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A876532\R studio\Aetna.com work\New final Pivot template\"/>
    </mc:Choice>
  </mc:AlternateContent>
  <xr:revisionPtr revIDLastSave="0" documentId="13_ncr:1_{E568A5C5-1239-409C-B556-6FE4E65118F4}" xr6:coauthVersionLast="47" xr6:coauthVersionMax="47" xr10:uidLastSave="{00000000-0000-0000-0000-000000000000}"/>
  <bookViews>
    <workbookView xWindow="28680" yWindow="-1800" windowWidth="29040" windowHeight="17640" firstSheet="1" activeTab="1" xr2:uid="{00000000-000D-0000-FFFF-FFFF00000000}"/>
  </bookViews>
  <sheets>
    <sheet name="Sheet1" sheetId="4" state="hidden" r:id="rId1"/>
    <sheet name="MS" sheetId="7" r:id="rId2"/>
    <sheet name="ICD10 Key" sheetId="8" r:id="rId3"/>
    <sheet name="detail" sheetId="1" state="hidden" r:id="rId4"/>
  </sheets>
  <definedNames>
    <definedName name="_xlnm._FilterDatabase" localSheetId="3" hidden="1">detail!$A$1:$T$3822</definedName>
    <definedName name="_xlnm._FilterDatabase" localSheetId="2" hidden="1">'ICD10 Key'!$A$1:$B$1819</definedName>
    <definedName name="Expedited">MS!$A$19</definedName>
    <definedName name="Prior_Authorizations">MS!$A$16</definedName>
    <definedName name="TurnAroundTimeDays">TurnAroundTime15[Average (Days)]</definedName>
  </definedNames>
  <calcPr calcId="191029"/>
  <pivotCaches>
    <pivotCache cacheId="29"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Z2" i="1" l="1"/>
  <c r="EZ3" i="1"/>
  <c r="EZ4" i="1"/>
  <c r="EZ5" i="1"/>
  <c r="EZ6" i="1"/>
  <c r="EZ7" i="1"/>
  <c r="EZ8" i="1"/>
  <c r="EZ9" i="1"/>
  <c r="EZ10" i="1"/>
  <c r="EZ11" i="1"/>
  <c r="EZ12" i="1"/>
  <c r="EZ13" i="1"/>
  <c r="EZ14" i="1"/>
  <c r="EZ15" i="1"/>
  <c r="EZ16" i="1"/>
  <c r="EZ17" i="1"/>
  <c r="EZ18" i="1"/>
  <c r="EZ19" i="1"/>
  <c r="EZ20" i="1"/>
  <c r="EZ21" i="1"/>
  <c r="EZ22" i="1"/>
  <c r="EZ23" i="1"/>
  <c r="EZ24" i="1"/>
  <c r="EZ25" i="1"/>
  <c r="EZ26" i="1"/>
  <c r="EZ27" i="1"/>
  <c r="EZ28" i="1"/>
  <c r="EZ29" i="1"/>
  <c r="EZ30" i="1"/>
  <c r="EZ31" i="1"/>
  <c r="EZ32" i="1"/>
  <c r="EZ33" i="1"/>
  <c r="EZ34" i="1"/>
  <c r="EZ35" i="1"/>
  <c r="EZ36" i="1"/>
  <c r="EZ37" i="1"/>
  <c r="EZ38" i="1"/>
  <c r="EZ39" i="1"/>
  <c r="EZ40" i="1"/>
  <c r="EZ41" i="1"/>
  <c r="EZ42" i="1"/>
  <c r="EZ43" i="1"/>
  <c r="EZ44" i="1"/>
  <c r="EZ45" i="1"/>
  <c r="EZ46" i="1"/>
  <c r="EZ47" i="1"/>
  <c r="EZ48" i="1"/>
  <c r="EZ49" i="1"/>
  <c r="EZ50" i="1"/>
  <c r="EZ51" i="1"/>
  <c r="EZ52" i="1"/>
  <c r="EZ53" i="1"/>
  <c r="EZ54" i="1"/>
  <c r="EZ55" i="1"/>
  <c r="EZ56" i="1"/>
  <c r="EZ57" i="1"/>
  <c r="EZ58" i="1"/>
  <c r="EZ59" i="1"/>
  <c r="EZ60" i="1"/>
  <c r="EZ61" i="1"/>
  <c r="EZ62" i="1"/>
  <c r="EZ63" i="1"/>
  <c r="EZ64" i="1"/>
  <c r="EZ65" i="1"/>
  <c r="EZ66" i="1"/>
  <c r="EZ67" i="1"/>
  <c r="EZ68" i="1"/>
  <c r="EZ69" i="1"/>
  <c r="EZ70" i="1"/>
  <c r="EZ71" i="1"/>
  <c r="EZ72" i="1"/>
  <c r="EZ73" i="1"/>
  <c r="EZ74" i="1"/>
  <c r="EZ75" i="1"/>
  <c r="EZ76" i="1"/>
  <c r="EZ77" i="1"/>
  <c r="EZ78" i="1"/>
  <c r="EZ79" i="1"/>
  <c r="EZ80" i="1"/>
  <c r="EZ81" i="1"/>
  <c r="EZ82" i="1"/>
  <c r="EZ83" i="1"/>
  <c r="EZ84" i="1"/>
  <c r="EZ85" i="1"/>
  <c r="EZ86" i="1"/>
  <c r="EZ87" i="1"/>
  <c r="EZ88" i="1"/>
  <c r="EZ89" i="1"/>
  <c r="EZ90" i="1"/>
  <c r="EZ91" i="1"/>
  <c r="EZ92" i="1"/>
  <c r="EZ93" i="1"/>
  <c r="EZ94" i="1"/>
  <c r="EZ95" i="1"/>
  <c r="EZ96" i="1"/>
  <c r="EZ97" i="1"/>
  <c r="EZ98" i="1"/>
  <c r="EZ99" i="1"/>
  <c r="EZ100" i="1"/>
  <c r="EZ101" i="1"/>
  <c r="EZ102" i="1"/>
  <c r="EZ103" i="1"/>
  <c r="EZ104" i="1"/>
  <c r="EZ105" i="1"/>
  <c r="EZ106" i="1"/>
  <c r="EZ107" i="1"/>
  <c r="EZ108" i="1"/>
  <c r="EZ109" i="1"/>
  <c r="EZ110" i="1"/>
  <c r="EZ111" i="1"/>
  <c r="EZ112" i="1"/>
  <c r="EZ113" i="1"/>
  <c r="EZ114" i="1"/>
  <c r="EZ115" i="1"/>
  <c r="EZ116" i="1"/>
  <c r="EZ117" i="1"/>
  <c r="EZ118" i="1"/>
  <c r="EZ119" i="1"/>
  <c r="EZ120" i="1"/>
  <c r="EZ121" i="1"/>
  <c r="EZ122" i="1"/>
  <c r="EZ123" i="1"/>
  <c r="EZ124" i="1"/>
  <c r="EZ125" i="1"/>
  <c r="EZ126" i="1"/>
  <c r="EZ127" i="1"/>
  <c r="EZ128" i="1"/>
  <c r="EZ129" i="1"/>
  <c r="EZ130" i="1"/>
  <c r="EZ131" i="1"/>
  <c r="EZ132" i="1"/>
  <c r="EZ133" i="1"/>
  <c r="EZ134" i="1"/>
  <c r="EZ135" i="1"/>
  <c r="EZ136" i="1"/>
  <c r="EZ137" i="1"/>
  <c r="EZ138" i="1"/>
  <c r="EZ139" i="1"/>
  <c r="EZ140" i="1"/>
  <c r="EZ141" i="1"/>
  <c r="EZ142" i="1"/>
  <c r="EZ143" i="1"/>
  <c r="EZ144" i="1"/>
  <c r="EZ145" i="1"/>
  <c r="EZ146" i="1"/>
  <c r="EZ147" i="1"/>
  <c r="EZ148" i="1"/>
  <c r="EZ149" i="1"/>
  <c r="EZ150" i="1"/>
  <c r="EZ151" i="1"/>
  <c r="EZ152" i="1"/>
  <c r="EZ153" i="1"/>
  <c r="EZ154" i="1"/>
  <c r="EZ155" i="1"/>
  <c r="EZ156" i="1"/>
  <c r="EZ157" i="1"/>
  <c r="EZ158" i="1"/>
  <c r="EZ159" i="1"/>
  <c r="EZ160" i="1"/>
  <c r="EZ161" i="1"/>
  <c r="EZ162" i="1"/>
  <c r="EZ163" i="1"/>
  <c r="EZ164" i="1"/>
  <c r="EZ165" i="1"/>
  <c r="EZ166" i="1"/>
  <c r="EZ167" i="1"/>
  <c r="EZ168" i="1"/>
  <c r="EZ169" i="1"/>
  <c r="EZ170" i="1"/>
  <c r="EZ171" i="1"/>
  <c r="EZ172" i="1"/>
  <c r="EZ173" i="1"/>
  <c r="EZ174" i="1"/>
  <c r="EZ175" i="1"/>
  <c r="EZ176" i="1"/>
  <c r="EZ177" i="1"/>
  <c r="EZ178" i="1"/>
  <c r="EZ179" i="1"/>
  <c r="EZ180" i="1"/>
  <c r="EZ181" i="1"/>
  <c r="EZ182" i="1"/>
  <c r="EZ183" i="1"/>
  <c r="EZ184" i="1"/>
  <c r="EZ185" i="1"/>
  <c r="EZ186" i="1"/>
  <c r="EZ187" i="1"/>
  <c r="EZ188" i="1"/>
  <c r="EZ189" i="1"/>
  <c r="EZ190" i="1"/>
  <c r="EZ191" i="1"/>
  <c r="EZ192" i="1"/>
  <c r="EZ193" i="1"/>
  <c r="EZ194" i="1"/>
  <c r="EZ195" i="1"/>
  <c r="EZ196" i="1"/>
  <c r="EZ197" i="1"/>
  <c r="EZ198" i="1"/>
  <c r="EZ199" i="1"/>
  <c r="EZ200" i="1"/>
  <c r="EZ201" i="1"/>
  <c r="EZ202" i="1"/>
  <c r="EZ203" i="1"/>
  <c r="EZ204" i="1"/>
  <c r="EZ205" i="1"/>
  <c r="EZ206" i="1"/>
  <c r="EZ207" i="1"/>
  <c r="EZ208" i="1"/>
  <c r="EZ209" i="1"/>
  <c r="EZ210" i="1"/>
  <c r="EZ211" i="1"/>
  <c r="EZ212" i="1"/>
  <c r="EZ213" i="1"/>
  <c r="EZ214" i="1"/>
  <c r="EZ215" i="1"/>
  <c r="EZ216" i="1"/>
  <c r="EZ217" i="1"/>
  <c r="EZ218" i="1"/>
  <c r="EZ219" i="1"/>
  <c r="EZ220" i="1"/>
  <c r="EZ221" i="1"/>
  <c r="EZ222" i="1"/>
  <c r="EZ223" i="1"/>
  <c r="EZ224" i="1"/>
  <c r="EZ225" i="1"/>
  <c r="EZ226" i="1"/>
  <c r="EZ227" i="1"/>
  <c r="EZ228" i="1"/>
  <c r="EZ229" i="1"/>
  <c r="EZ230" i="1"/>
  <c r="EZ231" i="1"/>
  <c r="EZ232" i="1"/>
  <c r="EZ233" i="1"/>
  <c r="EZ234" i="1"/>
  <c r="EZ235" i="1"/>
  <c r="EZ236" i="1"/>
  <c r="EZ237" i="1"/>
  <c r="EZ238" i="1"/>
  <c r="EZ239" i="1"/>
  <c r="EZ240" i="1"/>
  <c r="EZ241" i="1"/>
  <c r="EZ242" i="1"/>
  <c r="EZ243" i="1"/>
  <c r="EZ244" i="1"/>
  <c r="EZ245" i="1"/>
  <c r="EZ246" i="1"/>
  <c r="EZ247" i="1"/>
  <c r="EZ248" i="1"/>
  <c r="EZ249" i="1"/>
  <c r="EZ250" i="1"/>
  <c r="EZ251" i="1"/>
  <c r="EZ252" i="1"/>
  <c r="EZ253" i="1"/>
  <c r="EZ254" i="1"/>
  <c r="EZ255" i="1"/>
  <c r="EZ256" i="1"/>
  <c r="EZ257" i="1"/>
  <c r="EZ258" i="1"/>
  <c r="EZ259" i="1"/>
  <c r="EZ260" i="1"/>
  <c r="EZ261" i="1"/>
  <c r="EZ262" i="1"/>
  <c r="EZ263" i="1"/>
  <c r="EZ264" i="1"/>
  <c r="EZ265" i="1"/>
  <c r="EZ266" i="1"/>
  <c r="EZ267" i="1"/>
  <c r="EZ268" i="1"/>
  <c r="EZ269" i="1"/>
  <c r="EZ270" i="1"/>
  <c r="EZ271" i="1"/>
  <c r="EZ272" i="1"/>
  <c r="EZ273" i="1"/>
  <c r="EZ274" i="1"/>
  <c r="EZ275" i="1"/>
  <c r="EZ276" i="1"/>
  <c r="EZ277" i="1"/>
  <c r="EZ278" i="1"/>
  <c r="EZ279" i="1"/>
  <c r="EZ280" i="1"/>
  <c r="EZ281" i="1"/>
  <c r="EZ282" i="1"/>
  <c r="EZ283" i="1"/>
  <c r="EZ284" i="1"/>
  <c r="EZ285" i="1"/>
  <c r="EZ286" i="1"/>
  <c r="EZ287" i="1"/>
  <c r="EZ288" i="1"/>
  <c r="EZ289" i="1"/>
  <c r="G27" i="4"/>
  <c r="E27" i="4"/>
  <c r="G21" i="4"/>
  <c r="D21" i="4"/>
  <c r="C21" i="4"/>
  <c r="F24" i="4"/>
  <c r="D24" i="4"/>
  <c r="F27" i="4"/>
  <c r="H24" i="4"/>
  <c r="F21" i="4"/>
  <c r="E21" i="4"/>
  <c r="G24" i="4"/>
  <c r="E24" i="4"/>
  <c r="C24" i="4"/>
  <c r="H27" i="4"/>
  <c r="D27" i="4"/>
  <c r="C27" i="4"/>
  <c r="A36" i="7"/>
  <c r="D21" i="7"/>
  <c r="B21" i="7"/>
  <c r="A21" i="7"/>
  <c r="A30" i="7"/>
  <c r="A24" i="7"/>
  <c r="A33" i="7"/>
  <c r="D18" i="7"/>
  <c r="A18" i="7"/>
  <c r="D24" i="7"/>
  <c r="B24" i="7"/>
  <c r="B18" i="7"/>
  <c r="C21" i="7" l="1"/>
  <c r="E21" i="7"/>
  <c r="C24" i="7"/>
  <c r="E24" i="7"/>
  <c r="E18" i="7"/>
  <c r="C18" i="7"/>
</calcChain>
</file>

<file path=xl/sharedStrings.xml><?xml version="1.0" encoding="utf-8"?>
<sst xmlns="http://schemas.openxmlformats.org/spreadsheetml/2006/main" count="46368" uniqueCount="7978">
  <si>
    <t>Specialty</t>
  </si>
  <si>
    <t>Drugs</t>
  </si>
  <si>
    <t>Denials</t>
  </si>
  <si>
    <t>Appeals</t>
  </si>
  <si>
    <t>count_appeals</t>
  </si>
  <si>
    <t>Result</t>
  </si>
  <si>
    <t>count_ot</t>
  </si>
  <si>
    <t>count_up</t>
  </si>
  <si>
    <t>count_pa</t>
  </si>
  <si>
    <t>Submission</t>
  </si>
  <si>
    <t>Response</t>
  </si>
  <si>
    <t>PAuths</t>
  </si>
  <si>
    <t>pauths_approved</t>
  </si>
  <si>
    <t>pauths_denied</t>
  </si>
  <si>
    <t>Denied</t>
  </si>
  <si>
    <t>Approved</t>
  </si>
  <si>
    <t>Overturned</t>
  </si>
  <si>
    <t>UpHeld</t>
  </si>
  <si>
    <t>Appeals:</t>
  </si>
  <si>
    <t>Average (Days)</t>
  </si>
  <si>
    <t>%Approved</t>
  </si>
  <si>
    <t>%Denied</t>
  </si>
  <si>
    <t>%Overturned</t>
  </si>
  <si>
    <t>%UpHeld</t>
  </si>
  <si>
    <t>count_epa</t>
  </si>
  <si>
    <t>count_fax</t>
  </si>
  <si>
    <t>count_call</t>
  </si>
  <si>
    <t>count_other</t>
  </si>
  <si>
    <t>PriorAuth_Origin</t>
  </si>
  <si>
    <t>iPAOrigin</t>
  </si>
  <si>
    <t/>
  </si>
  <si>
    <t>AMPHETAMINE-DEXTROAMPHETAMINE</t>
  </si>
  <si>
    <t>VRAYLAR</t>
  </si>
  <si>
    <t>APPEAL</t>
  </si>
  <si>
    <t>UPHELD</t>
  </si>
  <si>
    <t>CAPLYTA</t>
  </si>
  <si>
    <t>VILAZODONE</t>
  </si>
  <si>
    <t>FLUOXETINE</t>
  </si>
  <si>
    <t>Drug is not Covered Under Plan Formulary</t>
  </si>
  <si>
    <t>Did not meet Medical Necessity Criteria</t>
  </si>
  <si>
    <t>Drug Subject to Quantity Limits</t>
  </si>
  <si>
    <t>Drug Requires Step Therapy</t>
  </si>
  <si>
    <t>Grand Total</t>
  </si>
  <si>
    <t>(All)</t>
  </si>
  <si>
    <t>Total Count</t>
  </si>
  <si>
    <t>Provider Specialty:</t>
  </si>
  <si>
    <t>Drug:</t>
  </si>
  <si>
    <t>Denial Reason:</t>
  </si>
  <si>
    <t>Directions:</t>
  </si>
  <si>
    <t>2. Multiple selections are possible by using the checkboxes in the drop down.</t>
  </si>
  <si>
    <t>3. To reset your choices check the "All" box in the drop down.</t>
  </si>
  <si>
    <t>(Assistive Technology Users: Content continues in following row.)</t>
  </si>
  <si>
    <t>%Appealed</t>
  </si>
  <si>
    <t>Family Medicine</t>
  </si>
  <si>
    <t>Fax</t>
  </si>
  <si>
    <t>ePA</t>
  </si>
  <si>
    <t>Physician Assistant</t>
  </si>
  <si>
    <t>OVERTURNED</t>
  </si>
  <si>
    <t>Specialist</t>
  </si>
  <si>
    <t>Internal Medicine</t>
  </si>
  <si>
    <t>Psychiatry &amp; Neurology</t>
  </si>
  <si>
    <t>Emergency Medicine</t>
  </si>
  <si>
    <t>Nurse Practitioner</t>
  </si>
  <si>
    <t>Call</t>
  </si>
  <si>
    <t>Physical Medicine &amp; Rehabilitation</t>
  </si>
  <si>
    <t>METHADONE</t>
  </si>
  <si>
    <t>Registered Nurse</t>
  </si>
  <si>
    <t>Pediatrics</t>
  </si>
  <si>
    <t>Obstetrics &amp; Gynecology</t>
  </si>
  <si>
    <t>Orthopaedic Surgery</t>
  </si>
  <si>
    <t>Anesthesiology</t>
  </si>
  <si>
    <t>Other</t>
  </si>
  <si>
    <t>JORNAY</t>
  </si>
  <si>
    <t>SUBOXONE</t>
  </si>
  <si>
    <t>BUPROPION</t>
  </si>
  <si>
    <t>FOCALIN</t>
  </si>
  <si>
    <t>DEXTROAMPHETAMINE</t>
  </si>
  <si>
    <t>ICD10</t>
  </si>
  <si>
    <t>icd10_approved</t>
  </si>
  <si>
    <t>icd10_denied</t>
  </si>
  <si>
    <t>A04</t>
  </si>
  <si>
    <t>A08</t>
  </si>
  <si>
    <t>A09</t>
  </si>
  <si>
    <t>A31</t>
  </si>
  <si>
    <t>A49</t>
  </si>
  <si>
    <t>A51</t>
  </si>
  <si>
    <t>A53</t>
  </si>
  <si>
    <t>A54</t>
  </si>
  <si>
    <t>A63</t>
  </si>
  <si>
    <t>B00</t>
  </si>
  <si>
    <t>B02</t>
  </si>
  <si>
    <t>B07</t>
  </si>
  <si>
    <t>B17</t>
  </si>
  <si>
    <t>B18</t>
  </si>
  <si>
    <t>B20</t>
  </si>
  <si>
    <t>B25</t>
  </si>
  <si>
    <t>B27</t>
  </si>
  <si>
    <t>B34</t>
  </si>
  <si>
    <t>B35</t>
  </si>
  <si>
    <t>B36</t>
  </si>
  <si>
    <t>B37</t>
  </si>
  <si>
    <t>B44</t>
  </si>
  <si>
    <t>B80</t>
  </si>
  <si>
    <t>B82</t>
  </si>
  <si>
    <t>B85</t>
  </si>
  <si>
    <t>B86</t>
  </si>
  <si>
    <t>B88</t>
  </si>
  <si>
    <t>B89</t>
  </si>
  <si>
    <t>B95</t>
  </si>
  <si>
    <t>B96</t>
  </si>
  <si>
    <t>C10</t>
  </si>
  <si>
    <t>C15</t>
  </si>
  <si>
    <t>C16</t>
  </si>
  <si>
    <t>C17</t>
  </si>
  <si>
    <t>C18</t>
  </si>
  <si>
    <t>C19</t>
  </si>
  <si>
    <t>C20</t>
  </si>
  <si>
    <t>C21</t>
  </si>
  <si>
    <t>C22</t>
  </si>
  <si>
    <t>C25</t>
  </si>
  <si>
    <t>C32</t>
  </si>
  <si>
    <t>C34</t>
  </si>
  <si>
    <t>C41</t>
  </si>
  <si>
    <t>C43</t>
  </si>
  <si>
    <t>C44</t>
  </si>
  <si>
    <t>C48</t>
  </si>
  <si>
    <t>C49</t>
  </si>
  <si>
    <t>C50</t>
  </si>
  <si>
    <t>C54</t>
  </si>
  <si>
    <t>C55</t>
  </si>
  <si>
    <t>C56</t>
  </si>
  <si>
    <t>C57</t>
  </si>
  <si>
    <t>C61</t>
  </si>
  <si>
    <t>C64</t>
  </si>
  <si>
    <t>C67</t>
  </si>
  <si>
    <t>C71</t>
  </si>
  <si>
    <t>C73</t>
  </si>
  <si>
    <t>C74</t>
  </si>
  <si>
    <t>C77</t>
  </si>
  <si>
    <t>C78</t>
  </si>
  <si>
    <t>C79</t>
  </si>
  <si>
    <t>C7A</t>
  </si>
  <si>
    <t>C80</t>
  </si>
  <si>
    <t>C81</t>
  </si>
  <si>
    <t>C82</t>
  </si>
  <si>
    <t>C83</t>
  </si>
  <si>
    <t>C84</t>
  </si>
  <si>
    <t>C85</t>
  </si>
  <si>
    <t>C90</t>
  </si>
  <si>
    <t>C91</t>
  </si>
  <si>
    <t>C92</t>
  </si>
  <si>
    <t>C95</t>
  </si>
  <si>
    <t>D25</t>
  </si>
  <si>
    <t>D29</t>
  </si>
  <si>
    <t>D32</t>
  </si>
  <si>
    <t>D35</t>
  </si>
  <si>
    <t>D3A</t>
  </si>
  <si>
    <t>D43</t>
  </si>
  <si>
    <t>D45</t>
  </si>
  <si>
    <t>D47</t>
  </si>
  <si>
    <t>D48</t>
  </si>
  <si>
    <t>D50</t>
  </si>
  <si>
    <t>D56</t>
  </si>
  <si>
    <t>D57</t>
  </si>
  <si>
    <t>D59</t>
  </si>
  <si>
    <t>D61</t>
  </si>
  <si>
    <t>D63</t>
  </si>
  <si>
    <t>D64</t>
  </si>
  <si>
    <t>D68</t>
  </si>
  <si>
    <t>D69</t>
  </si>
  <si>
    <t>D70</t>
  </si>
  <si>
    <t>D72</t>
  </si>
  <si>
    <t>D75</t>
  </si>
  <si>
    <t>D80</t>
  </si>
  <si>
    <t>D83</t>
  </si>
  <si>
    <t>D84</t>
  </si>
  <si>
    <t>D86</t>
  </si>
  <si>
    <t>D89</t>
  </si>
  <si>
    <t>E03</t>
  </si>
  <si>
    <t>E04</t>
  </si>
  <si>
    <t>E06</t>
  </si>
  <si>
    <t>E07</t>
  </si>
  <si>
    <t>E08</t>
  </si>
  <si>
    <t>E10</t>
  </si>
  <si>
    <t>E11</t>
  </si>
  <si>
    <t>E13</t>
  </si>
  <si>
    <t>E16</t>
  </si>
  <si>
    <t>E21</t>
  </si>
  <si>
    <t>E22</t>
  </si>
  <si>
    <t>E23</t>
  </si>
  <si>
    <t>E24</t>
  </si>
  <si>
    <t>E26</t>
  </si>
  <si>
    <t>E27</t>
  </si>
  <si>
    <t>E28</t>
  </si>
  <si>
    <t>E29</t>
  </si>
  <si>
    <t>E30</t>
  </si>
  <si>
    <t>E34</t>
  </si>
  <si>
    <t>E53</t>
  </si>
  <si>
    <t>E55</t>
  </si>
  <si>
    <t>E56</t>
  </si>
  <si>
    <t>E66</t>
  </si>
  <si>
    <t>E70</t>
  </si>
  <si>
    <t>E72</t>
  </si>
  <si>
    <t>E74</t>
  </si>
  <si>
    <t>E78</t>
  </si>
  <si>
    <t>E83</t>
  </si>
  <si>
    <t>E84</t>
  </si>
  <si>
    <t>E87</t>
  </si>
  <si>
    <t>E88</t>
  </si>
  <si>
    <t>E89</t>
  </si>
  <si>
    <t>F03</t>
  </si>
  <si>
    <t>F06</t>
  </si>
  <si>
    <t>F09</t>
  </si>
  <si>
    <t>F10</t>
  </si>
  <si>
    <t>F11</t>
  </si>
  <si>
    <t>F12</t>
  </si>
  <si>
    <t>F13</t>
  </si>
  <si>
    <t>F17</t>
  </si>
  <si>
    <t>F20</t>
  </si>
  <si>
    <t>F25</t>
  </si>
  <si>
    <t>F31</t>
  </si>
  <si>
    <t>F32</t>
  </si>
  <si>
    <t>F33</t>
  </si>
  <si>
    <t>F34</t>
  </si>
  <si>
    <t>F39</t>
  </si>
  <si>
    <t>F40</t>
  </si>
  <si>
    <t>F41</t>
  </si>
  <si>
    <t>F42</t>
  </si>
  <si>
    <t>F43</t>
  </si>
  <si>
    <t>F44</t>
  </si>
  <si>
    <t>F48</t>
  </si>
  <si>
    <t>F50</t>
  </si>
  <si>
    <t>F51</t>
  </si>
  <si>
    <t>F52</t>
  </si>
  <si>
    <t>F53</t>
  </si>
  <si>
    <t>F64</t>
  </si>
  <si>
    <t>F84</t>
  </si>
  <si>
    <t>F90</t>
  </si>
  <si>
    <t>F95</t>
  </si>
  <si>
    <t>F98</t>
  </si>
  <si>
    <t>G10</t>
  </si>
  <si>
    <t>G20</t>
  </si>
  <si>
    <t>G21</t>
  </si>
  <si>
    <t>G24</t>
  </si>
  <si>
    <t>G25</t>
  </si>
  <si>
    <t>G31</t>
  </si>
  <si>
    <t>G35</t>
  </si>
  <si>
    <t>G36</t>
  </si>
  <si>
    <t>G40</t>
  </si>
  <si>
    <t>G43</t>
  </si>
  <si>
    <t>G44</t>
  </si>
  <si>
    <t>G47</t>
  </si>
  <si>
    <t>G50</t>
  </si>
  <si>
    <t>G51</t>
  </si>
  <si>
    <t>G54</t>
  </si>
  <si>
    <t>G56</t>
  </si>
  <si>
    <t>G57</t>
  </si>
  <si>
    <t>G58</t>
  </si>
  <si>
    <t>G60</t>
  </si>
  <si>
    <t>G61</t>
  </si>
  <si>
    <t>G62</t>
  </si>
  <si>
    <t>G63</t>
  </si>
  <si>
    <t>G70</t>
  </si>
  <si>
    <t>G71</t>
  </si>
  <si>
    <t>G72</t>
  </si>
  <si>
    <t>G80</t>
  </si>
  <si>
    <t>G81</t>
  </si>
  <si>
    <t>G83</t>
  </si>
  <si>
    <t>G89</t>
  </si>
  <si>
    <t>G90</t>
  </si>
  <si>
    <t>G93</t>
  </si>
  <si>
    <t>G95</t>
  </si>
  <si>
    <t>G96</t>
  </si>
  <si>
    <t>H01</t>
  </si>
  <si>
    <t>H02</t>
  </si>
  <si>
    <t>H04</t>
  </si>
  <si>
    <t>H05</t>
  </si>
  <si>
    <t>H10</t>
  </si>
  <si>
    <t>H16</t>
  </si>
  <si>
    <t>H20</t>
  </si>
  <si>
    <t>H25</t>
  </si>
  <si>
    <t>H30</t>
  </si>
  <si>
    <t>H34</t>
  </si>
  <si>
    <t>H35</t>
  </si>
  <si>
    <t>H40</t>
  </si>
  <si>
    <t>H43</t>
  </si>
  <si>
    <t>H44</t>
  </si>
  <si>
    <t>H52</t>
  </si>
  <si>
    <t>H59</t>
  </si>
  <si>
    <t>H60</t>
  </si>
  <si>
    <t>H65</t>
  </si>
  <si>
    <t>H66</t>
  </si>
  <si>
    <t>H68</t>
  </si>
  <si>
    <t>H69</t>
  </si>
  <si>
    <t>H90</t>
  </si>
  <si>
    <t>H92</t>
  </si>
  <si>
    <t>I10</t>
  </si>
  <si>
    <t>I11</t>
  </si>
  <si>
    <t>I12</t>
  </si>
  <si>
    <t>I13</t>
  </si>
  <si>
    <t>I15</t>
  </si>
  <si>
    <t>I25</t>
  </si>
  <si>
    <t>I26</t>
  </si>
  <si>
    <t>I27</t>
  </si>
  <si>
    <t>I42</t>
  </si>
  <si>
    <t>I47</t>
  </si>
  <si>
    <t>I48</t>
  </si>
  <si>
    <t>I50</t>
  </si>
  <si>
    <t>I51</t>
  </si>
  <si>
    <t>I63</t>
  </si>
  <si>
    <t>I65</t>
  </si>
  <si>
    <t>I70</t>
  </si>
  <si>
    <t>I71</t>
  </si>
  <si>
    <t>I73</t>
  </si>
  <si>
    <t>I77</t>
  </si>
  <si>
    <t>I80</t>
  </si>
  <si>
    <t>I81</t>
  </si>
  <si>
    <t>I82</t>
  </si>
  <si>
    <t>I83</t>
  </si>
  <si>
    <t>I86</t>
  </si>
  <si>
    <t>I88</t>
  </si>
  <si>
    <t>I89</t>
  </si>
  <si>
    <t>I95</t>
  </si>
  <si>
    <t>I96</t>
  </si>
  <si>
    <t>J01</t>
  </si>
  <si>
    <t>J03</t>
  </si>
  <si>
    <t>J06</t>
  </si>
  <si>
    <t>J10</t>
  </si>
  <si>
    <t>J11</t>
  </si>
  <si>
    <t>J15</t>
  </si>
  <si>
    <t>J21</t>
  </si>
  <si>
    <t>J30</t>
  </si>
  <si>
    <t>J31</t>
  </si>
  <si>
    <t>J32</t>
  </si>
  <si>
    <t>J33</t>
  </si>
  <si>
    <t>J34</t>
  </si>
  <si>
    <t>J35</t>
  </si>
  <si>
    <t>J44</t>
  </si>
  <si>
    <t>J45</t>
  </si>
  <si>
    <t>J47</t>
  </si>
  <si>
    <t>J84</t>
  </si>
  <si>
    <t>J96</t>
  </si>
  <si>
    <t>J98</t>
  </si>
  <si>
    <t>K01</t>
  </si>
  <si>
    <t>K03</t>
  </si>
  <si>
    <t>K08</t>
  </si>
  <si>
    <t>K11</t>
  </si>
  <si>
    <t>K12</t>
  </si>
  <si>
    <t>K13</t>
  </si>
  <si>
    <t>K20</t>
  </si>
  <si>
    <t>K21</t>
  </si>
  <si>
    <t>K22</t>
  </si>
  <si>
    <t>K25</t>
  </si>
  <si>
    <t>K26</t>
  </si>
  <si>
    <t>K27</t>
  </si>
  <si>
    <t>K29</t>
  </si>
  <si>
    <t>K30</t>
  </si>
  <si>
    <t>K31</t>
  </si>
  <si>
    <t>K35</t>
  </si>
  <si>
    <t>K40</t>
  </si>
  <si>
    <t>K42</t>
  </si>
  <si>
    <t>K43</t>
  </si>
  <si>
    <t>K44</t>
  </si>
  <si>
    <t>K50</t>
  </si>
  <si>
    <t>K51</t>
  </si>
  <si>
    <t>K52</t>
  </si>
  <si>
    <t>K57</t>
  </si>
  <si>
    <t>K58</t>
  </si>
  <si>
    <t>K59</t>
  </si>
  <si>
    <t>K60</t>
  </si>
  <si>
    <t>K61</t>
  </si>
  <si>
    <t>K62</t>
  </si>
  <si>
    <t>K63</t>
  </si>
  <si>
    <t>K64</t>
  </si>
  <si>
    <t>K70</t>
  </si>
  <si>
    <t>K72</t>
  </si>
  <si>
    <t>K74</t>
  </si>
  <si>
    <t>K76</t>
  </si>
  <si>
    <t>K80</t>
  </si>
  <si>
    <t>K83</t>
  </si>
  <si>
    <t>K85</t>
  </si>
  <si>
    <t>K86</t>
  </si>
  <si>
    <t>K90</t>
  </si>
  <si>
    <t>K91</t>
  </si>
  <si>
    <t>K92</t>
  </si>
  <si>
    <t>K95</t>
  </si>
  <si>
    <t>L01</t>
  </si>
  <si>
    <t>L02</t>
  </si>
  <si>
    <t>L03</t>
  </si>
  <si>
    <t>L05</t>
  </si>
  <si>
    <t>L08</t>
  </si>
  <si>
    <t>L20</t>
  </si>
  <si>
    <t>L21</t>
  </si>
  <si>
    <t>L22</t>
  </si>
  <si>
    <t>L23</t>
  </si>
  <si>
    <t>L24</t>
  </si>
  <si>
    <t>L25</t>
  </si>
  <si>
    <t>L27</t>
  </si>
  <si>
    <t>L28</t>
  </si>
  <si>
    <t>L29</t>
  </si>
  <si>
    <t>L30</t>
  </si>
  <si>
    <t>L40</t>
  </si>
  <si>
    <t>L41</t>
  </si>
  <si>
    <t>L42</t>
  </si>
  <si>
    <t>L43</t>
  </si>
  <si>
    <t>L44</t>
  </si>
  <si>
    <t>L50</t>
  </si>
  <si>
    <t>L53</t>
  </si>
  <si>
    <t>L56</t>
  </si>
  <si>
    <t>L57</t>
  </si>
  <si>
    <t>L60</t>
  </si>
  <si>
    <t>L63</t>
  </si>
  <si>
    <t>L64</t>
  </si>
  <si>
    <t>L65</t>
  </si>
  <si>
    <t>L66</t>
  </si>
  <si>
    <t>L68</t>
  </si>
  <si>
    <t>L70</t>
  </si>
  <si>
    <t>L71</t>
  </si>
  <si>
    <t>L73</t>
  </si>
  <si>
    <t>L74</t>
  </si>
  <si>
    <t>L80</t>
  </si>
  <si>
    <t>L81</t>
  </si>
  <si>
    <t>L82</t>
  </si>
  <si>
    <t>L83</t>
  </si>
  <si>
    <t>L84</t>
  </si>
  <si>
    <t>L85</t>
  </si>
  <si>
    <t>L88</t>
  </si>
  <si>
    <t>L89</t>
  </si>
  <si>
    <t>L90</t>
  </si>
  <si>
    <t>L92</t>
  </si>
  <si>
    <t>L93</t>
  </si>
  <si>
    <t>L95</t>
  </si>
  <si>
    <t>L97</t>
  </si>
  <si>
    <t>L98</t>
  </si>
  <si>
    <t>M04</t>
  </si>
  <si>
    <t>M05</t>
  </si>
  <si>
    <t>M06</t>
  </si>
  <si>
    <t>M07</t>
  </si>
  <si>
    <t>M08</t>
  </si>
  <si>
    <t>M10</t>
  </si>
  <si>
    <t>M12</t>
  </si>
  <si>
    <t>M13</t>
  </si>
  <si>
    <t>M14</t>
  </si>
  <si>
    <t>M15</t>
  </si>
  <si>
    <t>M16</t>
  </si>
  <si>
    <t>M17</t>
  </si>
  <si>
    <t>M19</t>
  </si>
  <si>
    <t>M1A</t>
  </si>
  <si>
    <t>M20</t>
  </si>
  <si>
    <t>M21</t>
  </si>
  <si>
    <t>M22</t>
  </si>
  <si>
    <t>M23</t>
  </si>
  <si>
    <t>M24</t>
  </si>
  <si>
    <t>M25</t>
  </si>
  <si>
    <t>M26</t>
  </si>
  <si>
    <t>M27</t>
  </si>
  <si>
    <t>M31</t>
  </si>
  <si>
    <t>M32</t>
  </si>
  <si>
    <t>M33</t>
  </si>
  <si>
    <t>M35</t>
  </si>
  <si>
    <t>M36</t>
  </si>
  <si>
    <t>M41</t>
  </si>
  <si>
    <t>M43</t>
  </si>
  <si>
    <t>M45</t>
  </si>
  <si>
    <t>M46</t>
  </si>
  <si>
    <t>M47</t>
  </si>
  <si>
    <t>M48</t>
  </si>
  <si>
    <t>M50</t>
  </si>
  <si>
    <t>M51</t>
  </si>
  <si>
    <t>M53</t>
  </si>
  <si>
    <t>M54</t>
  </si>
  <si>
    <t>M60</t>
  </si>
  <si>
    <t>M62</t>
  </si>
  <si>
    <t>M65</t>
  </si>
  <si>
    <t>M66</t>
  </si>
  <si>
    <t>M67</t>
  </si>
  <si>
    <t>M70</t>
  </si>
  <si>
    <t>M71</t>
  </si>
  <si>
    <t>M72</t>
  </si>
  <si>
    <t>M75</t>
  </si>
  <si>
    <t>M77</t>
  </si>
  <si>
    <t>M79</t>
  </si>
  <si>
    <t>M80</t>
  </si>
  <si>
    <t>M81</t>
  </si>
  <si>
    <t>M83</t>
  </si>
  <si>
    <t>M85</t>
  </si>
  <si>
    <t>M86</t>
  </si>
  <si>
    <t>M87</t>
  </si>
  <si>
    <t>M88</t>
  </si>
  <si>
    <t>M89</t>
  </si>
  <si>
    <t>M92</t>
  </si>
  <si>
    <t>M93</t>
  </si>
  <si>
    <t>M94</t>
  </si>
  <si>
    <t>M95</t>
  </si>
  <si>
    <t>M96</t>
  </si>
  <si>
    <t>M97</t>
  </si>
  <si>
    <t>M99</t>
  </si>
  <si>
    <t>N01</t>
  </si>
  <si>
    <t>N02</t>
  </si>
  <si>
    <t>N05</t>
  </si>
  <si>
    <t>N13</t>
  </si>
  <si>
    <t>N18</t>
  </si>
  <si>
    <t>N20</t>
  </si>
  <si>
    <t>N23</t>
  </si>
  <si>
    <t>N25</t>
  </si>
  <si>
    <t>N28</t>
  </si>
  <si>
    <t>N30</t>
  </si>
  <si>
    <t>N31</t>
  </si>
  <si>
    <t>N32</t>
  </si>
  <si>
    <t>N34</t>
  </si>
  <si>
    <t>N39</t>
  </si>
  <si>
    <t>N40</t>
  </si>
  <si>
    <t>N41</t>
  </si>
  <si>
    <t>N42</t>
  </si>
  <si>
    <t>N46</t>
  </si>
  <si>
    <t>N48</t>
  </si>
  <si>
    <t>N49</t>
  </si>
  <si>
    <t>N50</t>
  </si>
  <si>
    <t>N52</t>
  </si>
  <si>
    <t>N65</t>
  </si>
  <si>
    <t>N76</t>
  </si>
  <si>
    <t>N77</t>
  </si>
  <si>
    <t>N80</t>
  </si>
  <si>
    <t>N83</t>
  </si>
  <si>
    <t>N85</t>
  </si>
  <si>
    <t>N89</t>
  </si>
  <si>
    <t>N90</t>
  </si>
  <si>
    <t>N91</t>
  </si>
  <si>
    <t>N92</t>
  </si>
  <si>
    <t>N93</t>
  </si>
  <si>
    <t>N94</t>
  </si>
  <si>
    <t>N95</t>
  </si>
  <si>
    <t>N96</t>
  </si>
  <si>
    <t>N97</t>
  </si>
  <si>
    <t>O09</t>
  </si>
  <si>
    <t>O21</t>
  </si>
  <si>
    <t>O24</t>
  </si>
  <si>
    <t>O60</t>
  </si>
  <si>
    <t>O82</t>
  </si>
  <si>
    <t>O90</t>
  </si>
  <si>
    <t>O99</t>
  </si>
  <si>
    <t>P05</t>
  </si>
  <si>
    <t>P07</t>
  </si>
  <si>
    <t>P27</t>
  </si>
  <si>
    <t>P28</t>
  </si>
  <si>
    <t>Q21</t>
  </si>
  <si>
    <t>Q34</t>
  </si>
  <si>
    <t>Q38</t>
  </si>
  <si>
    <t>Q61</t>
  </si>
  <si>
    <t>Q65</t>
  </si>
  <si>
    <t>Q79</t>
  </si>
  <si>
    <t>Q82</t>
  </si>
  <si>
    <t>Q85</t>
  </si>
  <si>
    <t>Q87</t>
  </si>
  <si>
    <t>Q90</t>
  </si>
  <si>
    <t>R00</t>
  </si>
  <si>
    <t>R03</t>
  </si>
  <si>
    <t>R05</t>
  </si>
  <si>
    <t>R06</t>
  </si>
  <si>
    <t>R07</t>
  </si>
  <si>
    <t>R09</t>
  </si>
  <si>
    <t>R10</t>
  </si>
  <si>
    <t>R11</t>
  </si>
  <si>
    <t>R12</t>
  </si>
  <si>
    <t>R13</t>
  </si>
  <si>
    <t>R14</t>
  </si>
  <si>
    <t>R19</t>
  </si>
  <si>
    <t>R20</t>
  </si>
  <si>
    <t>R21</t>
  </si>
  <si>
    <t>R22</t>
  </si>
  <si>
    <t>R23</t>
  </si>
  <si>
    <t>R25</t>
  </si>
  <si>
    <t>R26</t>
  </si>
  <si>
    <t>R30</t>
  </si>
  <si>
    <t>R31</t>
  </si>
  <si>
    <t>R32</t>
  </si>
  <si>
    <t>R33</t>
  </si>
  <si>
    <t>R35</t>
  </si>
  <si>
    <t>R39</t>
  </si>
  <si>
    <t>R40</t>
  </si>
  <si>
    <t>R41</t>
  </si>
  <si>
    <t>R42</t>
  </si>
  <si>
    <t>R45</t>
  </si>
  <si>
    <t>R51</t>
  </si>
  <si>
    <t>R52</t>
  </si>
  <si>
    <t>R53</t>
  </si>
  <si>
    <t>R56</t>
  </si>
  <si>
    <t>R58</t>
  </si>
  <si>
    <t>R62</t>
  </si>
  <si>
    <t>R63</t>
  </si>
  <si>
    <t>R64</t>
  </si>
  <si>
    <t>R68</t>
  </si>
  <si>
    <t>R73</t>
  </si>
  <si>
    <t>R74</t>
  </si>
  <si>
    <t>R76</t>
  </si>
  <si>
    <t>R78</t>
  </si>
  <si>
    <t>R79</t>
  </si>
  <si>
    <t>R80</t>
  </si>
  <si>
    <t>R82</t>
  </si>
  <si>
    <t>R85</t>
  </si>
  <si>
    <t>R86</t>
  </si>
  <si>
    <t>R89</t>
  </si>
  <si>
    <t>R91</t>
  </si>
  <si>
    <t>R93</t>
  </si>
  <si>
    <t>R94</t>
  </si>
  <si>
    <t>R97</t>
  </si>
  <si>
    <t>S01</t>
  </si>
  <si>
    <t>S02</t>
  </si>
  <si>
    <t>S06</t>
  </si>
  <si>
    <t>S14</t>
  </si>
  <si>
    <t>S16</t>
  </si>
  <si>
    <t>S22</t>
  </si>
  <si>
    <t>S29</t>
  </si>
  <si>
    <t>S31</t>
  </si>
  <si>
    <t>S32</t>
  </si>
  <si>
    <t>S36</t>
  </si>
  <si>
    <t>S39</t>
  </si>
  <si>
    <t>S42</t>
  </si>
  <si>
    <t>S43</t>
  </si>
  <si>
    <t>S46</t>
  </si>
  <si>
    <t>S49</t>
  </si>
  <si>
    <t>S51</t>
  </si>
  <si>
    <t>S52</t>
  </si>
  <si>
    <t>S54</t>
  </si>
  <si>
    <t>S61</t>
  </si>
  <si>
    <t>S62</t>
  </si>
  <si>
    <t>S63</t>
  </si>
  <si>
    <t>S64</t>
  </si>
  <si>
    <t>S72</t>
  </si>
  <si>
    <t>S76</t>
  </si>
  <si>
    <t>S81</t>
  </si>
  <si>
    <t>S82</t>
  </si>
  <si>
    <t>S83</t>
  </si>
  <si>
    <t>S86</t>
  </si>
  <si>
    <t>S89</t>
  </si>
  <si>
    <t>S91</t>
  </si>
  <si>
    <t>S92</t>
  </si>
  <si>
    <t>S93</t>
  </si>
  <si>
    <t>S99</t>
  </si>
  <si>
    <t>T15</t>
  </si>
  <si>
    <t>T20</t>
  </si>
  <si>
    <t>T22</t>
  </si>
  <si>
    <t>T61</t>
  </si>
  <si>
    <t>T75</t>
  </si>
  <si>
    <t>T78</t>
  </si>
  <si>
    <t>T80</t>
  </si>
  <si>
    <t>T81</t>
  </si>
  <si>
    <t>T84</t>
  </si>
  <si>
    <t>T86</t>
  </si>
  <si>
    <t>T87</t>
  </si>
  <si>
    <t>U07</t>
  </si>
  <si>
    <t>U09</t>
  </si>
  <si>
    <t>V89</t>
  </si>
  <si>
    <t>W19</t>
  </si>
  <si>
    <t>W54</t>
  </si>
  <si>
    <t>A00</t>
  </si>
  <si>
    <t>Cholera due to Vibrio cholerae 01, biovar cholerae</t>
  </si>
  <si>
    <t>A01</t>
  </si>
  <si>
    <t>Typhoid fever, unspecified</t>
  </si>
  <si>
    <t>A02</t>
  </si>
  <si>
    <t>Salmonella enteritis</t>
  </si>
  <si>
    <t>A03</t>
  </si>
  <si>
    <t>Shigellosis due to Shigella dysenteriae</t>
  </si>
  <si>
    <t>Enteropathogenic Escherichia coli infection</t>
  </si>
  <si>
    <t>A05</t>
  </si>
  <si>
    <t>Foodborne staphylococcal intoxication</t>
  </si>
  <si>
    <t>A06</t>
  </si>
  <si>
    <t>Acute amebic dysentery</t>
  </si>
  <si>
    <t>A07</t>
  </si>
  <si>
    <t>Balantidiasis</t>
  </si>
  <si>
    <t>Rotaviral enteritis</t>
  </si>
  <si>
    <t>Infectious gastroenteritis and colitis, unspecified</t>
  </si>
  <si>
    <t>A15</t>
  </si>
  <si>
    <t>Tuberculosis of lung</t>
  </si>
  <si>
    <t>A17</t>
  </si>
  <si>
    <t>Tuberculous meningitis</t>
  </si>
  <si>
    <t>A18</t>
  </si>
  <si>
    <t>Tuberculosis of spine</t>
  </si>
  <si>
    <t>A19</t>
  </si>
  <si>
    <t>Acute miliary tuberculosis of a single specified site</t>
  </si>
  <si>
    <t>A20</t>
  </si>
  <si>
    <t>Bubonic plague</t>
  </si>
  <si>
    <t>A21</t>
  </si>
  <si>
    <t>Ulceroglandular tularemia</t>
  </si>
  <si>
    <t>A22</t>
  </si>
  <si>
    <t>Cutaneous anthrax</t>
  </si>
  <si>
    <t>A23</t>
  </si>
  <si>
    <t>Brucellosis due to Brucella melitensis</t>
  </si>
  <si>
    <t>A24</t>
  </si>
  <si>
    <t>Glanders</t>
  </si>
  <si>
    <t>A25</t>
  </si>
  <si>
    <t>Spirillosis</t>
  </si>
  <si>
    <t>A26</t>
  </si>
  <si>
    <t>Cutaneous erysipeloid</t>
  </si>
  <si>
    <t>A27</t>
  </si>
  <si>
    <t>Leptospirosis icterohemorrhagica</t>
  </si>
  <si>
    <t>A28</t>
  </si>
  <si>
    <t>Pasteurellosis</t>
  </si>
  <si>
    <t>A30</t>
  </si>
  <si>
    <t>Indeterminate leprosy</t>
  </si>
  <si>
    <t>Pulmonary mycobacterial infection</t>
  </si>
  <si>
    <t>A32</t>
  </si>
  <si>
    <t>Cutaneous listeriosis</t>
  </si>
  <si>
    <t>A33</t>
  </si>
  <si>
    <t>Tetanus neonatorum</t>
  </si>
  <si>
    <t>A34</t>
  </si>
  <si>
    <t>Obstetrical tetanus</t>
  </si>
  <si>
    <t>A35</t>
  </si>
  <si>
    <t>Other tetanus</t>
  </si>
  <si>
    <t>A36</t>
  </si>
  <si>
    <t>Pharyngeal diphtheria</t>
  </si>
  <si>
    <t>A37</t>
  </si>
  <si>
    <t>Whooping cough due to Bordetella pertussis without pneumonia</t>
  </si>
  <si>
    <t>A38</t>
  </si>
  <si>
    <t>Scarlet fever with otitis media</t>
  </si>
  <si>
    <t>A39</t>
  </si>
  <si>
    <t>Meningococcal meningitis</t>
  </si>
  <si>
    <t>A40</t>
  </si>
  <si>
    <t>Sepsis due to streptococcus, group A</t>
  </si>
  <si>
    <t>A41</t>
  </si>
  <si>
    <t>Sepsis due to Methicillin susceptible Staphylococcus aureus</t>
  </si>
  <si>
    <t>A42</t>
  </si>
  <si>
    <t>Pulmonary actinomycosis</t>
  </si>
  <si>
    <t>A43</t>
  </si>
  <si>
    <t>Pulmonary nocardiosis</t>
  </si>
  <si>
    <t>A44</t>
  </si>
  <si>
    <t>Systemic bartonellosis</t>
  </si>
  <si>
    <t>A46</t>
  </si>
  <si>
    <t>Erysipelas</t>
  </si>
  <si>
    <t>A48</t>
  </si>
  <si>
    <t>Gas gangrene</t>
  </si>
  <si>
    <t>Methicillin suscep staph infection, unsp site</t>
  </si>
  <si>
    <t>A50</t>
  </si>
  <si>
    <t>Early congenital syphilitic oculopathy</t>
  </si>
  <si>
    <t>Primary genital syphilis</t>
  </si>
  <si>
    <t>A52</t>
  </si>
  <si>
    <t>Cardiovascular syphilis, unspecified</t>
  </si>
  <si>
    <t>Latent syphilis, unspecified as early or late</t>
  </si>
  <si>
    <t>Gonococcal infection of lower genitourinary tract, unsp</t>
  </si>
  <si>
    <t>A55</t>
  </si>
  <si>
    <t>Chlamydial lymphogranuloma (venereum)</t>
  </si>
  <si>
    <t>A56</t>
  </si>
  <si>
    <t>Chlamydial infection of lower genitourinary tract, unsp</t>
  </si>
  <si>
    <t>A57</t>
  </si>
  <si>
    <t>Chancroid</t>
  </si>
  <si>
    <t>A58</t>
  </si>
  <si>
    <t>Granuloma inguinale</t>
  </si>
  <si>
    <t>A59</t>
  </si>
  <si>
    <t>Urogenital trichomoniasis, unspecified</t>
  </si>
  <si>
    <t>A60</t>
  </si>
  <si>
    <t>Herpesviral infection of urogenital system, unspecified</t>
  </si>
  <si>
    <t>Anogenital (venereal) warts</t>
  </si>
  <si>
    <t>A64</t>
  </si>
  <si>
    <t>Unspecified sexually transmitted disease</t>
  </si>
  <si>
    <t>A65</t>
  </si>
  <si>
    <t>Nonvenereal syphilis</t>
  </si>
  <si>
    <t>A66</t>
  </si>
  <si>
    <t>Initial lesions of yaws</t>
  </si>
  <si>
    <t>A67</t>
  </si>
  <si>
    <t>Primary lesions of pinta</t>
  </si>
  <si>
    <t>A68</t>
  </si>
  <si>
    <t>Louse-borne relapsing fever</t>
  </si>
  <si>
    <t>A69</t>
  </si>
  <si>
    <t>Necrotizing ulcerative stomatitis</t>
  </si>
  <si>
    <t>A70</t>
  </si>
  <si>
    <t>Chlamydia psittaci infections</t>
  </si>
  <si>
    <t>A71</t>
  </si>
  <si>
    <t>Initial stage of trachoma</t>
  </si>
  <si>
    <t>A74</t>
  </si>
  <si>
    <t>Chlamydial conjunctivitis</t>
  </si>
  <si>
    <t>A75</t>
  </si>
  <si>
    <t>Epidemic louse-borne typhus fever d/t Rickettsia prowazekii</t>
  </si>
  <si>
    <t>A77</t>
  </si>
  <si>
    <t>Spotted fever due to Rickettsia rickettsii</t>
  </si>
  <si>
    <t>A78</t>
  </si>
  <si>
    <t>Q fever</t>
  </si>
  <si>
    <t>A79</t>
  </si>
  <si>
    <t>Trench fever</t>
  </si>
  <si>
    <t>A80</t>
  </si>
  <si>
    <t>Acute paralytic poliomyelitis, vaccine-associated</t>
  </si>
  <si>
    <t>A81</t>
  </si>
  <si>
    <t>Creutzfeldt-Jakob disease, unspecified</t>
  </si>
  <si>
    <t>A82</t>
  </si>
  <si>
    <t>Sylvatic rabies</t>
  </si>
  <si>
    <t>A83</t>
  </si>
  <si>
    <t>Japanese encephalitis</t>
  </si>
  <si>
    <t>A84</t>
  </si>
  <si>
    <t>Far Eastern tick-borne encephalitis</t>
  </si>
  <si>
    <t>A85</t>
  </si>
  <si>
    <t>Enteroviral encephalitis</t>
  </si>
  <si>
    <t>A86</t>
  </si>
  <si>
    <t>Unspecified viral encephalitis</t>
  </si>
  <si>
    <t>A87</t>
  </si>
  <si>
    <t>Enteroviral meningitis</t>
  </si>
  <si>
    <t>A88</t>
  </si>
  <si>
    <t>Enteroviral exanthematous fever [Boston exanthem]</t>
  </si>
  <si>
    <t>A89</t>
  </si>
  <si>
    <t>Unspecified viral infection of central nervous system</t>
  </si>
  <si>
    <t>A90</t>
  </si>
  <si>
    <t>Dengue fever [classical dengue]</t>
  </si>
  <si>
    <t>A91</t>
  </si>
  <si>
    <t>Dengue hemorrhagic fever</t>
  </si>
  <si>
    <t>A92</t>
  </si>
  <si>
    <t>Chikungunya virus disease</t>
  </si>
  <si>
    <t>A93</t>
  </si>
  <si>
    <t>Oropouche virus disease</t>
  </si>
  <si>
    <t>A94</t>
  </si>
  <si>
    <t>Unspecified arthropod-borne viral fever</t>
  </si>
  <si>
    <t>A95</t>
  </si>
  <si>
    <t>Sylvatic yellow fever</t>
  </si>
  <si>
    <t>A96</t>
  </si>
  <si>
    <t>Junin hemorrhagic fever</t>
  </si>
  <si>
    <t>A98</t>
  </si>
  <si>
    <t>Crimean-Congo hemorrhagic fever</t>
  </si>
  <si>
    <t>A99</t>
  </si>
  <si>
    <t>Unspecified viral hemorrhagic fever</t>
  </si>
  <si>
    <t>Eczema herpeticum</t>
  </si>
  <si>
    <t>B01</t>
  </si>
  <si>
    <t>Varicella meningitis</t>
  </si>
  <si>
    <t>Zoster encephalitis</t>
  </si>
  <si>
    <t>B03</t>
  </si>
  <si>
    <t>Smallpox</t>
  </si>
  <si>
    <t>B04</t>
  </si>
  <si>
    <t>Monkeypox</t>
  </si>
  <si>
    <t>B05</t>
  </si>
  <si>
    <t>Measles complicated by encephalitis</t>
  </si>
  <si>
    <t>B06</t>
  </si>
  <si>
    <t>Rubella with neurological complication, unspecified</t>
  </si>
  <si>
    <t>Plantar wart</t>
  </si>
  <si>
    <t>B08</t>
  </si>
  <si>
    <t>Cowpox</t>
  </si>
  <si>
    <t>B09</t>
  </si>
  <si>
    <t>Unsp viral infection with skin and mucous membrane lesions</t>
  </si>
  <si>
    <t>B10</t>
  </si>
  <si>
    <t>Human herpesvirus 6 encephalitis</t>
  </si>
  <si>
    <t>B15</t>
  </si>
  <si>
    <t>Hepatitis A with hepatic coma</t>
  </si>
  <si>
    <t>B16</t>
  </si>
  <si>
    <t>Acute hepatitis B with delta-agent with hepatic coma</t>
  </si>
  <si>
    <t>Acute delta-(super) infection of hepatitis B carrier</t>
  </si>
  <si>
    <t>Chronic viral hepatitis B with delta-agent</t>
  </si>
  <si>
    <t>B19</t>
  </si>
  <si>
    <t>Unspecified viral hepatitis with hepatic coma</t>
  </si>
  <si>
    <t>Human immunodeficiency virus [HIV] disease</t>
  </si>
  <si>
    <t>Cytomegaloviral pneumonitis</t>
  </si>
  <si>
    <t>B26</t>
  </si>
  <si>
    <t>Mumps orchitis</t>
  </si>
  <si>
    <t>Gammaherpesviral mononucleosis without complication</t>
  </si>
  <si>
    <t>B30</t>
  </si>
  <si>
    <t>Keratoconjunctivitis due to adenovirus</t>
  </si>
  <si>
    <t>B33</t>
  </si>
  <si>
    <t>Epidemic myalgia</t>
  </si>
  <si>
    <t>Adenovirus infection, unspecified</t>
  </si>
  <si>
    <t>Tinea barbae and tinea capitis</t>
  </si>
  <si>
    <t>Pityriasis versicolor</t>
  </si>
  <si>
    <t>Candidal stomatitis</t>
  </si>
  <si>
    <t>B38</t>
  </si>
  <si>
    <t>Acute pulmonary coccidioidomycosis</t>
  </si>
  <si>
    <t>B39</t>
  </si>
  <si>
    <t>Acute pulmonary histoplasmosis capsulati</t>
  </si>
  <si>
    <t>B40</t>
  </si>
  <si>
    <t>Acute pulmonary blastomycosis</t>
  </si>
  <si>
    <t>B41</t>
  </si>
  <si>
    <t>Pulmonary paracoccidioidomycosis</t>
  </si>
  <si>
    <t>B42</t>
  </si>
  <si>
    <t>Pulmonary sporotrichosis</t>
  </si>
  <si>
    <t>B43</t>
  </si>
  <si>
    <t>Cutaneous chromomycosis</t>
  </si>
  <si>
    <t>Invasive pulmonary aspergillosis</t>
  </si>
  <si>
    <t>B45</t>
  </si>
  <si>
    <t>Pulmonary cryptococcosis</t>
  </si>
  <si>
    <t>B46</t>
  </si>
  <si>
    <t>Pulmonary mucormycosis</t>
  </si>
  <si>
    <t>B47</t>
  </si>
  <si>
    <t>Eumycetoma</t>
  </si>
  <si>
    <t>B48</t>
  </si>
  <si>
    <t>Lobomycosis</t>
  </si>
  <si>
    <t>B49</t>
  </si>
  <si>
    <t>Unspecified mycosis</t>
  </si>
  <si>
    <t>B50</t>
  </si>
  <si>
    <t>Plasmodium falciparum malaria with cerebral complications</t>
  </si>
  <si>
    <t>B51</t>
  </si>
  <si>
    <t>Plasmodium vivax malaria with rupture of spleen</t>
  </si>
  <si>
    <t>B52</t>
  </si>
  <si>
    <t>Plasmodium malariae malaria with nephropathy</t>
  </si>
  <si>
    <t>B53</t>
  </si>
  <si>
    <t>Plasmodium ovale malaria</t>
  </si>
  <si>
    <t>B54</t>
  </si>
  <si>
    <t>Unspecified malaria</t>
  </si>
  <si>
    <t>B55</t>
  </si>
  <si>
    <t>Visceral leishmaniasis</t>
  </si>
  <si>
    <t>B56</t>
  </si>
  <si>
    <t>Gambiense trypanosomiasis</t>
  </si>
  <si>
    <t>B57</t>
  </si>
  <si>
    <t>Acute Chagas' disease with heart involvement</t>
  </si>
  <si>
    <t>B58</t>
  </si>
  <si>
    <t>Toxoplasma oculopathy, unspecified</t>
  </si>
  <si>
    <t>B59</t>
  </si>
  <si>
    <t>Pneumocystosis</t>
  </si>
  <si>
    <t>B60</t>
  </si>
  <si>
    <t>Babesiosis</t>
  </si>
  <si>
    <t>B64</t>
  </si>
  <si>
    <t>Unspecified protozoal disease</t>
  </si>
  <si>
    <t>B65</t>
  </si>
  <si>
    <t>Schistosomiasis due to Schistosoma haematobium</t>
  </si>
  <si>
    <t>B66</t>
  </si>
  <si>
    <t>Opisthorchiasis</t>
  </si>
  <si>
    <t>B67</t>
  </si>
  <si>
    <t>Echinococcus granulosus infection of liver</t>
  </si>
  <si>
    <t>B68</t>
  </si>
  <si>
    <t>Taenia solium taeniasis</t>
  </si>
  <si>
    <t>B69</t>
  </si>
  <si>
    <t>Cysticercosis of central nervous system</t>
  </si>
  <si>
    <t>B70</t>
  </si>
  <si>
    <t>Diphyllobothriasis</t>
  </si>
  <si>
    <t>B71</t>
  </si>
  <si>
    <t>Hymenolepiasis</t>
  </si>
  <si>
    <t>B72</t>
  </si>
  <si>
    <t>Dracunculiasis</t>
  </si>
  <si>
    <t>B73</t>
  </si>
  <si>
    <t>Onchocerciasis with eye involvement, unspecified</t>
  </si>
  <si>
    <t>B74</t>
  </si>
  <si>
    <t>Filariasis due to Wuchereria bancrofti</t>
  </si>
  <si>
    <t>B75</t>
  </si>
  <si>
    <t>Trichinellosis</t>
  </si>
  <si>
    <t>B76</t>
  </si>
  <si>
    <t>Ancylostomiasis</t>
  </si>
  <si>
    <t>B77</t>
  </si>
  <si>
    <t>Ascariasis with intestinal complications</t>
  </si>
  <si>
    <t>B78</t>
  </si>
  <si>
    <t>Intestinal strongyloidiasis</t>
  </si>
  <si>
    <t>B79</t>
  </si>
  <si>
    <t>Trichuriasis</t>
  </si>
  <si>
    <t>Enterobiasis</t>
  </si>
  <si>
    <t>B81</t>
  </si>
  <si>
    <t>Anisakiasis</t>
  </si>
  <si>
    <t>Intestinal helminthiasis, unspecified</t>
  </si>
  <si>
    <t>B83</t>
  </si>
  <si>
    <t>Visceral larva migrans</t>
  </si>
  <si>
    <t>Pediculosis due to Pediculus humanus capitis</t>
  </si>
  <si>
    <t>Scabies</t>
  </si>
  <si>
    <t>B87</t>
  </si>
  <si>
    <t>Cutaneous myiasis</t>
  </si>
  <si>
    <t>Other acariasis</t>
  </si>
  <si>
    <t>Unspecified parasitic disease</t>
  </si>
  <si>
    <t>B90</t>
  </si>
  <si>
    <t>Sequelae of central nervous system tuberculosis</t>
  </si>
  <si>
    <t>B91</t>
  </si>
  <si>
    <t>Sequelae of poliomyelitis</t>
  </si>
  <si>
    <t>B92</t>
  </si>
  <si>
    <t>Sequelae of leprosy</t>
  </si>
  <si>
    <t>B94</t>
  </si>
  <si>
    <t>Sequelae of trachoma</t>
  </si>
  <si>
    <t>Streptococcus, group A, causing diseases classd elswhr</t>
  </si>
  <si>
    <t>Mycoplasma pneumoniae as the cause of diseases classd elswhr</t>
  </si>
  <si>
    <t>B97</t>
  </si>
  <si>
    <t>Adenovirus as the cause of diseases classified elsewhere</t>
  </si>
  <si>
    <t>B99</t>
  </si>
  <si>
    <t>Other infectious disease</t>
  </si>
  <si>
    <t>C00</t>
  </si>
  <si>
    <t>Malignant neoplasm of external upper lip</t>
  </si>
  <si>
    <t>C01</t>
  </si>
  <si>
    <t>Malignant neoplasm of base of tongue</t>
  </si>
  <si>
    <t>C02</t>
  </si>
  <si>
    <t>Malignant neoplasm of dorsal surface of tongue</t>
  </si>
  <si>
    <t>C03</t>
  </si>
  <si>
    <t>Malignant neoplasm of upper gum</t>
  </si>
  <si>
    <t>C04</t>
  </si>
  <si>
    <t>Malignant neoplasm of anterior floor of mouth</t>
  </si>
  <si>
    <t>C05</t>
  </si>
  <si>
    <t>Malignant neoplasm of hard palate</t>
  </si>
  <si>
    <t>C06</t>
  </si>
  <si>
    <t>Malignant neoplasm of cheek mucosa</t>
  </si>
  <si>
    <t>C07</t>
  </si>
  <si>
    <t>Malignant neoplasm of parotid gland</t>
  </si>
  <si>
    <t>C08</t>
  </si>
  <si>
    <t>Malignant neoplasm of submandibular gland</t>
  </si>
  <si>
    <t>C09</t>
  </si>
  <si>
    <t>Malignant neoplasm of tonsillar fossa</t>
  </si>
  <si>
    <t>Malignant neoplasm of vallecula</t>
  </si>
  <si>
    <t>C11</t>
  </si>
  <si>
    <t>Malignant neoplasm of superior wall of nasopharynx</t>
  </si>
  <si>
    <t>C12</t>
  </si>
  <si>
    <t>Malignant neoplasm of pyriform sinus</t>
  </si>
  <si>
    <t>C13</t>
  </si>
  <si>
    <t>Malignant neoplasm of postcricoid region</t>
  </si>
  <si>
    <t>C14</t>
  </si>
  <si>
    <t>Malignant neoplasm of pharynx, unspecified</t>
  </si>
  <si>
    <t>Malignant neoplasm of upper third of esophagus</t>
  </si>
  <si>
    <t>Malignant neoplasm of cardia</t>
  </si>
  <si>
    <t>Malignant neoplasm of duodenum</t>
  </si>
  <si>
    <t>Malignant neoplasm of cecum</t>
  </si>
  <si>
    <t>Malignant neoplasm of rectosigmoid junction</t>
  </si>
  <si>
    <t>Malignant neoplasm of rectum</t>
  </si>
  <si>
    <t>Malignant neoplasm of anus, unspecified</t>
  </si>
  <si>
    <t>Liver cell carcinoma</t>
  </si>
  <si>
    <t>C23</t>
  </si>
  <si>
    <t>Malignant neoplasm of gallbladder</t>
  </si>
  <si>
    <t>C24</t>
  </si>
  <si>
    <t>Malignant neoplasm of extrahepatic bile duct</t>
  </si>
  <si>
    <t>Malignant neoplasm of head of pancreas</t>
  </si>
  <si>
    <t>C26</t>
  </si>
  <si>
    <t>Malignant neoplasm of intestinal tract, part unspecified</t>
  </si>
  <si>
    <t>C30</t>
  </si>
  <si>
    <t>Malignant neoplasm of nasal cavity</t>
  </si>
  <si>
    <t>C31</t>
  </si>
  <si>
    <t>Malignant neoplasm of maxillary sinus</t>
  </si>
  <si>
    <t>Malignant neoplasm of glottis</t>
  </si>
  <si>
    <t>C33</t>
  </si>
  <si>
    <t>Malignant neoplasm of trachea</t>
  </si>
  <si>
    <t>Malignant neoplasm of unspecified main bronchus</t>
  </si>
  <si>
    <t>C37</t>
  </si>
  <si>
    <t>Malignant neoplasm of thymus</t>
  </si>
  <si>
    <t>C38</t>
  </si>
  <si>
    <t>Malignant neoplasm of heart</t>
  </si>
  <si>
    <t>C39</t>
  </si>
  <si>
    <t>Malignant neoplasm of upper respiratory tract, part unsp</t>
  </si>
  <si>
    <t>C40</t>
  </si>
  <si>
    <t>Malig neoplasm of scapula and long bones of unsp upper limb</t>
  </si>
  <si>
    <t>Malignant neoplasm of bones of skull and face</t>
  </si>
  <si>
    <t>Malignant melanoma of lip</t>
  </si>
  <si>
    <t>Unspecified malignant neoplasm of skin of lip</t>
  </si>
  <si>
    <t>C45</t>
  </si>
  <si>
    <t>Mesothelioma of pleura</t>
  </si>
  <si>
    <t>C46</t>
  </si>
  <si>
    <t>Kaposi's sarcoma of skin</t>
  </si>
  <si>
    <t>C47</t>
  </si>
  <si>
    <t>Malignant neoplasm of prph nerves of head, face and neck</t>
  </si>
  <si>
    <t>Malignant neoplasm of retroperitoneum</t>
  </si>
  <si>
    <t>Malig neoplm of conn and soft tissue of head, face and neck</t>
  </si>
  <si>
    <t>C4A</t>
  </si>
  <si>
    <t>Merkel cell carcinoma of lip</t>
  </si>
  <si>
    <t>Malignant neoplasm of nipple and areola, right female breast</t>
  </si>
  <si>
    <t>C51</t>
  </si>
  <si>
    <t>Malignant neoplasm of labium majus</t>
  </si>
  <si>
    <t>C52</t>
  </si>
  <si>
    <t>Malignant neoplasm of vagina</t>
  </si>
  <si>
    <t>C53</t>
  </si>
  <si>
    <t>Malignant neoplasm of endocervix</t>
  </si>
  <si>
    <t>Malignant neoplasm of isthmus uteri</t>
  </si>
  <si>
    <t>Malignant neoplasm of uterus, part unspecified</t>
  </si>
  <si>
    <t>Malignant neoplasm of right ovary</t>
  </si>
  <si>
    <t>Malignant neoplasm of unspecified fallopian tube</t>
  </si>
  <si>
    <t>C58</t>
  </si>
  <si>
    <t>Malignant neoplasm of placenta</t>
  </si>
  <si>
    <t>C60</t>
  </si>
  <si>
    <t>Malignant neoplasm of prepuce</t>
  </si>
  <si>
    <t>Malignant neoplasm of prostate</t>
  </si>
  <si>
    <t>C62</t>
  </si>
  <si>
    <t>Malignant neoplasm of unspecified undescended testis</t>
  </si>
  <si>
    <t>C63</t>
  </si>
  <si>
    <t>Malignant neoplasm of unspecified epididymis</t>
  </si>
  <si>
    <t>Malignant neoplasm of right kidney, except renal pelvis</t>
  </si>
  <si>
    <t>C65</t>
  </si>
  <si>
    <t>Malignant neoplasm of right renal pelvis</t>
  </si>
  <si>
    <t>C66</t>
  </si>
  <si>
    <t>Malignant neoplasm of right ureter</t>
  </si>
  <si>
    <t>Malignant neoplasm of trigone of bladder</t>
  </si>
  <si>
    <t>C68</t>
  </si>
  <si>
    <t>Malignant neoplasm of urethra</t>
  </si>
  <si>
    <t>C69</t>
  </si>
  <si>
    <t>Malignant neoplasm of unspecified conjunctiva</t>
  </si>
  <si>
    <t>C70</t>
  </si>
  <si>
    <t>Malignant neoplasm of cerebral meninges</t>
  </si>
  <si>
    <t>Malignant neoplasm of cerebrum, except lobes and ventricles</t>
  </si>
  <si>
    <t>C72</t>
  </si>
  <si>
    <t>Malignant neoplasm of spinal cord</t>
  </si>
  <si>
    <t>Malignant neoplasm of thyroid gland</t>
  </si>
  <si>
    <t>Malignant neoplasm of cortex of unspecified adrenal gland</t>
  </si>
  <si>
    <t>C75</t>
  </si>
  <si>
    <t>Malignant neoplasm of parathyroid gland</t>
  </si>
  <si>
    <t>C76</t>
  </si>
  <si>
    <t>Malignant neoplasm of head, face and neck</t>
  </si>
  <si>
    <t>Sec and unsp malig neoplasm of nodes of head, face and neck</t>
  </si>
  <si>
    <t>Secondary malignant neoplasm of unspecified lung</t>
  </si>
  <si>
    <t>Secondary malignant neoplasm of unsp kidney and renal pelvis</t>
  </si>
  <si>
    <t>Malignant carcinoid tumor of unspecified site</t>
  </si>
  <si>
    <t>C7B</t>
  </si>
  <si>
    <t>Secondary carcinoid tumors, unspecified site</t>
  </si>
  <si>
    <t>Disseminated malignant neoplasm, unspecified</t>
  </si>
  <si>
    <t>Nodular lymphocyte predominant Hodgkin lymphoma, unsp site</t>
  </si>
  <si>
    <t>Follicular lymphoma grade I, unspecified site</t>
  </si>
  <si>
    <t>Small cell B-cell lymphoma, unspecified site</t>
  </si>
  <si>
    <t>Mycosis fungoides, unspecified site</t>
  </si>
  <si>
    <t>Unspecified B-cell lymphoma, unspecified site</t>
  </si>
  <si>
    <t>C86</t>
  </si>
  <si>
    <t>Extranodal NK/T-cell lymphoma, nasal type</t>
  </si>
  <si>
    <t>C88</t>
  </si>
  <si>
    <t>Waldenstrom macroglobulinemia</t>
  </si>
  <si>
    <t>Multiple myeloma not having achieved remission</t>
  </si>
  <si>
    <t>Acute lymphoblastic leukemia not having achieved remission</t>
  </si>
  <si>
    <t>Acute myeloblastic leukemia, not having achieved remission</t>
  </si>
  <si>
    <t>C93</t>
  </si>
  <si>
    <t>Acute monoblastic/monocytic leukemia, not achieve remission</t>
  </si>
  <si>
    <t>C94</t>
  </si>
  <si>
    <t>Acute erythroid leukemia, not having achieved remission</t>
  </si>
  <si>
    <t>Acute leukemia of unsp cell type not achieve remission</t>
  </si>
  <si>
    <t>C96</t>
  </si>
  <si>
    <t>Multifocal and multisystemic Langerhans-cell histiocytosis</t>
  </si>
  <si>
    <t>D00</t>
  </si>
  <si>
    <t>Carcinoma in situ of oral cavity, unspecified site</t>
  </si>
  <si>
    <t>D01</t>
  </si>
  <si>
    <t>Carcinoma in situ of colon</t>
  </si>
  <si>
    <t>D02</t>
  </si>
  <si>
    <t>Carcinoma in situ of larynx</t>
  </si>
  <si>
    <t>D03</t>
  </si>
  <si>
    <t>Melanoma in situ of lip</t>
  </si>
  <si>
    <t>D04</t>
  </si>
  <si>
    <t>Carcinoma in situ of skin of lip</t>
  </si>
  <si>
    <t>D05</t>
  </si>
  <si>
    <t>Lobular carcinoma in situ of unspecified breast</t>
  </si>
  <si>
    <t>D06</t>
  </si>
  <si>
    <t>Carcinoma in situ of endocervix</t>
  </si>
  <si>
    <t>D07</t>
  </si>
  <si>
    <t>Carcinoma in situ of endometrium</t>
  </si>
  <si>
    <t>D09</t>
  </si>
  <si>
    <t>Carcinoma in situ of bladder</t>
  </si>
  <si>
    <t>D10</t>
  </si>
  <si>
    <t>Benign neoplasm of lip</t>
  </si>
  <si>
    <t>D11</t>
  </si>
  <si>
    <t>Benign neoplasm of parotid gland</t>
  </si>
  <si>
    <t>D12</t>
  </si>
  <si>
    <t>Benign neoplasm of cecum</t>
  </si>
  <si>
    <t>D13</t>
  </si>
  <si>
    <t>Benign neoplasm of esophagus</t>
  </si>
  <si>
    <t>D14</t>
  </si>
  <si>
    <t>Benign neoplasm of mid ear, nasl cav and accessory sinuses</t>
  </si>
  <si>
    <t>D15</t>
  </si>
  <si>
    <t>Benign neoplasm of thymus</t>
  </si>
  <si>
    <t>D16</t>
  </si>
  <si>
    <t>Benign neoplasm of scapula and long bones of unsp upper limb</t>
  </si>
  <si>
    <t>D17</t>
  </si>
  <si>
    <t>Ben lipomatous neoplm of skin, subcu of head, face and neck</t>
  </si>
  <si>
    <t>D18</t>
  </si>
  <si>
    <t>Hemangioma unspecified site</t>
  </si>
  <si>
    <t>D19</t>
  </si>
  <si>
    <t>Benign neoplasm of mesothelial tissue of pleura</t>
  </si>
  <si>
    <t>D20</t>
  </si>
  <si>
    <t>Benign neoplasm of soft tissue of retroperitoneum</t>
  </si>
  <si>
    <t>D21</t>
  </si>
  <si>
    <t>Benign neoplasm of connctv/soft tiss of head, face and neck</t>
  </si>
  <si>
    <t>D22</t>
  </si>
  <si>
    <t>Melanocytic nevi of lip</t>
  </si>
  <si>
    <t>D23</t>
  </si>
  <si>
    <t>Other benign neoplasm of skin of lip</t>
  </si>
  <si>
    <t>D24</t>
  </si>
  <si>
    <t>Benign neoplasm of right breast</t>
  </si>
  <si>
    <t>Submucous leiomyoma of uterus</t>
  </si>
  <si>
    <t>D26</t>
  </si>
  <si>
    <t>Other benign neoplasm of cervix uteri</t>
  </si>
  <si>
    <t>D27</t>
  </si>
  <si>
    <t>Benign neoplasm of right ovary</t>
  </si>
  <si>
    <t>D28</t>
  </si>
  <si>
    <t>Benign neoplasm of vulva</t>
  </si>
  <si>
    <t>Benign neoplasm of penis</t>
  </si>
  <si>
    <t>D30</t>
  </si>
  <si>
    <t>Benign neoplasm of unspecified kidney</t>
  </si>
  <si>
    <t>D31</t>
  </si>
  <si>
    <t>Benign neoplasm of unspecified conjunctiva</t>
  </si>
  <si>
    <t>Benign neoplasm of cerebral meninges</t>
  </si>
  <si>
    <t>D33</t>
  </si>
  <si>
    <t>Benign neoplasm of brain, supratentorial</t>
  </si>
  <si>
    <t>D34</t>
  </si>
  <si>
    <t>Benign neoplasm of thyroid gland</t>
  </si>
  <si>
    <t>Benign neoplasm of unspecified adrenal gland</t>
  </si>
  <si>
    <t>D36</t>
  </si>
  <si>
    <t>Benign neoplasm of lymph nodes</t>
  </si>
  <si>
    <t>D37</t>
  </si>
  <si>
    <t>Neoplasm of uncertain behavior of lip</t>
  </si>
  <si>
    <t>D38</t>
  </si>
  <si>
    <t>Neoplasm of uncertain behavior of larynx</t>
  </si>
  <si>
    <t>D39</t>
  </si>
  <si>
    <t>Neoplasm of uncertain behavior of uterus</t>
  </si>
  <si>
    <t>Benign carcinoid tumor of unspecified site</t>
  </si>
  <si>
    <t>D40</t>
  </si>
  <si>
    <t>Neoplasm of uncertain behavior of prostate</t>
  </si>
  <si>
    <t>D41</t>
  </si>
  <si>
    <t>Neoplasm of uncertain behavior of unspecified kidney</t>
  </si>
  <si>
    <t>D42</t>
  </si>
  <si>
    <t>Neoplasm of uncertain behavior of cerebral meninges</t>
  </si>
  <si>
    <t>Neoplasm of uncertain behavior of brain, supratentorial</t>
  </si>
  <si>
    <t>D44</t>
  </si>
  <si>
    <t>Neoplasm of uncertain behavior of thyroid gland</t>
  </si>
  <si>
    <t>Polycythemia vera</t>
  </si>
  <si>
    <t>D46</t>
  </si>
  <si>
    <t>Refractory anemia without ring sideroblasts, so stated</t>
  </si>
  <si>
    <t>Histiocytic and mast cell tumors of uncertain behavior</t>
  </si>
  <si>
    <t>Neoplasm of uncertain behavior of bone/artic cartl</t>
  </si>
  <si>
    <t>D49</t>
  </si>
  <si>
    <t>Neoplasm of unspecified behavior of digestive system</t>
  </si>
  <si>
    <t>Iron deficiency anemia secondary to blood loss (chronic)</t>
  </si>
  <si>
    <t>D51</t>
  </si>
  <si>
    <t>Vitamin B12 defic anemia due to intrinsic factor deficiency</t>
  </si>
  <si>
    <t>D52</t>
  </si>
  <si>
    <t>Dietary folate deficiency anemia</t>
  </si>
  <si>
    <t>D53</t>
  </si>
  <si>
    <t>Protein deficiency anemia</t>
  </si>
  <si>
    <t>D55</t>
  </si>
  <si>
    <t>Anemia due to glucose-6-phosphate dehydrogenase deficiency</t>
  </si>
  <si>
    <t>Alpha thalassemia</t>
  </si>
  <si>
    <t>Hb-SS disease with crisis, unspecified</t>
  </si>
  <si>
    <t>D58</t>
  </si>
  <si>
    <t>Hereditary spherocytosis</t>
  </si>
  <si>
    <t>Drug-induced autoimmune hemolytic anemia</t>
  </si>
  <si>
    <t>D60</t>
  </si>
  <si>
    <t>Chronic acquired pure red cell aplasia</t>
  </si>
  <si>
    <t>Constitutional (pure) red blood cell aplasia</t>
  </si>
  <si>
    <t>D62</t>
  </si>
  <si>
    <t>Acute posthemorrhagic anemia</t>
  </si>
  <si>
    <t>Anemia in neoplastic disease</t>
  </si>
  <si>
    <t>Hereditary sideroblastic anemia</t>
  </si>
  <si>
    <t>D65</t>
  </si>
  <si>
    <t>Disseminated intravascular coagulation</t>
  </si>
  <si>
    <t>D66</t>
  </si>
  <si>
    <t>Hereditary factor VIII deficiency</t>
  </si>
  <si>
    <t>D67</t>
  </si>
  <si>
    <t>Hereditary factor IX deficiency</t>
  </si>
  <si>
    <t>Von Willebrand's disease</t>
  </si>
  <si>
    <t>Allergic purpura</t>
  </si>
  <si>
    <t>Congenital agranulocytosis</t>
  </si>
  <si>
    <t>D71</t>
  </si>
  <si>
    <t>Functional disorders of polymorphonuclear neutrophils</t>
  </si>
  <si>
    <t>Genetic anomalies of leukocytes</t>
  </si>
  <si>
    <t>D73</t>
  </si>
  <si>
    <t>Hyposplenism</t>
  </si>
  <si>
    <t>D74</t>
  </si>
  <si>
    <t>Congenital methemoglobinemia</t>
  </si>
  <si>
    <t>Familial erythrocytosis</t>
  </si>
  <si>
    <t>D76</t>
  </si>
  <si>
    <t>Hemophagocytic lymphohistiocytosis</t>
  </si>
  <si>
    <t>D77</t>
  </si>
  <si>
    <t>Oth disord of bld/bld-frm organs in diseases classd elswhr</t>
  </si>
  <si>
    <t>D78</t>
  </si>
  <si>
    <t>Intraop hemor/hemtom of the spleen comp a proc on the spleen</t>
  </si>
  <si>
    <t>Hereditary hypogammaglobulinemia</t>
  </si>
  <si>
    <t>D81</t>
  </si>
  <si>
    <t>Severe combined immunodeficiency with reticular dysgenesis</t>
  </si>
  <si>
    <t>D82</t>
  </si>
  <si>
    <t>Wiskott-Aldrich syndrome</t>
  </si>
  <si>
    <t>Com variab immunodef w predom abnlt of B-cell nums &amp; functn</t>
  </si>
  <si>
    <t>Lymphocyte function antigen-1 [LFA-1] defect</t>
  </si>
  <si>
    <t>Sarcoidosis of lung</t>
  </si>
  <si>
    <t>Polyclonal hypergammaglobulinemia</t>
  </si>
  <si>
    <t>E00</t>
  </si>
  <si>
    <t>Congenital iodine-deficiency syndrome, neurological type</t>
  </si>
  <si>
    <t>E01</t>
  </si>
  <si>
    <t>Iodine-deficiency related diffuse (endemic) goiter</t>
  </si>
  <si>
    <t>E02</t>
  </si>
  <si>
    <t>Subclinical iodine-deficiency hypothyroidism</t>
  </si>
  <si>
    <t>Congenital hypothyroidism with diffuse goiter</t>
  </si>
  <si>
    <t>Nontoxic diffuse goiter</t>
  </si>
  <si>
    <t>E05</t>
  </si>
  <si>
    <t>Thyrotoxicosis w diffuse goiter w/o thyrotoxic crisis</t>
  </si>
  <si>
    <t>Acute thyroiditis</t>
  </si>
  <si>
    <t>Hypersecretion of calcitonin</t>
  </si>
  <si>
    <t>Diab d/t undrl cond w hyprosm w/o nonket hyprgly-hypros coma</t>
  </si>
  <si>
    <t>E09</t>
  </si>
  <si>
    <t>Drug/chem diab w hyprosm w/o nonket hyprgly-hypros coma</t>
  </si>
  <si>
    <t>Type 1 diabetes mellitus with ketoacidosis without coma</t>
  </si>
  <si>
    <t>Type 2 diab w hyprosm w/o nonket hyprgly-hypros coma (NKHHC)</t>
  </si>
  <si>
    <t>Oth diab w hyprosm w/o nonket hyprgly-hypros coma (NKHHC)</t>
  </si>
  <si>
    <t>E15</t>
  </si>
  <si>
    <t>Nondiabetic hypoglycemic coma</t>
  </si>
  <si>
    <t>Drug-induced hypoglycemia without coma</t>
  </si>
  <si>
    <t>E20</t>
  </si>
  <si>
    <t>Idiopathic hypoparathyroidism</t>
  </si>
  <si>
    <t>Primary hyperparathyroidism</t>
  </si>
  <si>
    <t>Acromegaly and pituitary gigantism</t>
  </si>
  <si>
    <t>Hypopituitarism</t>
  </si>
  <si>
    <t>Pituitary-dependent Cushing's disease</t>
  </si>
  <si>
    <t>E25</t>
  </si>
  <si>
    <t>Congenital adrenogenital disorders assoc w enzyme deficiency</t>
  </si>
  <si>
    <t>Conn's syndrome</t>
  </si>
  <si>
    <t>Other adrenocortical overactivity</t>
  </si>
  <si>
    <t>Estrogen excess</t>
  </si>
  <si>
    <t>Testicular hyperfunction</t>
  </si>
  <si>
    <t>Delayed puberty</t>
  </si>
  <si>
    <t>E31</t>
  </si>
  <si>
    <t>Autoimmune polyglandular failure</t>
  </si>
  <si>
    <t>E32</t>
  </si>
  <si>
    <t>Persistent hyperplasia of thymus</t>
  </si>
  <si>
    <t>Carcinoid syndrome</t>
  </si>
  <si>
    <t>E35</t>
  </si>
  <si>
    <t>Disorders of endocrine glands in diseases classd elswhr</t>
  </si>
  <si>
    <t>E36</t>
  </si>
  <si>
    <t>Intraop hemor/hemtom of endo sys org comp an endo sys proc</t>
  </si>
  <si>
    <t>E40</t>
  </si>
  <si>
    <t>Kwashiorkor</t>
  </si>
  <si>
    <t>E41</t>
  </si>
  <si>
    <t>Nutritional marasmus</t>
  </si>
  <si>
    <t>E42</t>
  </si>
  <si>
    <t>Marasmic kwashiorkor</t>
  </si>
  <si>
    <t>E43</t>
  </si>
  <si>
    <t>Unspecified severe protein-calorie malnutrition</t>
  </si>
  <si>
    <t>E44</t>
  </si>
  <si>
    <t>Moderate protein-calorie malnutrition</t>
  </si>
  <si>
    <t>E45</t>
  </si>
  <si>
    <t>Retarded development following protein-calorie malnutrition</t>
  </si>
  <si>
    <t>E46</t>
  </si>
  <si>
    <t>Unspecified protein-calorie malnutrition</t>
  </si>
  <si>
    <t>E50</t>
  </si>
  <si>
    <t>Vitamin A deficiency with conjunctival xerosis</t>
  </si>
  <si>
    <t>E51</t>
  </si>
  <si>
    <t>Dry beriberi</t>
  </si>
  <si>
    <t>E52</t>
  </si>
  <si>
    <t>Niacin deficiency [pellagra]</t>
  </si>
  <si>
    <t>Riboflavin deficiency</t>
  </si>
  <si>
    <t>E54</t>
  </si>
  <si>
    <t>Ascorbic acid deficiency</t>
  </si>
  <si>
    <t>Rickets, active</t>
  </si>
  <si>
    <t>Deficiency of vitamin E</t>
  </si>
  <si>
    <t>E58</t>
  </si>
  <si>
    <t>Dietary calcium deficiency</t>
  </si>
  <si>
    <t>E59</t>
  </si>
  <si>
    <t>Dietary selenium deficiency</t>
  </si>
  <si>
    <t>E60</t>
  </si>
  <si>
    <t>Dietary zinc deficiency</t>
  </si>
  <si>
    <t>E61</t>
  </si>
  <si>
    <t>Copper deficiency</t>
  </si>
  <si>
    <t>E63</t>
  </si>
  <si>
    <t>Essential fatty acid [EFA] deficiency</t>
  </si>
  <si>
    <t>E64</t>
  </si>
  <si>
    <t>Sequelae of protein-calorie malnutrition</t>
  </si>
  <si>
    <t>E65</t>
  </si>
  <si>
    <t>Localized adiposity</t>
  </si>
  <si>
    <t>Morbid (severe) obesity due to excess calories</t>
  </si>
  <si>
    <t>E67</t>
  </si>
  <si>
    <t>Hypervitaminosis A</t>
  </si>
  <si>
    <t>E68</t>
  </si>
  <si>
    <t>Sequelae of hyperalimentation</t>
  </si>
  <si>
    <t>Classical phenylketonuria</t>
  </si>
  <si>
    <t>E71</t>
  </si>
  <si>
    <t>Maple-syrup-urine disease</t>
  </si>
  <si>
    <t>Disorders of amino-acid transport, unspecified</t>
  </si>
  <si>
    <t>E73</t>
  </si>
  <si>
    <t>Congenital lactase deficiency</t>
  </si>
  <si>
    <t>Glycogen storage disease, unspecified</t>
  </si>
  <si>
    <t>E75</t>
  </si>
  <si>
    <t>GM2 gangliosidosis, unspecified</t>
  </si>
  <si>
    <t>E76</t>
  </si>
  <si>
    <t>Hurler's syndrome</t>
  </si>
  <si>
    <t>E77</t>
  </si>
  <si>
    <t>Defects in post-translational mod of lysosomal enzymes</t>
  </si>
  <si>
    <t>Pure hypercholesterolemia</t>
  </si>
  <si>
    <t>E79</t>
  </si>
  <si>
    <t>Hyperuricemia w/o signs of inflam arthrit and tophaceous dis</t>
  </si>
  <si>
    <t>E80</t>
  </si>
  <si>
    <t>Hereditary erythropoietic porphyria</t>
  </si>
  <si>
    <t>Disorder of copper metabolism, unspecified</t>
  </si>
  <si>
    <t>Cystic fibrosis with pulmonary manifestations</t>
  </si>
  <si>
    <t>E85</t>
  </si>
  <si>
    <t>Non-neuropathic heredofamilial amyloidosis</t>
  </si>
  <si>
    <t>E86</t>
  </si>
  <si>
    <t>Dehydration</t>
  </si>
  <si>
    <t>Hyperosmolality and hypernatremia</t>
  </si>
  <si>
    <t>Alpha-1-antitrypsin deficiency</t>
  </si>
  <si>
    <t>Postprocedural hypothyroidism</t>
  </si>
  <si>
    <t>F01</t>
  </si>
  <si>
    <t>Vascular dementia, unsp severity, without beh/psych/mood/anx</t>
  </si>
  <si>
    <t>F02</t>
  </si>
  <si>
    <t>Dem in oth dis classd elswhr, unsp sev, w/o beh/psych/mood/anx</t>
  </si>
  <si>
    <t>Unsp dementia, unsp severity, without beh/psych/mood/anx</t>
  </si>
  <si>
    <t>F04</t>
  </si>
  <si>
    <t>Amnestic disorder due to known physiological condition</t>
  </si>
  <si>
    <t>F05</t>
  </si>
  <si>
    <t>Delirium due to known physiological condition</t>
  </si>
  <si>
    <t>Psychotic disorder w hallucin due to known physiol condition</t>
  </si>
  <si>
    <t>F07</t>
  </si>
  <si>
    <t>Personality change due to known physiological condition</t>
  </si>
  <si>
    <t>Unsp mental disorder due to known physiological condition</t>
  </si>
  <si>
    <t>Alcohol abuse, uncomplicated</t>
  </si>
  <si>
    <t>Opioid abuse, uncomplicated</t>
  </si>
  <si>
    <t>Cannabis abuse, uncomplicated</t>
  </si>
  <si>
    <t>Sedative, hypnotic or anxiolytic abuse, uncomplicated</t>
  </si>
  <si>
    <t>F14</t>
  </si>
  <si>
    <t>Cocaine abuse, uncomplicated</t>
  </si>
  <si>
    <t>F15</t>
  </si>
  <si>
    <t>Other stimulant abuse, uncomplicated</t>
  </si>
  <si>
    <t>F16</t>
  </si>
  <si>
    <t>Hallucinogen abuse, uncomplicated</t>
  </si>
  <si>
    <t>Nicotine dependence, unspecified, uncomplicated</t>
  </si>
  <si>
    <t>F18</t>
  </si>
  <si>
    <t>Inhalant abuse, uncomplicated</t>
  </si>
  <si>
    <t>F19</t>
  </si>
  <si>
    <t>Other psychoactive substance abuse, uncomplicated</t>
  </si>
  <si>
    <t>Paranoid schizophrenia</t>
  </si>
  <si>
    <t>F21</t>
  </si>
  <si>
    <t>Schizotypal disorder</t>
  </si>
  <si>
    <t>F22</t>
  </si>
  <si>
    <t>Delusional disorders</t>
  </si>
  <si>
    <t>F23</t>
  </si>
  <si>
    <t>Brief psychotic disorder</t>
  </si>
  <si>
    <t>F24</t>
  </si>
  <si>
    <t>Shared psychotic disorder</t>
  </si>
  <si>
    <t>Schizoaffective disorder, bipolar type</t>
  </si>
  <si>
    <t>F28</t>
  </si>
  <si>
    <t>Oth psych disorder not due to a sub or known physiol cond</t>
  </si>
  <si>
    <t>F29</t>
  </si>
  <si>
    <t>Unsp psychosis not due to a substance or known physiol cond</t>
  </si>
  <si>
    <t>F30</t>
  </si>
  <si>
    <t>Manic episode without psychotic symptoms, unspecified</t>
  </si>
  <si>
    <t>Bipolar disorder, current episode hypomanic</t>
  </si>
  <si>
    <t>Major depressive disorder, single episode, mild</t>
  </si>
  <si>
    <t>Major depressive disorder, recurrent, mild</t>
  </si>
  <si>
    <t>Cyclothymic disorder</t>
  </si>
  <si>
    <t>Unspecified mood [affective] disorder</t>
  </si>
  <si>
    <t>Agoraphobia, unspecified</t>
  </si>
  <si>
    <t>Panic disorder without agoraphobia</t>
  </si>
  <si>
    <t>Obsessive-compulsive disorder</t>
  </si>
  <si>
    <t>Acute stress reaction</t>
  </si>
  <si>
    <t>Dissociative amnesia</t>
  </si>
  <si>
    <t>F45</t>
  </si>
  <si>
    <t>Somatization disorder</t>
  </si>
  <si>
    <t>Depersonalization-derealization syndrome</t>
  </si>
  <si>
    <t>Anorexia nervosa, unspecified</t>
  </si>
  <si>
    <t>Primary insomnia</t>
  </si>
  <si>
    <t>Hypoactive sexual desire disorder</t>
  </si>
  <si>
    <t>Puerperal psychosis</t>
  </si>
  <si>
    <t>F54</t>
  </si>
  <si>
    <t>Psych &amp; behavrl factors assoc w disord or dis classd elswhr</t>
  </si>
  <si>
    <t>F55</t>
  </si>
  <si>
    <t>Abuse of antacids</t>
  </si>
  <si>
    <t>F59</t>
  </si>
  <si>
    <t>Unsp behavrl synd assoc w physiol disturb and physcl factors</t>
  </si>
  <si>
    <t>F60</t>
  </si>
  <si>
    <t>Paranoid personality disorder</t>
  </si>
  <si>
    <t>F63</t>
  </si>
  <si>
    <t>Pathological gambling</t>
  </si>
  <si>
    <t>Transsexualism</t>
  </si>
  <si>
    <t>F65</t>
  </si>
  <si>
    <t>Fetishism</t>
  </si>
  <si>
    <t>F66</t>
  </si>
  <si>
    <t>Other sexual disorders</t>
  </si>
  <si>
    <t>F68</t>
  </si>
  <si>
    <t>Factitious disorder imposed on self, unspecified</t>
  </si>
  <si>
    <t>F69</t>
  </si>
  <si>
    <t>Unspecified disorder of adult personality and behavior</t>
  </si>
  <si>
    <t>F70</t>
  </si>
  <si>
    <t>Mild intellectual disabilities</t>
  </si>
  <si>
    <t>F71</t>
  </si>
  <si>
    <t>Moderate intellectual disabilities</t>
  </si>
  <si>
    <t>F72</t>
  </si>
  <si>
    <t>Severe intellectual disabilities</t>
  </si>
  <si>
    <t>F73</t>
  </si>
  <si>
    <t>Profound intellectual disabilities</t>
  </si>
  <si>
    <t>F78</t>
  </si>
  <si>
    <t>Other intellectual disabilities</t>
  </si>
  <si>
    <t>F79</t>
  </si>
  <si>
    <t>Unspecified intellectual disabilities</t>
  </si>
  <si>
    <t>F80</t>
  </si>
  <si>
    <t>Phonological disorder</t>
  </si>
  <si>
    <t>F81</t>
  </si>
  <si>
    <t>Specific reading disorder</t>
  </si>
  <si>
    <t>F82</t>
  </si>
  <si>
    <t>Specific developmental disorder of motor function</t>
  </si>
  <si>
    <t>Autistic disorder</t>
  </si>
  <si>
    <t>F88</t>
  </si>
  <si>
    <t>Other disorders of psychological development</t>
  </si>
  <si>
    <t>F89</t>
  </si>
  <si>
    <t>Unspecified disorder of psychological development</t>
  </si>
  <si>
    <t>Attn-defct hyperactivity disorder, predom inattentive type</t>
  </si>
  <si>
    <t>F91</t>
  </si>
  <si>
    <t>Conduct disorder confined to family context</t>
  </si>
  <si>
    <t>F93</t>
  </si>
  <si>
    <t>Separation anxiety disorder of childhood</t>
  </si>
  <si>
    <t>F94</t>
  </si>
  <si>
    <t>Selective mutism</t>
  </si>
  <si>
    <t>Transient tic disorder</t>
  </si>
  <si>
    <t>Enuresis not due to a substance or known physiol condition</t>
  </si>
  <si>
    <t>F99</t>
  </si>
  <si>
    <t>Mental disorder, not otherwise specified</t>
  </si>
  <si>
    <t>G00</t>
  </si>
  <si>
    <t>Hemophilus meningitis</t>
  </si>
  <si>
    <t>G01</t>
  </si>
  <si>
    <t>Meningitis in bacterial diseases classified elsewhere</t>
  </si>
  <si>
    <t>G02</t>
  </si>
  <si>
    <t>Meningitis in oth infec/parastc diseases classd elswhr</t>
  </si>
  <si>
    <t>G03</t>
  </si>
  <si>
    <t>Nonpyogenic meningitis</t>
  </si>
  <si>
    <t>G04</t>
  </si>
  <si>
    <t>Acute disseminated encephalitis and encephalomyelitis, unsp</t>
  </si>
  <si>
    <t>G05</t>
  </si>
  <si>
    <t>Encephalitis and encephalomyelitis in diseases classd elswhr</t>
  </si>
  <si>
    <t>G06</t>
  </si>
  <si>
    <t>Intracranial abscess and granuloma</t>
  </si>
  <si>
    <t>G07</t>
  </si>
  <si>
    <t>Intcrn &amp; intraspinal abscs &amp; granuloma in dis classd elswhr</t>
  </si>
  <si>
    <t>G08</t>
  </si>
  <si>
    <t>Intracranial and intraspinal phlebitis and thrombophlebitis</t>
  </si>
  <si>
    <t>G09</t>
  </si>
  <si>
    <t>Sequelae of inflammatory diseases of central nervous system</t>
  </si>
  <si>
    <t>Huntington's disease</t>
  </si>
  <si>
    <t>G11</t>
  </si>
  <si>
    <t>Congenital nonprogressive ataxia</t>
  </si>
  <si>
    <t>G12</t>
  </si>
  <si>
    <t>Infantile spinal muscular atrophy, type I [Werdnig-Hoffman]</t>
  </si>
  <si>
    <t>G13</t>
  </si>
  <si>
    <t>Paraneoplastic neuromyopathy and neuropathy</t>
  </si>
  <si>
    <t>G14</t>
  </si>
  <si>
    <t>Postpolio syndrome</t>
  </si>
  <si>
    <t>Parkinson's disease</t>
  </si>
  <si>
    <t>Malignant neuroleptic syndrome</t>
  </si>
  <si>
    <t>G23</t>
  </si>
  <si>
    <t>Hallervorden-Spatz disease</t>
  </si>
  <si>
    <t>Drug induced subacute dyskinesia</t>
  </si>
  <si>
    <t>Essential tremor</t>
  </si>
  <si>
    <t>G26</t>
  </si>
  <si>
    <t>Extrapyramidal and movement disord in diseases classd elswhr</t>
  </si>
  <si>
    <t>G30</t>
  </si>
  <si>
    <t>Alzheimer's disease with early onset</t>
  </si>
  <si>
    <t>Pick's disease</t>
  </si>
  <si>
    <t>G32</t>
  </si>
  <si>
    <t>Subac comb degeneration of spinal cord in dis classd elswhr</t>
  </si>
  <si>
    <t>Multiple sclerosis</t>
  </si>
  <si>
    <t>Neuromyelitis optica [Devic]</t>
  </si>
  <si>
    <t>G37</t>
  </si>
  <si>
    <t>Diffuse sclerosis of central nervous system</t>
  </si>
  <si>
    <t>Local-rel idio epi w seiz of loc onst, not ntrct, w stat epi</t>
  </si>
  <si>
    <t>Migraine w/o aura, not intractable, with status migrainosus</t>
  </si>
  <si>
    <t>Cluster headache syndrome, unspecified, intractable</t>
  </si>
  <si>
    <t>G45</t>
  </si>
  <si>
    <t>Vertebro-basilar artery syndrome</t>
  </si>
  <si>
    <t>G46</t>
  </si>
  <si>
    <t>Middle cerebral artery syndrome</t>
  </si>
  <si>
    <t>Insomnia, unspecified</t>
  </si>
  <si>
    <t>Trigeminal neuralgia</t>
  </si>
  <si>
    <t>Bell's palsy</t>
  </si>
  <si>
    <t>G52</t>
  </si>
  <si>
    <t>Disorders of olfactory nerve</t>
  </si>
  <si>
    <t>G53</t>
  </si>
  <si>
    <t>Cranial nerve disorders in diseases classified elsewhere</t>
  </si>
  <si>
    <t>Brachial plexus disorders</t>
  </si>
  <si>
    <t>G55</t>
  </si>
  <si>
    <t>Nerve root and plexus compressions in diseases classd elswhr</t>
  </si>
  <si>
    <t>Carpal tunnel syndrome, unspecified upper limb</t>
  </si>
  <si>
    <t>Lesion of sciatic nerve, unspecified lower limb</t>
  </si>
  <si>
    <t>Intercostal neuropathy</t>
  </si>
  <si>
    <t>G59</t>
  </si>
  <si>
    <t>Mononeuropathy in diseases classified elsewhere</t>
  </si>
  <si>
    <t>Hereditary motor and sensory neuropathy</t>
  </si>
  <si>
    <t>Guillain-Barre syndrome</t>
  </si>
  <si>
    <t>Drug-induced polyneuropathy</t>
  </si>
  <si>
    <t>Polyneuropathy in diseases classified elsewhere</t>
  </si>
  <si>
    <t>G64</t>
  </si>
  <si>
    <t>Other disorders of peripheral nervous system</t>
  </si>
  <si>
    <t>G65</t>
  </si>
  <si>
    <t>Sequelae of Guillain-Barre syndrome</t>
  </si>
  <si>
    <t>Myasthenia gravis without (acute) exacerbation</t>
  </si>
  <si>
    <t>Muscular dystrophy</t>
  </si>
  <si>
    <t>Drug-induced myopathy</t>
  </si>
  <si>
    <t>G73</t>
  </si>
  <si>
    <t>Lambert-Eaton syndrome in neoplastic disease</t>
  </si>
  <si>
    <t>Spastic quadriplegic cerebral palsy</t>
  </si>
  <si>
    <t>Flaccid hemiplegia affecting unspecified side</t>
  </si>
  <si>
    <t>G82</t>
  </si>
  <si>
    <t>Paraplegia, unspecified</t>
  </si>
  <si>
    <t>Diplegia of upper limbs</t>
  </si>
  <si>
    <t>Central pain syndrome</t>
  </si>
  <si>
    <t>Carotid sinus syncope</t>
  </si>
  <si>
    <t>G91</t>
  </si>
  <si>
    <t>Communicating hydrocephalus</t>
  </si>
  <si>
    <t>G92</t>
  </si>
  <si>
    <t>Toxic encephalopathy</t>
  </si>
  <si>
    <t>Cerebral cysts</t>
  </si>
  <si>
    <t>G94</t>
  </si>
  <si>
    <t>Other disorders of brain in diseases classified elsewhere</t>
  </si>
  <si>
    <t>Syringomyelia and syringobulbia</t>
  </si>
  <si>
    <t>Cerebrospinal fluid leak</t>
  </si>
  <si>
    <t>G97</t>
  </si>
  <si>
    <t>Cerebrospinal fluid leak from spinal puncture</t>
  </si>
  <si>
    <t>G98</t>
  </si>
  <si>
    <t>Neurogenic arthritis, not elsewhere classified</t>
  </si>
  <si>
    <t>G99</t>
  </si>
  <si>
    <t>Autonomic neuropathy in diseases classified elsewhere</t>
  </si>
  <si>
    <t>H00</t>
  </si>
  <si>
    <t>Hordeolum externum right upper eyelid</t>
  </si>
  <si>
    <t>Unspecified blepharitis right upper eyelid</t>
  </si>
  <si>
    <t>Unspecified entropion of right upper eyelid</t>
  </si>
  <si>
    <t>Unspecified dacryoadenitis, right lacrimal gland</t>
  </si>
  <si>
    <t>Unspecified acute inflammation of orbit</t>
  </si>
  <si>
    <t>Acute follicular conjunctivitis, right eye</t>
  </si>
  <si>
    <t>H11</t>
  </si>
  <si>
    <t>Unspecified pterygium of right eye</t>
  </si>
  <si>
    <t>H15</t>
  </si>
  <si>
    <t>Unspecified scleritis, right eye</t>
  </si>
  <si>
    <t>Unspecified corneal ulcer, right eye</t>
  </si>
  <si>
    <t>H17</t>
  </si>
  <si>
    <t>Adherent leukoma, unspecified eye</t>
  </si>
  <si>
    <t>H18</t>
  </si>
  <si>
    <t>Unspecified corneal deposit, right eye</t>
  </si>
  <si>
    <t>Unspecified acute and subacute iridocyclitis</t>
  </si>
  <si>
    <t>H21</t>
  </si>
  <si>
    <t>Hyphema, unspecified eye</t>
  </si>
  <si>
    <t>H22</t>
  </si>
  <si>
    <t>Disorders of iris and ciliary body in diseases classd elswhr</t>
  </si>
  <si>
    <t>Cortical age-related cataract, right eye</t>
  </si>
  <si>
    <t>H26</t>
  </si>
  <si>
    <t>Unspecified infantile and juvenile cataract, right eye</t>
  </si>
  <si>
    <t>H27</t>
  </si>
  <si>
    <t>Aphakia, unspecified eye</t>
  </si>
  <si>
    <t>H28</t>
  </si>
  <si>
    <t>Cataract in diseases classified elsewhere</t>
  </si>
  <si>
    <t>Unspecified focal chorioretinal inflammation, right eye</t>
  </si>
  <si>
    <t>H31</t>
  </si>
  <si>
    <t>Unspecified chorioretinal scars, right eye</t>
  </si>
  <si>
    <t>H32</t>
  </si>
  <si>
    <t>Chorioretinal disorders in diseases classified elsewhere</t>
  </si>
  <si>
    <t>H33</t>
  </si>
  <si>
    <t>Unspecified retinal detachment with retinal break, right eye</t>
  </si>
  <si>
    <t>Transient retinal artery occlusion, unspecified eye</t>
  </si>
  <si>
    <t>Unspecified background retinopathy</t>
  </si>
  <si>
    <t>H36</t>
  </si>
  <si>
    <t>Retinal disorders in diseases classified elsewhere</t>
  </si>
  <si>
    <t>Preglaucoma, unspecified, right eye</t>
  </si>
  <si>
    <t>H42</t>
  </si>
  <si>
    <t>Glaucoma in diseases classified elsewhere</t>
  </si>
  <si>
    <t>Vitreous prolapse, unspecified eye</t>
  </si>
  <si>
    <t>Unspecified purulent endophthalmitis, right eye</t>
  </si>
  <si>
    <t>H46</t>
  </si>
  <si>
    <t>Optic papillitis, unspecified eye</t>
  </si>
  <si>
    <t>H47</t>
  </si>
  <si>
    <t>Ischemic optic neuropathy, right eye</t>
  </si>
  <si>
    <t>H49</t>
  </si>
  <si>
    <t>Third [oculomotor] nerve palsy, unspecified eye</t>
  </si>
  <si>
    <t>H50</t>
  </si>
  <si>
    <t>Unspecified esotropia</t>
  </si>
  <si>
    <t>H51</t>
  </si>
  <si>
    <t>Palsy (spasm) of conjugate gaze</t>
  </si>
  <si>
    <t>Hypermetropia, unspecified eye</t>
  </si>
  <si>
    <t>H53</t>
  </si>
  <si>
    <t>Unspecified amblyopia, right eye</t>
  </si>
  <si>
    <t>H54</t>
  </si>
  <si>
    <t>Blindness, both eyes</t>
  </si>
  <si>
    <t>H55</t>
  </si>
  <si>
    <t>Unspecified nystagmus</t>
  </si>
  <si>
    <t>H57</t>
  </si>
  <si>
    <t>Unspecified anomaly of pupillary function</t>
  </si>
  <si>
    <t>Keratopathy (bullous aphakic) fol cataract surgery, r eye</t>
  </si>
  <si>
    <t>Abscess of external ear, unspecified ear</t>
  </si>
  <si>
    <t>H61</t>
  </si>
  <si>
    <t>Unspecified perichondritis of right external ear</t>
  </si>
  <si>
    <t>H62</t>
  </si>
  <si>
    <t>Otitis externa in oth diseases classd elswhr, unsp ear</t>
  </si>
  <si>
    <t>Acute serous otitis media, unspecified ear</t>
  </si>
  <si>
    <t>Acute suppr otitis media w/o spon rupt ear drum, right ear</t>
  </si>
  <si>
    <t>H67</t>
  </si>
  <si>
    <t>Otitis media in diseases classified elsewhere, right ear</t>
  </si>
  <si>
    <t>Unspecified Eustachian salpingitis, right ear</t>
  </si>
  <si>
    <t>Patulous Eustachian tube, unspecified ear</t>
  </si>
  <si>
    <t>H70</t>
  </si>
  <si>
    <t>Acute mastoiditis without complications, right ear</t>
  </si>
  <si>
    <t>H71</t>
  </si>
  <si>
    <t>Cholesteatoma of attic, unspecified ear</t>
  </si>
  <si>
    <t>H72</t>
  </si>
  <si>
    <t>Central perforation of tympanic membrane, unspecified ear</t>
  </si>
  <si>
    <t>H73</t>
  </si>
  <si>
    <t>Acute myringitis, right ear</t>
  </si>
  <si>
    <t>H74</t>
  </si>
  <si>
    <t>Tympanosclerosis, right ear</t>
  </si>
  <si>
    <t>H75</t>
  </si>
  <si>
    <t>Mastoiditis in infec/parastc dis classd elswhr, unsp ear</t>
  </si>
  <si>
    <t>H80</t>
  </si>
  <si>
    <t>Otosclerosis w oval window, nonobliterative, unsp ear</t>
  </si>
  <si>
    <t>H81</t>
  </si>
  <si>
    <t>Meniere's disease, right ear</t>
  </si>
  <si>
    <t>H82</t>
  </si>
  <si>
    <t>Vertiginous syndromes in diseases classd elswhr, right ear</t>
  </si>
  <si>
    <t>H83</t>
  </si>
  <si>
    <t>Labyrinthitis, right ear</t>
  </si>
  <si>
    <t>Conductive hearing loss, bilateral</t>
  </si>
  <si>
    <t>H91</t>
  </si>
  <si>
    <t>Ototoxic hearing loss, right ear</t>
  </si>
  <si>
    <t>Otalgia, right ear</t>
  </si>
  <si>
    <t>H93</t>
  </si>
  <si>
    <t>Transient ischemic deafness, right ear</t>
  </si>
  <si>
    <t>H94</t>
  </si>
  <si>
    <t>Acustc neuritis in infec/parastc dis classd elswhr, unsp ear</t>
  </si>
  <si>
    <t>H95</t>
  </si>
  <si>
    <t>Recur cholesteatoma of postmastoidectomy cavity, unsp ear</t>
  </si>
  <si>
    <t>I00</t>
  </si>
  <si>
    <t>Rheumatic fever without heart involvement</t>
  </si>
  <si>
    <t>I01</t>
  </si>
  <si>
    <t>Acute rheumatic pericarditis</t>
  </si>
  <si>
    <t>I02</t>
  </si>
  <si>
    <t>Rheumatic chorea with heart involvement</t>
  </si>
  <si>
    <t>I05</t>
  </si>
  <si>
    <t>Rheumatic mitral stenosis</t>
  </si>
  <si>
    <t>I06</t>
  </si>
  <si>
    <t>Rheumatic aortic stenosis</t>
  </si>
  <si>
    <t>I07</t>
  </si>
  <si>
    <t>Rheumatic tricuspid stenosis</t>
  </si>
  <si>
    <t>I08</t>
  </si>
  <si>
    <t>Rheumatic disorders of both mitral and aortic valves</t>
  </si>
  <si>
    <t>I09</t>
  </si>
  <si>
    <t>Rheumatic myocarditis</t>
  </si>
  <si>
    <t>Essential (primary) hypertension</t>
  </si>
  <si>
    <t>Hypertensive heart disease with heart failure</t>
  </si>
  <si>
    <t>Hyp chr kidney disease w stage 5 chr kidney disease or ESRD</t>
  </si>
  <si>
    <t>Hyp hrt &amp; chr kdny dis w hrt fail and stg 1-4/unsp chr kdny</t>
  </si>
  <si>
    <t>Renovascular hypertension</t>
  </si>
  <si>
    <t>I16</t>
  </si>
  <si>
    <t>Hypertensive urgency</t>
  </si>
  <si>
    <t>I20</t>
  </si>
  <si>
    <t>Unstable angina</t>
  </si>
  <si>
    <t>I21</t>
  </si>
  <si>
    <t>STEMI involving left main coronary artery</t>
  </si>
  <si>
    <t>I22</t>
  </si>
  <si>
    <t>Subsequent STEMI of anterior wall</t>
  </si>
  <si>
    <t>I23</t>
  </si>
  <si>
    <t>Hemopericardium as current complication following AMI</t>
  </si>
  <si>
    <t>I24</t>
  </si>
  <si>
    <t>Acute coronary thrombosis not resulting in myocardial infrc</t>
  </si>
  <si>
    <t>Athscl heart disease of native coronary artery w/o ang pctrs</t>
  </si>
  <si>
    <t>Septic pulmonary embolism with acute cor pulmonale</t>
  </si>
  <si>
    <t>Primary pulmonary hypertension</t>
  </si>
  <si>
    <t>I28</t>
  </si>
  <si>
    <t>Arteriovenous fistula of pulmonary vessels</t>
  </si>
  <si>
    <t>I30</t>
  </si>
  <si>
    <t>Acute nonspecific idiopathic pericarditis</t>
  </si>
  <si>
    <t>I31</t>
  </si>
  <si>
    <t>Chronic adhesive pericarditis</t>
  </si>
  <si>
    <t>I32</t>
  </si>
  <si>
    <t>Pericarditis in diseases classified elsewhere</t>
  </si>
  <si>
    <t>I33</t>
  </si>
  <si>
    <t>Acute and subacute infective endocarditis</t>
  </si>
  <si>
    <t>I34</t>
  </si>
  <si>
    <t>Nonrheumatic mitral (valve) insufficiency</t>
  </si>
  <si>
    <t>I35</t>
  </si>
  <si>
    <t>Nonrheumatic aortic (valve) stenosis</t>
  </si>
  <si>
    <t>I36</t>
  </si>
  <si>
    <t>Nonrheumatic tricuspid (valve) stenosis</t>
  </si>
  <si>
    <t>I37</t>
  </si>
  <si>
    <t>Nonrheumatic pulmonary valve stenosis</t>
  </si>
  <si>
    <t>I38</t>
  </si>
  <si>
    <t>Endocarditis, valve unspecified</t>
  </si>
  <si>
    <t>I39</t>
  </si>
  <si>
    <t>Endocarditis and heart valve disord in dis classd elswhr</t>
  </si>
  <si>
    <t>I40</t>
  </si>
  <si>
    <t>Infective myocarditis</t>
  </si>
  <si>
    <t>I41</t>
  </si>
  <si>
    <t>Myocarditis in diseases classified elsewhere</t>
  </si>
  <si>
    <t>Dilated cardiomyopathy</t>
  </si>
  <si>
    <t>I43</t>
  </si>
  <si>
    <t>Cardiomyopathy in diseases classified elsewhere</t>
  </si>
  <si>
    <t>I44</t>
  </si>
  <si>
    <t>Atrioventricular block, first degree</t>
  </si>
  <si>
    <t>I45</t>
  </si>
  <si>
    <t>Right fascicular block</t>
  </si>
  <si>
    <t>I46</t>
  </si>
  <si>
    <t>Cardiac arrest due to underlying cardiac condition</t>
  </si>
  <si>
    <t>Re-entry ventricular arrhythmia</t>
  </si>
  <si>
    <t>Paroxysmal atrial fibrillation</t>
  </si>
  <si>
    <t>I49</t>
  </si>
  <si>
    <t>Ventricular fibrillation</t>
  </si>
  <si>
    <t>Left ventricular failure, unspecified</t>
  </si>
  <si>
    <t>Cardiac septal defect, acquired</t>
  </si>
  <si>
    <t>I52</t>
  </si>
  <si>
    <t>Other heart disorders in diseases classified elsewhere</t>
  </si>
  <si>
    <t>I5A</t>
  </si>
  <si>
    <t>Non-ischemic myocardial injury (non-traumatic)</t>
  </si>
  <si>
    <t>I60</t>
  </si>
  <si>
    <t>Ntrm subarach hemorrhage from unsp carotid siphon and bifurc</t>
  </si>
  <si>
    <t>I61</t>
  </si>
  <si>
    <t>Nontraumatic intcrbl hemorrhage in hemisphere, subcortical</t>
  </si>
  <si>
    <t>I62</t>
  </si>
  <si>
    <t>Nontraumatic subdural hemorrhage, unspecified</t>
  </si>
  <si>
    <t>Cerebral infarction due to thombos unsp precerebral artery</t>
  </si>
  <si>
    <t>Occlusion and stenosis of right vertebral artery</t>
  </si>
  <si>
    <t>I66</t>
  </si>
  <si>
    <t>Occlusion and stenosis of right middle cerebral artery</t>
  </si>
  <si>
    <t>I67</t>
  </si>
  <si>
    <t>Dissection of cerebral arteries, nonruptured</t>
  </si>
  <si>
    <t>I68</t>
  </si>
  <si>
    <t>Cerebral amyloid angiopathy</t>
  </si>
  <si>
    <t>I69</t>
  </si>
  <si>
    <t>Unspecified sequelae of nontraumatic subarachnoid hemorrhage</t>
  </si>
  <si>
    <t>Atherosclerosis of aorta</t>
  </si>
  <si>
    <t>Dissection of unspecified site of aorta</t>
  </si>
  <si>
    <t>I72</t>
  </si>
  <si>
    <t>Aneurysm of carotid artery</t>
  </si>
  <si>
    <t>Raynaud's syndrome without gangrene</t>
  </si>
  <si>
    <t>I74</t>
  </si>
  <si>
    <t>Saddle embolus of abdominal aorta</t>
  </si>
  <si>
    <t>I75</t>
  </si>
  <si>
    <t>Atheroembolism of right upper extremity</t>
  </si>
  <si>
    <t>I76</t>
  </si>
  <si>
    <t>Septic arterial embolism</t>
  </si>
  <si>
    <t>Arteriovenous fistula, acquired</t>
  </si>
  <si>
    <t>I78</t>
  </si>
  <si>
    <t>Hereditary hemorrhagic telangiectasia</t>
  </si>
  <si>
    <t>I79</t>
  </si>
  <si>
    <t>Aneurysm of aorta in diseases classified elsewhere</t>
  </si>
  <si>
    <t>Phlbts and thombophlb of superfic vessels of unsp low extrm</t>
  </si>
  <si>
    <t>Portal vein thrombosis</t>
  </si>
  <si>
    <t>Budd-Chiari syndrome</t>
  </si>
  <si>
    <t>Varicose veins of unsp lower extremity with ulcer of thigh</t>
  </si>
  <si>
    <t>I85</t>
  </si>
  <si>
    <t>Esophageal varices without bleeding</t>
  </si>
  <si>
    <t>Sublingual varices</t>
  </si>
  <si>
    <t>I87</t>
  </si>
  <si>
    <t>Postthrombotic syndrome w/o complications of r low extrem</t>
  </si>
  <si>
    <t>Nonspecific mesenteric lymphadenitis</t>
  </si>
  <si>
    <t>Lymphedema, not elsewhere classified</t>
  </si>
  <si>
    <t>Idiopathic hypotension</t>
  </si>
  <si>
    <t>Gangrene, not elsewhere classified</t>
  </si>
  <si>
    <t>I97</t>
  </si>
  <si>
    <t>Postcardiotomy syndrome</t>
  </si>
  <si>
    <t>I99</t>
  </si>
  <si>
    <t>Other disorder of circulatory system</t>
  </si>
  <si>
    <t>J00</t>
  </si>
  <si>
    <t>Acute nasopharyngitis [common cold]</t>
  </si>
  <si>
    <t>Acute maxillary sinusitis, unspecified</t>
  </si>
  <si>
    <t>J02</t>
  </si>
  <si>
    <t>Streptococcal pharyngitis</t>
  </si>
  <si>
    <t>Acute streptococcal tonsillitis, unspecified</t>
  </si>
  <si>
    <t>J04</t>
  </si>
  <si>
    <t>Acute laryngitis</t>
  </si>
  <si>
    <t>J05</t>
  </si>
  <si>
    <t>Acute obstructive laryngitis [croup]</t>
  </si>
  <si>
    <t>Acute laryngopharyngitis</t>
  </si>
  <si>
    <t>J09</t>
  </si>
  <si>
    <t>Influenza due to ident novel influenza A virus w pneumonia</t>
  </si>
  <si>
    <t>Flu due to oth ident flu virus w unsp type of pneumonia</t>
  </si>
  <si>
    <t>Flu due to unidentified flu virus w unsp type of pneumonia</t>
  </si>
  <si>
    <t>J12</t>
  </si>
  <si>
    <t>Adenoviral pneumonia</t>
  </si>
  <si>
    <t>J13</t>
  </si>
  <si>
    <t>Pneumonia due to Streptococcus pneumoniae</t>
  </si>
  <si>
    <t>J14</t>
  </si>
  <si>
    <t>Pneumonia due to Hemophilus influenzae</t>
  </si>
  <si>
    <t>Pneumonia due to Klebsiella pneumoniae</t>
  </si>
  <si>
    <t>J16</t>
  </si>
  <si>
    <t>Chlamydial pneumonia</t>
  </si>
  <si>
    <t>J17</t>
  </si>
  <si>
    <t>Pneumonia in diseases classified elsewhere</t>
  </si>
  <si>
    <t>J18</t>
  </si>
  <si>
    <t>Bronchopneumonia, unspecified organism</t>
  </si>
  <si>
    <t>J20</t>
  </si>
  <si>
    <t>Acute bronchitis due to Mycoplasma pneumoniae</t>
  </si>
  <si>
    <t>Acute bronchiolitis due to respiratory syncytial virus</t>
  </si>
  <si>
    <t>J22</t>
  </si>
  <si>
    <t>Unspecified acute lower respiratory infection</t>
  </si>
  <si>
    <t>Vasomotor rhinitis</t>
  </si>
  <si>
    <t>Chronic rhinitis</t>
  </si>
  <si>
    <t>Chronic maxillary sinusitis</t>
  </si>
  <si>
    <t>Polyp of nasal cavity</t>
  </si>
  <si>
    <t>Abscess, furuncle and carbuncle of nose</t>
  </si>
  <si>
    <t>Chronic tonsillitis</t>
  </si>
  <si>
    <t>J36</t>
  </si>
  <si>
    <t>Peritonsillar abscess</t>
  </si>
  <si>
    <t>J37</t>
  </si>
  <si>
    <t>Chronic laryngitis</t>
  </si>
  <si>
    <t>J38</t>
  </si>
  <si>
    <t>Paralysis of vocal cords and larynx, unspecified</t>
  </si>
  <si>
    <t>J39</t>
  </si>
  <si>
    <t>Retropharyngeal and parapharyngeal abscess</t>
  </si>
  <si>
    <t>J40</t>
  </si>
  <si>
    <t>Bronchitis, not specified as acute or chronic</t>
  </si>
  <si>
    <t>J41</t>
  </si>
  <si>
    <t>Simple chronic bronchitis</t>
  </si>
  <si>
    <t>J42</t>
  </si>
  <si>
    <t>Unspecified chronic bronchitis</t>
  </si>
  <si>
    <t>J43</t>
  </si>
  <si>
    <t>Unilateral pulmonary emphysema [MacLeod's syndrome]</t>
  </si>
  <si>
    <t>Chr obstructive pulmon disease with (acute) lower resp infct</t>
  </si>
  <si>
    <t>Mild intermittent asthma, uncomplicated</t>
  </si>
  <si>
    <t>Bronchiectasis with acute lower respiratory infection</t>
  </si>
  <si>
    <t>J60</t>
  </si>
  <si>
    <t>Coalworker's pneumoconiosis</t>
  </si>
  <si>
    <t>J61</t>
  </si>
  <si>
    <t>Pneumoconiosis due to asbestos and other mineral fibers</t>
  </si>
  <si>
    <t>J62</t>
  </si>
  <si>
    <t>Pneumoconiosis due to talc dust</t>
  </si>
  <si>
    <t>J63</t>
  </si>
  <si>
    <t>Aluminosis (of lung)</t>
  </si>
  <si>
    <t>J64</t>
  </si>
  <si>
    <t>Unspecified pneumoconiosis</t>
  </si>
  <si>
    <t>J65</t>
  </si>
  <si>
    <t>Pneumoconiosis associated with tuberculosis</t>
  </si>
  <si>
    <t>J66</t>
  </si>
  <si>
    <t>Byssinosis</t>
  </si>
  <si>
    <t>J67</t>
  </si>
  <si>
    <t>Farmer's lung</t>
  </si>
  <si>
    <t>J68</t>
  </si>
  <si>
    <t>Bronchitis &amp; pneumonitis d/t chemicals, gas, fumes &amp; vapors</t>
  </si>
  <si>
    <t>J69</t>
  </si>
  <si>
    <t>Pneumonitis due to inhalation of food and vomit</t>
  </si>
  <si>
    <t>J70</t>
  </si>
  <si>
    <t>Acute pulmonary manifestations due to radiation</t>
  </si>
  <si>
    <t>J80</t>
  </si>
  <si>
    <t>Acute respiratory distress syndrome</t>
  </si>
  <si>
    <t>J81</t>
  </si>
  <si>
    <t>Acute pulmonary edema</t>
  </si>
  <si>
    <t>J82</t>
  </si>
  <si>
    <t>Pulmonary eosinophilia, not elsewhere classified</t>
  </si>
  <si>
    <t>Alveolar proteinosis</t>
  </si>
  <si>
    <t>J85</t>
  </si>
  <si>
    <t>Gangrene and necrosis of lung</t>
  </si>
  <si>
    <t>J86</t>
  </si>
  <si>
    <t>Pyothorax with fistula</t>
  </si>
  <si>
    <t>J90</t>
  </si>
  <si>
    <t>Pleural effusion, not elsewhere classified</t>
  </si>
  <si>
    <t>J91</t>
  </si>
  <si>
    <t>Malignant pleural effusion</t>
  </si>
  <si>
    <t>J92</t>
  </si>
  <si>
    <t>Pleural plaque with presence of asbestos</t>
  </si>
  <si>
    <t>J93</t>
  </si>
  <si>
    <t>Spontaneous tension pneumothorax</t>
  </si>
  <si>
    <t>J94</t>
  </si>
  <si>
    <t>Chylous effusion</t>
  </si>
  <si>
    <t>J95</t>
  </si>
  <si>
    <t>Unspecified tracheostomy complication</t>
  </si>
  <si>
    <t>Acute respiratory failure, unsp w hypoxia or hypercapnia</t>
  </si>
  <si>
    <t>Acute bronchospasm</t>
  </si>
  <si>
    <t>J99</t>
  </si>
  <si>
    <t>Respiratory disorders in diseases classified elsewhere</t>
  </si>
  <si>
    <t>K00</t>
  </si>
  <si>
    <t>Anodontia</t>
  </si>
  <si>
    <t>Embedded teeth</t>
  </si>
  <si>
    <t>K02</t>
  </si>
  <si>
    <t>Arrested dental caries</t>
  </si>
  <si>
    <t>Excessive attrition of teeth</t>
  </si>
  <si>
    <t>K04</t>
  </si>
  <si>
    <t>Pulpitis</t>
  </si>
  <si>
    <t>K05</t>
  </si>
  <si>
    <t>Acute gingivitis, plaque induced</t>
  </si>
  <si>
    <t>K06</t>
  </si>
  <si>
    <t>Gingival recession</t>
  </si>
  <si>
    <t>Exfoliation of teeth due to systemic causes</t>
  </si>
  <si>
    <t>K09</t>
  </si>
  <si>
    <t>Developmental odontogenic cysts</t>
  </si>
  <si>
    <t>Atrophy of salivary gland</t>
  </si>
  <si>
    <t>Recurrent oral aphthae</t>
  </si>
  <si>
    <t>Diseases of lips</t>
  </si>
  <si>
    <t>K14</t>
  </si>
  <si>
    <t>Glossitis</t>
  </si>
  <si>
    <t>Eosinophilic esophagitis</t>
  </si>
  <si>
    <t>Gastro-esophageal reflux disease with esophagitis</t>
  </si>
  <si>
    <t>Achalasia of cardia</t>
  </si>
  <si>
    <t>K23</t>
  </si>
  <si>
    <t>Disorders of esophagus in diseases classified elsewhere</t>
  </si>
  <si>
    <t>Acute gastric ulcer with hemorrhage</t>
  </si>
  <si>
    <t>Acute duodenal ulcer with hemorrhage</t>
  </si>
  <si>
    <t>Acute peptic ulcer, site unspecified, with hemorrhage</t>
  </si>
  <si>
    <t>K28</t>
  </si>
  <si>
    <t>Acute gastrojejunal ulcer with hemorrhage</t>
  </si>
  <si>
    <t>Acute gastritis without bleeding</t>
  </si>
  <si>
    <t>Functional dyspepsia</t>
  </si>
  <si>
    <t>Acute dilatation of stomach</t>
  </si>
  <si>
    <t>Acute appendicitis with generalized peritonitis</t>
  </si>
  <si>
    <t>K36</t>
  </si>
  <si>
    <t>Other appendicitis</t>
  </si>
  <si>
    <t>K37</t>
  </si>
  <si>
    <t>Unspecified appendicitis</t>
  </si>
  <si>
    <t>K38</t>
  </si>
  <si>
    <t>Hyperplasia of appendix</t>
  </si>
  <si>
    <t>Bi inguinal hernia, w obst, w/o gangrene, not spcf as recur</t>
  </si>
  <si>
    <t>K41</t>
  </si>
  <si>
    <t>Bi femoral hernia, w obst, w/o gangrene, not spcf as recur</t>
  </si>
  <si>
    <t>Umbilical hernia with obstruction, without gangrene</t>
  </si>
  <si>
    <t>Incisional hernia with obstruction, without gangrene</t>
  </si>
  <si>
    <t>Diaphragmatic hernia with obstruction, without gangrene</t>
  </si>
  <si>
    <t>K45</t>
  </si>
  <si>
    <t>Oth abdominal hernia with obstruction, without gangrene</t>
  </si>
  <si>
    <t>K46</t>
  </si>
  <si>
    <t>Unsp abdominal hernia with obstruction, without gangrene</t>
  </si>
  <si>
    <t>Crohn's disease of small intestine without complications</t>
  </si>
  <si>
    <t>Ulcerative (chronic) pancolitis without complications</t>
  </si>
  <si>
    <t>Gastroenteritis and colitis due to radiation</t>
  </si>
  <si>
    <t>K55</t>
  </si>
  <si>
    <t>Acute vascular disorders of intestine</t>
  </si>
  <si>
    <t>K56</t>
  </si>
  <si>
    <t>Paralytic ileus</t>
  </si>
  <si>
    <t>Dvtrcli of sm int w perforation and abscess w/o bleeding</t>
  </si>
  <si>
    <t>Irritable bowel syndrome with diarrhea</t>
  </si>
  <si>
    <t>Constipation, unspecified</t>
  </si>
  <si>
    <t>Acute anal fissure</t>
  </si>
  <si>
    <t>Anal abscess</t>
  </si>
  <si>
    <t>Anal polyp</t>
  </si>
  <si>
    <t>Abscess of intestine</t>
  </si>
  <si>
    <t>First degree hemorrhoids</t>
  </si>
  <si>
    <t>K65</t>
  </si>
  <si>
    <t>Generalized (acute) peritonitis</t>
  </si>
  <si>
    <t>K66</t>
  </si>
  <si>
    <t>Peritoneal adhesions (postprocedural) (postinfection)</t>
  </si>
  <si>
    <t>K67</t>
  </si>
  <si>
    <t>Disorders of peritoneum in infectious diseases classd elswhr</t>
  </si>
  <si>
    <t>K68</t>
  </si>
  <si>
    <t>Postprocedural retroperitoneal abscess</t>
  </si>
  <si>
    <t>Alcoholic fatty liver</t>
  </si>
  <si>
    <t>K71</t>
  </si>
  <si>
    <t>Toxic liver disease with cholestasis</t>
  </si>
  <si>
    <t>Acute and subacute hepatic failure without coma</t>
  </si>
  <si>
    <t>K73</t>
  </si>
  <si>
    <t>Chronic persistent hepatitis, not elsewhere classified</t>
  </si>
  <si>
    <t>Hepatic fibrosis</t>
  </si>
  <si>
    <t>K75</t>
  </si>
  <si>
    <t>Abscess of liver</t>
  </si>
  <si>
    <t>Fatty (change of) liver, not elsewhere classified</t>
  </si>
  <si>
    <t>K77</t>
  </si>
  <si>
    <t>Liver disorders in diseases classified elsewhere</t>
  </si>
  <si>
    <t>Calculus of gallbladder w acute cholecyst w/o obstruction</t>
  </si>
  <si>
    <t>K81</t>
  </si>
  <si>
    <t>Acute cholecystitis</t>
  </si>
  <si>
    <t>K82</t>
  </si>
  <si>
    <t>Obstruction of gallbladder</t>
  </si>
  <si>
    <t>Cholangitis</t>
  </si>
  <si>
    <t>Idiopathic acute pancreatitis</t>
  </si>
  <si>
    <t>Alcohol-induced chronic pancreatitis</t>
  </si>
  <si>
    <t>K87</t>
  </si>
  <si>
    <t>Disord of GB, biliary trac and pancreas in dis classd elswhr</t>
  </si>
  <si>
    <t>Celiac disease</t>
  </si>
  <si>
    <t>Vomiting following gastrointestinal surgery</t>
  </si>
  <si>
    <t>Hematemesis</t>
  </si>
  <si>
    <t>K94</t>
  </si>
  <si>
    <t>Colostomy complication, unspecified</t>
  </si>
  <si>
    <t>Infection due to gastric band procedure</t>
  </si>
  <si>
    <t>L00</t>
  </si>
  <si>
    <t>Staphylococcal scalded skin syndrome</t>
  </si>
  <si>
    <t>Impetigo, unspecified</t>
  </si>
  <si>
    <t>Cutaneous abscess of face</t>
  </si>
  <si>
    <t>Cellulitis of right finger</t>
  </si>
  <si>
    <t>L04</t>
  </si>
  <si>
    <t>Acute lymphadenitis of face, head and neck</t>
  </si>
  <si>
    <t>Pilonidal cyst with abscess</t>
  </si>
  <si>
    <t>Pyoderma</t>
  </si>
  <si>
    <t>L10</t>
  </si>
  <si>
    <t>Pemphigus vulgaris</t>
  </si>
  <si>
    <t>L11</t>
  </si>
  <si>
    <t>Acquired keratosis follicularis</t>
  </si>
  <si>
    <t>L12</t>
  </si>
  <si>
    <t>Bullous pemphigoid</t>
  </si>
  <si>
    <t>L13</t>
  </si>
  <si>
    <t>Dermatitis herpetiformis</t>
  </si>
  <si>
    <t>L14</t>
  </si>
  <si>
    <t>Bullous disorders in diseases classified elsewhere</t>
  </si>
  <si>
    <t>Besnier's prurigo</t>
  </si>
  <si>
    <t>Seborrhea capitis</t>
  </si>
  <si>
    <t>Diaper dermatitis</t>
  </si>
  <si>
    <t>Allergic contact dermatitis due to metals</t>
  </si>
  <si>
    <t>Irritant contact dermatitis due to detergents</t>
  </si>
  <si>
    <t>Unspecified contact dermatitis due to cosmetics</t>
  </si>
  <si>
    <t>L26</t>
  </si>
  <si>
    <t>Exfoliative dermatitis</t>
  </si>
  <si>
    <t>Gen skin eruption due to drugs and meds taken internally</t>
  </si>
  <si>
    <t>Lichen simplex chronicus</t>
  </si>
  <si>
    <t>Pruritus ani</t>
  </si>
  <si>
    <t>Nummular dermatitis</t>
  </si>
  <si>
    <t>Psoriasis vulgaris</t>
  </si>
  <si>
    <t>Pityriasis lichenoides et varioliformis acuta</t>
  </si>
  <si>
    <t>Pityriasis rosea</t>
  </si>
  <si>
    <t>Hypertrophic lichen planus</t>
  </si>
  <si>
    <t>Pityriasis rubra pilaris</t>
  </si>
  <si>
    <t>L45</t>
  </si>
  <si>
    <t>Papulosquamous disorders in diseases classified elsewhere</t>
  </si>
  <si>
    <t>L49</t>
  </si>
  <si>
    <t>Exfoliatn due to erythemat cond w &lt; 10 pct of body surface</t>
  </si>
  <si>
    <t>Allergic urticaria</t>
  </si>
  <si>
    <t>L51</t>
  </si>
  <si>
    <t>Nonbullous erythema multiforme</t>
  </si>
  <si>
    <t>L52</t>
  </si>
  <si>
    <t>Erythema nodosum</t>
  </si>
  <si>
    <t>Toxic erythema</t>
  </si>
  <si>
    <t>L54</t>
  </si>
  <si>
    <t>Erythema in diseases classified elsewhere</t>
  </si>
  <si>
    <t>L55</t>
  </si>
  <si>
    <t>Sunburn of first degree</t>
  </si>
  <si>
    <t>Drug phototoxic response</t>
  </si>
  <si>
    <t>Actinic keratosis</t>
  </si>
  <si>
    <t>L58</t>
  </si>
  <si>
    <t>Acute radiodermatitis</t>
  </si>
  <si>
    <t>L59</t>
  </si>
  <si>
    <t>Erythema ab igne [dermatitis ab igne]</t>
  </si>
  <si>
    <t>Ingrowing nail</t>
  </si>
  <si>
    <t>L62</t>
  </si>
  <si>
    <t>Nail disorders in diseases classified elsewhere</t>
  </si>
  <si>
    <t>Alopecia (capitis) totalis</t>
  </si>
  <si>
    <t>Drug-induced androgenic alopecia</t>
  </si>
  <si>
    <t>Telogen effluvium</t>
  </si>
  <si>
    <t>Pseudopelade</t>
  </si>
  <si>
    <t>L67</t>
  </si>
  <si>
    <t>Trichorrhexis nodosa</t>
  </si>
  <si>
    <t>Hirsutism</t>
  </si>
  <si>
    <t>Acne vulgaris</t>
  </si>
  <si>
    <t>Perioral dermatitis</t>
  </si>
  <si>
    <t>L72</t>
  </si>
  <si>
    <t>Epidermal cyst</t>
  </si>
  <si>
    <t>Acne keloid</t>
  </si>
  <si>
    <t>Miliaria rubra</t>
  </si>
  <si>
    <t>L75</t>
  </si>
  <si>
    <t>Bromhidrosis</t>
  </si>
  <si>
    <t>L76</t>
  </si>
  <si>
    <t>Intraop hemor/hemtom of skin, subcu comp a dermatologic proc</t>
  </si>
  <si>
    <t>Vitiligo</t>
  </si>
  <si>
    <t>Postinflammatory hyperpigmentation</t>
  </si>
  <si>
    <t>Inflamed seborrheic keratosis</t>
  </si>
  <si>
    <t>Acanthosis nigricans</t>
  </si>
  <si>
    <t>Corns and callosities</t>
  </si>
  <si>
    <t>Acquired ichthyosis</t>
  </si>
  <si>
    <t>L86</t>
  </si>
  <si>
    <t>Keratoderma in diseases classified elsewhere</t>
  </si>
  <si>
    <t>L87</t>
  </si>
  <si>
    <t>Keratos follicularis et parafollicularis in cutem penetrans</t>
  </si>
  <si>
    <t>Pyoderma gangrenosum</t>
  </si>
  <si>
    <t>Pressure ulcer of unspecified elbow, unstageable</t>
  </si>
  <si>
    <t>Lichen sclerosus et atrophicus</t>
  </si>
  <si>
    <t>L91</t>
  </si>
  <si>
    <t>Hypertrophic scar</t>
  </si>
  <si>
    <t>Granuloma annulare</t>
  </si>
  <si>
    <t>Discoid lupus erythematosus</t>
  </si>
  <si>
    <t>L94</t>
  </si>
  <si>
    <t>Localized scleroderma [morphea]</t>
  </si>
  <si>
    <t>Livedoid vasculitis</t>
  </si>
  <si>
    <t>Non-prs chronic ulcer of unsp thigh limited to brkdwn skin</t>
  </si>
  <si>
    <t>Pyogenic granuloma</t>
  </si>
  <si>
    <t>L99</t>
  </si>
  <si>
    <t>Oth disorders of skin, subcu in diseases classd elswhr</t>
  </si>
  <si>
    <t>M00</t>
  </si>
  <si>
    <t>Staphylococcal arthritis, unspecified joint</t>
  </si>
  <si>
    <t>M01</t>
  </si>
  <si>
    <t>Dir infct of unsp joint in infec/parastc dis classd elswhr</t>
  </si>
  <si>
    <t>M02</t>
  </si>
  <si>
    <t>Arthropathy following intestinal bypass, unspecified site</t>
  </si>
  <si>
    <t>Periodic fever syndromes</t>
  </si>
  <si>
    <t>Felty's syndrome, unspecified site</t>
  </si>
  <si>
    <t>Rheumatoid arthritis without rheumatoid factor, unsp site</t>
  </si>
  <si>
    <t>Enteropathic arthropathies, unspecified site</t>
  </si>
  <si>
    <t>Unsp juvenile rheumatoid arthritis of unspecified site</t>
  </si>
  <si>
    <t>Idiopathic gout, unspecified site</t>
  </si>
  <si>
    <t>M11</t>
  </si>
  <si>
    <t>Hydroxyapatite deposition disease, unspecified site</t>
  </si>
  <si>
    <t>Chronic postrheumatic arthropathy, unspecified site</t>
  </si>
  <si>
    <t>Polyarthritis, unspecified</t>
  </si>
  <si>
    <t>Charcot's joint, unspecified site</t>
  </si>
  <si>
    <t>Primary generalized (osteo)arthritis</t>
  </si>
  <si>
    <t>Bilateral primary osteoarthritis of hip</t>
  </si>
  <si>
    <t>Bilateral primary osteoarthritis of knee</t>
  </si>
  <si>
    <t>M18</t>
  </si>
  <si>
    <t>Bilateral primary osteoarth of first carpometacarp joints</t>
  </si>
  <si>
    <t>Primary osteoarthritis, right shoulder</t>
  </si>
  <si>
    <t>Idiopathic chronic gout, unspecified site, without tophus</t>
  </si>
  <si>
    <t>Unspecified deformity of right finger(s)</t>
  </si>
  <si>
    <t>Valgus deformity, not elsewhere classified, unspecified site</t>
  </si>
  <si>
    <t>Recurrent dislocation of patella, unspecified knee</t>
  </si>
  <si>
    <t>Cystic meniscus, unspecified lateral meniscus, right knee</t>
  </si>
  <si>
    <t>Loose body in unspecified joint</t>
  </si>
  <si>
    <t>Hemarthrosis, unspecified joint</t>
  </si>
  <si>
    <t>Unspecified anomaly of jaw size</t>
  </si>
  <si>
    <t>Developmental disorders of jaws</t>
  </si>
  <si>
    <t>M30</t>
  </si>
  <si>
    <t>Polyarteritis nodosa</t>
  </si>
  <si>
    <t>Hypersensitivity angiitis</t>
  </si>
  <si>
    <t>Drug-induced systemic lupus erythematosus</t>
  </si>
  <si>
    <t>Juvenile dermatomyositis, organ involvement unspecified</t>
  </si>
  <si>
    <t>M34</t>
  </si>
  <si>
    <t>Progressive systemic sclerosis</t>
  </si>
  <si>
    <t>Sjogren syndrome, unspecified</t>
  </si>
  <si>
    <t>Dermato(poly)myositis in neoplastic disease</t>
  </si>
  <si>
    <t>M40</t>
  </si>
  <si>
    <t>Postural kyphosis, site unspecified</t>
  </si>
  <si>
    <t>Infantile idiopathic scoliosis, site unspecified</t>
  </si>
  <si>
    <t>M42</t>
  </si>
  <si>
    <t>Juvenile osteochondrosis of spine, site unspecified</t>
  </si>
  <si>
    <t>Spondylolysis, site unspecified</t>
  </si>
  <si>
    <t>Ankylosing spondylitis of multiple sites in spine</t>
  </si>
  <si>
    <t>Spinal enthesopathy, site unspecified</t>
  </si>
  <si>
    <t>Anterior spinal artery comprsn synd, occipt-atlan-ax region</t>
  </si>
  <si>
    <t>Spinal stenosis, site unspecified</t>
  </si>
  <si>
    <t>M49</t>
  </si>
  <si>
    <t>Spondylopathy in diseases classified elsewhere, site unsp</t>
  </si>
  <si>
    <t>Cervical disc disorder with myelopathy, unsp cervical region</t>
  </si>
  <si>
    <t>Intervertebral disc disorders w myelopathy, thoracic region</t>
  </si>
  <si>
    <t>Cervicocranial syndrome</t>
  </si>
  <si>
    <t>Panniculitis affecting regions of neck and back, site unsp</t>
  </si>
  <si>
    <t>Infective myositis, unspecified right arm</t>
  </si>
  <si>
    <t>M61</t>
  </si>
  <si>
    <t>Myositis ossificans traumatica, unspecified site</t>
  </si>
  <si>
    <t>Separation of muscle (nontraumatic), unspecified site</t>
  </si>
  <si>
    <t>M63</t>
  </si>
  <si>
    <t>Disorders of muscle in diseases classd elswhr, unsp site</t>
  </si>
  <si>
    <t>Abscess of tendon sheath, unspecified site</t>
  </si>
  <si>
    <t>Rupture of popliteal cyst</t>
  </si>
  <si>
    <t>Short Achilles tendon (acquired), unspecified ankle</t>
  </si>
  <si>
    <t>Crepitant synovitis (acute) (chronic), right wrist</t>
  </si>
  <si>
    <t>Abscess of bursa, unspecified site</t>
  </si>
  <si>
    <t>Palmar fascial fibromatosis [Dupuytren]</t>
  </si>
  <si>
    <t>Adhesive capsulitis of unspecified shoulder</t>
  </si>
  <si>
    <t>M76</t>
  </si>
  <si>
    <t>Gluteal tendinitis, unspecified hip</t>
  </si>
  <si>
    <t>Medial epicondylitis, unspecified elbow</t>
  </si>
  <si>
    <t>Rheumatism, unspecified</t>
  </si>
  <si>
    <t>Age-rel osteopor w current path fracture, unsp site, init</t>
  </si>
  <si>
    <t>Age-related osteoporosis w/o current pathological fracture</t>
  </si>
  <si>
    <t>Puerperal osteomalacia</t>
  </si>
  <si>
    <t>M84</t>
  </si>
  <si>
    <t>Stress fracture, unspecified site, init encntr for fracture</t>
  </si>
  <si>
    <t>Fibrous dysplasia (monostotic), unspecified site</t>
  </si>
  <si>
    <t>Acute hematogenous osteomyelitis, unspecified site</t>
  </si>
  <si>
    <t>Idiopathic aseptic necrosis of unspecified bone</t>
  </si>
  <si>
    <t>Osteitis deformans of skull</t>
  </si>
  <si>
    <t>Algoneurodystrophy, unspecified site</t>
  </si>
  <si>
    <t>M90</t>
  </si>
  <si>
    <t>Osteonecrosis in diseases classified elsewhere, unsp site</t>
  </si>
  <si>
    <t>M91</t>
  </si>
  <si>
    <t>Juvenile osteochondrosis of pelvis</t>
  </si>
  <si>
    <t>Juvenile osteochondrosis of humerus, unspecified arm</t>
  </si>
  <si>
    <t>Unsp slipped upper femoral epiphysis, right hip</t>
  </si>
  <si>
    <t>Chondrocostal junction syndrome [Tietze]</t>
  </si>
  <si>
    <t>Acquired deformity of nose</t>
  </si>
  <si>
    <t>Pseudarthrosis after fusion or arthrodesis</t>
  </si>
  <si>
    <t>Periprosth fracture around internal prosth r hip jt, init</t>
  </si>
  <si>
    <t>Segmental and somatic dysfunction of head region</t>
  </si>
  <si>
    <t>N00</t>
  </si>
  <si>
    <t>Acute nephritic syndrome with minor glomerular abnormality</t>
  </si>
  <si>
    <t>Rapidly progr nephritic syndrome w minor glomerular abnlt</t>
  </si>
  <si>
    <t>Recurrent and persistent hematuria w minor glomerular abnlt</t>
  </si>
  <si>
    <t>N03</t>
  </si>
  <si>
    <t>Chronic nephritic syndrome with minor glomerular abnormality</t>
  </si>
  <si>
    <t>N04</t>
  </si>
  <si>
    <t>Nephrotic syndrome with minor glomerular abnormality</t>
  </si>
  <si>
    <t>Unsp nephritic syndrome with minor glomerular abnormality</t>
  </si>
  <si>
    <t>N06</t>
  </si>
  <si>
    <t>Isolated proteinuria with minor glomerular abnormality</t>
  </si>
  <si>
    <t>N07</t>
  </si>
  <si>
    <t>Hereditary nephropathy, NEC w minor glomerular abnormality</t>
  </si>
  <si>
    <t>N08</t>
  </si>
  <si>
    <t>Glomerular disorders in diseases classified elsewhere</t>
  </si>
  <si>
    <t>N10</t>
  </si>
  <si>
    <t>Acute pyelonephritis</t>
  </si>
  <si>
    <t>N11</t>
  </si>
  <si>
    <t>Nonobstructive reflux-associated chronic pyelonephritis</t>
  </si>
  <si>
    <t>N12</t>
  </si>
  <si>
    <t>Tubulo-interstitial nephritis, not spcf as acute or chronic</t>
  </si>
  <si>
    <t>Hydronephrosis with ureteropelvic junction obstruction</t>
  </si>
  <si>
    <t>N14</t>
  </si>
  <si>
    <t>Analgesic nephropathy</t>
  </si>
  <si>
    <t>N15</t>
  </si>
  <si>
    <t>Balkan nephropathy</t>
  </si>
  <si>
    <t>N16</t>
  </si>
  <si>
    <t>Renal tubulo-interstitial disord in diseases classd elswhr</t>
  </si>
  <si>
    <t>N17</t>
  </si>
  <si>
    <t>Acute kidney failure with tubular necrosis</t>
  </si>
  <si>
    <t>Chronic kidney disease, stage 1</t>
  </si>
  <si>
    <t>N19</t>
  </si>
  <si>
    <t>Unspecified kidney failure</t>
  </si>
  <si>
    <t>Calculus of kidney</t>
  </si>
  <si>
    <t>N21</t>
  </si>
  <si>
    <t>Calculus in bladder</t>
  </si>
  <si>
    <t>N22</t>
  </si>
  <si>
    <t>Calculus of urinary tract in diseases classified elsewhere</t>
  </si>
  <si>
    <t>Unspecified renal colic</t>
  </si>
  <si>
    <t>Renal osteodystrophy</t>
  </si>
  <si>
    <t>N26</t>
  </si>
  <si>
    <t>Atrophy of kidney (terminal)</t>
  </si>
  <si>
    <t>N27</t>
  </si>
  <si>
    <t>Small kidney, unilateral</t>
  </si>
  <si>
    <t>Ischemia and infarction of kidney</t>
  </si>
  <si>
    <t>N29</t>
  </si>
  <si>
    <t>Oth disorders of kidney and ureter in diseases classd elswhr</t>
  </si>
  <si>
    <t>Acute cystitis without hematuria</t>
  </si>
  <si>
    <t>Uninhibited neuropathic bladder, not elsewhere classified</t>
  </si>
  <si>
    <t>Bladder-neck obstruction</t>
  </si>
  <si>
    <t>N33</t>
  </si>
  <si>
    <t>Bladder disorders in diseases classified elsewhere</t>
  </si>
  <si>
    <t>Urethral abscess</t>
  </si>
  <si>
    <t>N35</t>
  </si>
  <si>
    <t>Post-traumatic urethral stricture, male, meatal</t>
  </si>
  <si>
    <t>N36</t>
  </si>
  <si>
    <t>Urethral fistula</t>
  </si>
  <si>
    <t>N37</t>
  </si>
  <si>
    <t>Urethral disorders in diseases classified elsewhere</t>
  </si>
  <si>
    <t>Urinary tract infection, site not specified</t>
  </si>
  <si>
    <t>Benign prostatic hyperplasia without lower urinary tract symptoms</t>
  </si>
  <si>
    <t>Acute prostatitis</t>
  </si>
  <si>
    <t>Calculus of prostate</t>
  </si>
  <si>
    <t>N43</t>
  </si>
  <si>
    <t>Encysted hydrocele</t>
  </si>
  <si>
    <t>N44</t>
  </si>
  <si>
    <t>Torsion of testis, unspecified</t>
  </si>
  <si>
    <t>N45</t>
  </si>
  <si>
    <t>Epididymitis</t>
  </si>
  <si>
    <t>Organic azoospermia</t>
  </si>
  <si>
    <t>N47</t>
  </si>
  <si>
    <t>Adherent prepuce, newborn</t>
  </si>
  <si>
    <t>Leukoplakia of penis</t>
  </si>
  <si>
    <t>Inflammatory disorders of seminal vesicle</t>
  </si>
  <si>
    <t>Atrophy of testis</t>
  </si>
  <si>
    <t>N51</t>
  </si>
  <si>
    <t>Disorders of male genital organs in diseases classd elswhr</t>
  </si>
  <si>
    <t>Erectile dysfunction due to arterial insufficiency</t>
  </si>
  <si>
    <t>N53</t>
  </si>
  <si>
    <t>Retarded ejaculation</t>
  </si>
  <si>
    <t>N60</t>
  </si>
  <si>
    <t>Solitary cyst of right breast</t>
  </si>
  <si>
    <t>N61</t>
  </si>
  <si>
    <t>Inflammatory disorders of breast</t>
  </si>
  <si>
    <t>N62</t>
  </si>
  <si>
    <t>Hypertrophy of breast</t>
  </si>
  <si>
    <t>N63</t>
  </si>
  <si>
    <t>Unspecified lump in breast</t>
  </si>
  <si>
    <t>N64</t>
  </si>
  <si>
    <t>Fissure and fistula of nipple</t>
  </si>
  <si>
    <t>Deformity of reconstructed breast</t>
  </si>
  <si>
    <t>N70</t>
  </si>
  <si>
    <t>Acute salpingitis</t>
  </si>
  <si>
    <t>N71</t>
  </si>
  <si>
    <t>Acute inflammatory disease of uterus</t>
  </si>
  <si>
    <t>N72</t>
  </si>
  <si>
    <t>Inflammatory disease of cervix uteri</t>
  </si>
  <si>
    <t>N73</t>
  </si>
  <si>
    <t>Acute parametritis and pelvic cellulitis</t>
  </si>
  <si>
    <t>N74</t>
  </si>
  <si>
    <t>Female pelvic inflam disorders in diseases classd elswhr</t>
  </si>
  <si>
    <t>N75</t>
  </si>
  <si>
    <t>Cyst of Bartholin's gland</t>
  </si>
  <si>
    <t>Acute vaginitis</t>
  </si>
  <si>
    <t>Ulceration of vulva in diseases classified elsewhere</t>
  </si>
  <si>
    <t>Endometriosis of uterus</t>
  </si>
  <si>
    <t>N81</t>
  </si>
  <si>
    <t>Urethrocele</t>
  </si>
  <si>
    <t>N82</t>
  </si>
  <si>
    <t>Vesicovaginal fistula</t>
  </si>
  <si>
    <t>Follicular cyst of ovary</t>
  </si>
  <si>
    <t>N84</t>
  </si>
  <si>
    <t>Polyp of corpus uteri</t>
  </si>
  <si>
    <t>Endometrial hyperplasia, unspecified</t>
  </si>
  <si>
    <t>N86</t>
  </si>
  <si>
    <t>Erosion and ectropion of cervix uteri</t>
  </si>
  <si>
    <t>N87</t>
  </si>
  <si>
    <t>Mild cervical dysplasia</t>
  </si>
  <si>
    <t>N88</t>
  </si>
  <si>
    <t>Leukoplakia of cervix uteri</t>
  </si>
  <si>
    <t>Mild vaginal dysplasia</t>
  </si>
  <si>
    <t>Mild vulvar dysplasia</t>
  </si>
  <si>
    <t>Primary amenorrhea</t>
  </si>
  <si>
    <t>Excessive and frequent menstruation with regular cycle</t>
  </si>
  <si>
    <t>Postcoital and contact bleeding</t>
  </si>
  <si>
    <t>Mittelschmerz</t>
  </si>
  <si>
    <t>Postmenopausal bleeding</t>
  </si>
  <si>
    <t>Recurrent pregnancy loss</t>
  </si>
  <si>
    <t>Female infertility associated with anovulation</t>
  </si>
  <si>
    <t>N98</t>
  </si>
  <si>
    <t>Infection associated with artificial insemination</t>
  </si>
  <si>
    <t>N99</t>
  </si>
  <si>
    <t>Postprocedural (acute) (chronic) kidney failure</t>
  </si>
  <si>
    <t>NOI</t>
  </si>
  <si>
    <t>NO INJURY</t>
  </si>
  <si>
    <t>O00</t>
  </si>
  <si>
    <t>Abdominal pregnancy</t>
  </si>
  <si>
    <t>O01</t>
  </si>
  <si>
    <t>Classical hydatidiform mole</t>
  </si>
  <si>
    <t>O02</t>
  </si>
  <si>
    <t>Blighted ovum and nonhydatidiform mole</t>
  </si>
  <si>
    <t>O03</t>
  </si>
  <si>
    <t>Genitl trct and pelvic infection fol incmpl spon abortion</t>
  </si>
  <si>
    <t>O04</t>
  </si>
  <si>
    <t>Genitl trct and pelvic infct fol (induced) term of pregnancy</t>
  </si>
  <si>
    <t>O07</t>
  </si>
  <si>
    <t>Genitl trct and pelvic infct fol failed attempt term of preg</t>
  </si>
  <si>
    <t>O08</t>
  </si>
  <si>
    <t>Genitl trct and pelvic infct fol ectopic and molar pregnancy</t>
  </si>
  <si>
    <t>Suprvsn of preg w history of infertility, unsp trimester</t>
  </si>
  <si>
    <t>O10</t>
  </si>
  <si>
    <t>Pre-existing essential htn comp pregnancy, first trimester</t>
  </si>
  <si>
    <t>O11</t>
  </si>
  <si>
    <t>Pre-existing hypertension w pre-eclampsia, first trimester</t>
  </si>
  <si>
    <t>O12</t>
  </si>
  <si>
    <t>Gestational edema, unspecified trimester</t>
  </si>
  <si>
    <t>O13</t>
  </si>
  <si>
    <t>Gestational htn w/o significant proteinuria, first trimester</t>
  </si>
  <si>
    <t>O14</t>
  </si>
  <si>
    <t>Mild to moderate pre-eclampsia, unspecified trimester</t>
  </si>
  <si>
    <t>O15</t>
  </si>
  <si>
    <t>Eclampsia complicating pregnancy, unspecified trimester</t>
  </si>
  <si>
    <t>O16</t>
  </si>
  <si>
    <t>Unspecified maternal hypertension, first trimester</t>
  </si>
  <si>
    <t>O20</t>
  </si>
  <si>
    <t>Threatened abortion</t>
  </si>
  <si>
    <t>Mild hyperemesis gravidarum</t>
  </si>
  <si>
    <t>O22</t>
  </si>
  <si>
    <t>Varicose veins of low extrm in pregnancy, unsp trimester</t>
  </si>
  <si>
    <t>O23</t>
  </si>
  <si>
    <t>Infections of kidney in pregnancy, unspecified trimester</t>
  </si>
  <si>
    <t>Pre-existing type 1 diabetes mellitus, in pregnancy, first trimester</t>
  </si>
  <si>
    <t>O25</t>
  </si>
  <si>
    <t>Malnutrition in pregnancy, unspecified trimester</t>
  </si>
  <si>
    <t>O26</t>
  </si>
  <si>
    <t>Excessive weight gain in pregnancy, unspecified trimester</t>
  </si>
  <si>
    <t>O28</t>
  </si>
  <si>
    <t>Abnormal hematolog finding on antenatal screening of mother</t>
  </si>
  <si>
    <t>O29</t>
  </si>
  <si>
    <t>Aspirat pneumonitis due to anesth during preg, first tri</t>
  </si>
  <si>
    <t>O30</t>
  </si>
  <si>
    <t>Twin preg, unsp num plcnta &amp; amnio sacs, first trimester</t>
  </si>
  <si>
    <t>O31</t>
  </si>
  <si>
    <t>Papyraceous fetus, unsp trimester, not applicable or unsp</t>
  </si>
  <si>
    <t>O32</t>
  </si>
  <si>
    <t>Maternal care for unstable lie, not applicable or unsp</t>
  </si>
  <si>
    <t>O33</t>
  </si>
  <si>
    <t>Matern care for disproprtn d/t deformity of matern pelv bone</t>
  </si>
  <si>
    <t>O34</t>
  </si>
  <si>
    <t>Maternal care for unsp congen malform of uterus, unsp tri</t>
  </si>
  <si>
    <t>O35</t>
  </si>
  <si>
    <t>Mat care (suspected) cnsl malf/damag fts, unspecified, unsp</t>
  </si>
  <si>
    <t>O36</t>
  </si>
  <si>
    <t>Maternal care for anti-D antibodies, first trimester, unsp</t>
  </si>
  <si>
    <t>O40</t>
  </si>
  <si>
    <t>Polyhydramnios, first trimester, not applicable or unsp</t>
  </si>
  <si>
    <t>O41</t>
  </si>
  <si>
    <t>Oligohydramnios, unsp trimester, not applicable or unsp</t>
  </si>
  <si>
    <t>O42</t>
  </si>
  <si>
    <t>Prem ROM, onset labor w/n 24 hr of rupt, unsp weeks of gest</t>
  </si>
  <si>
    <t>O43</t>
  </si>
  <si>
    <t>Fetomaternal placental transfusion syndrome, first trimester</t>
  </si>
  <si>
    <t>O44</t>
  </si>
  <si>
    <t>Complete placenta previa NOS or w/o hemorrhage, unsp trimester</t>
  </si>
  <si>
    <t>O45</t>
  </si>
  <si>
    <t>Prem separtn of placenta w coag defect, unsp, first tri</t>
  </si>
  <si>
    <t>O46</t>
  </si>
  <si>
    <t>Antepartum hemorrhage w coag defect, unsp, first trimester</t>
  </si>
  <si>
    <t>O47</t>
  </si>
  <si>
    <t>False labor before 37 completed weeks of gest, unsp tri</t>
  </si>
  <si>
    <t>O48</t>
  </si>
  <si>
    <t>Post-term pregnancy</t>
  </si>
  <si>
    <t>Preterm labor without delivery, unspecified trimester</t>
  </si>
  <si>
    <t>O61</t>
  </si>
  <si>
    <t>Failed medical induction of labor</t>
  </si>
  <si>
    <t>O62</t>
  </si>
  <si>
    <t>Primary inadequate contractions</t>
  </si>
  <si>
    <t>O63</t>
  </si>
  <si>
    <t>Prolonged first stage (of labor)</t>
  </si>
  <si>
    <t>O64</t>
  </si>
  <si>
    <t>Obstructed labor due to incmpl rotation of fetal head, unsp</t>
  </si>
  <si>
    <t>O65</t>
  </si>
  <si>
    <t>Obstructed labor due to deformed pelvis</t>
  </si>
  <si>
    <t>O66</t>
  </si>
  <si>
    <t>Obstructed labor due to shoulder dystocia</t>
  </si>
  <si>
    <t>O67</t>
  </si>
  <si>
    <t>Intrapartum hemorrhage with coagulation defect</t>
  </si>
  <si>
    <t>O68</t>
  </si>
  <si>
    <t>Labor and delivery comp by abnlt of fetal acid-base balance</t>
  </si>
  <si>
    <t>O69</t>
  </si>
  <si>
    <t>Labor and delivery complicated by prolapse of cord, unsp</t>
  </si>
  <si>
    <t>O70</t>
  </si>
  <si>
    <t>First degree perineal laceration during delivery</t>
  </si>
  <si>
    <t>O71</t>
  </si>
  <si>
    <t>Rupture of uterus before onset of labor, unsp trimester</t>
  </si>
  <si>
    <t>O72</t>
  </si>
  <si>
    <t>Third-stage hemorrhage</t>
  </si>
  <si>
    <t>O73</t>
  </si>
  <si>
    <t>Retained placenta without hemorrhage</t>
  </si>
  <si>
    <t>O74</t>
  </si>
  <si>
    <t>Aspirat pneumonitis due to anesth during labor and delivery</t>
  </si>
  <si>
    <t>O75</t>
  </si>
  <si>
    <t>Maternal distress during labor and delivery</t>
  </si>
  <si>
    <t>O76</t>
  </si>
  <si>
    <t>Abnlt in fetal heart rate and rhythm comp labor and delivery</t>
  </si>
  <si>
    <t>O77</t>
  </si>
  <si>
    <t>Labor and delivery complicated by meconium in amniotic fluid</t>
  </si>
  <si>
    <t>O80</t>
  </si>
  <si>
    <t>Encounter for full-term uncomplicated delivery</t>
  </si>
  <si>
    <t>Encounter for cesarean delivery without indication</t>
  </si>
  <si>
    <t>O85</t>
  </si>
  <si>
    <t>Puerperal sepsis</t>
  </si>
  <si>
    <t>O86</t>
  </si>
  <si>
    <t>Infection of obstetric surgical wound</t>
  </si>
  <si>
    <t>O87</t>
  </si>
  <si>
    <t>Superficial thrombophlebitis in the puerperium</t>
  </si>
  <si>
    <t>O88</t>
  </si>
  <si>
    <t>Air embolism in pregnancy, first trimester</t>
  </si>
  <si>
    <t>O89</t>
  </si>
  <si>
    <t>Aspiration pneumonitis due to anesth during the puerperium</t>
  </si>
  <si>
    <t>Disruption of cesarean delivery wound</t>
  </si>
  <si>
    <t>O91</t>
  </si>
  <si>
    <t>Infection of nipple associated w pregnancy, first trimester</t>
  </si>
  <si>
    <t>O92</t>
  </si>
  <si>
    <t>Retracted nipple associated with pregnancy, first trimester</t>
  </si>
  <si>
    <t>O94</t>
  </si>
  <si>
    <t>Sequelae of comp of pregnancy, chldbrth, and the puerperium</t>
  </si>
  <si>
    <t>O98</t>
  </si>
  <si>
    <t>Tuberculosis complicating pregnancy, first trimester</t>
  </si>
  <si>
    <t>Anemia complicating pregnancy, first trimester</t>
  </si>
  <si>
    <t>O9A</t>
  </si>
  <si>
    <t>Malignant neoplasm complicating pregnancy, first trimester</t>
  </si>
  <si>
    <t>P00</t>
  </si>
  <si>
    <t>Newborn affected by maternal hypertensive disorders</t>
  </si>
  <si>
    <t>P01</t>
  </si>
  <si>
    <t>Newborn (suspected to be) affected by incompetent cervix</t>
  </si>
  <si>
    <t>P02</t>
  </si>
  <si>
    <t>Newborn (suspected to be) affected by placenta previa</t>
  </si>
  <si>
    <t>P03</t>
  </si>
  <si>
    <t>Newborn affected by breech delivery and extraction</t>
  </si>
  <si>
    <t>P04</t>
  </si>
  <si>
    <t>NB aff by matern anesth and analgesia in preg, labor and del</t>
  </si>
  <si>
    <t>Newborn light for gestational age, unspecified weight</t>
  </si>
  <si>
    <t>Extremely low birth weight newborn, unspecified weight</t>
  </si>
  <si>
    <t>P08</t>
  </si>
  <si>
    <t>Exceptionally large newborn baby</t>
  </si>
  <si>
    <t>P09</t>
  </si>
  <si>
    <t>Abnormal findings on neonatal screening</t>
  </si>
  <si>
    <t>P10</t>
  </si>
  <si>
    <t>Subdural hemorrhage due to birth injury</t>
  </si>
  <si>
    <t>P11</t>
  </si>
  <si>
    <t>Cerebral edema due to birth injury</t>
  </si>
  <si>
    <t>P12</t>
  </si>
  <si>
    <t>Cephalhematoma due to birth injury</t>
  </si>
  <si>
    <t>P13</t>
  </si>
  <si>
    <t>Fracture of skull due to birth injury</t>
  </si>
  <si>
    <t>P14</t>
  </si>
  <si>
    <t>Erb's paralysis due to birth injury</t>
  </si>
  <si>
    <t>P15</t>
  </si>
  <si>
    <t>Birth injury to liver</t>
  </si>
  <si>
    <t>P19</t>
  </si>
  <si>
    <t>Metabolic acidemia in newborn first noted before onset labor</t>
  </si>
  <si>
    <t>P22</t>
  </si>
  <si>
    <t>Respiratory distress syndrome of newborn</t>
  </si>
  <si>
    <t>P23</t>
  </si>
  <si>
    <t>Congenital pneumonia due to viral agent</t>
  </si>
  <si>
    <t>P24</t>
  </si>
  <si>
    <t>Meconium aspiration without respiratory symptoms</t>
  </si>
  <si>
    <t>P25</t>
  </si>
  <si>
    <t>Interstitial emphysema originating in the perinatal period</t>
  </si>
  <si>
    <t>P26</t>
  </si>
  <si>
    <t>Tracheobronchial hemorrhage origin in the perinatal period</t>
  </si>
  <si>
    <t>Wilson-Mikity syndrome</t>
  </si>
  <si>
    <t>Primary atelectasis of newborn</t>
  </si>
  <si>
    <t>P29</t>
  </si>
  <si>
    <t>Neonatal cardiac failure</t>
  </si>
  <si>
    <t>P35</t>
  </si>
  <si>
    <t>Congenital rubella syndrome</t>
  </si>
  <si>
    <t>P36</t>
  </si>
  <si>
    <t>Sepsis of newborn due to streptococcus, group B</t>
  </si>
  <si>
    <t>P37</t>
  </si>
  <si>
    <t>Congenital tuberculosis</t>
  </si>
  <si>
    <t>P38</t>
  </si>
  <si>
    <t>Omphalitis with mild hemorrhage</t>
  </si>
  <si>
    <t>P39</t>
  </si>
  <si>
    <t>Neonatal infective mastitis</t>
  </si>
  <si>
    <t>P50</t>
  </si>
  <si>
    <t>Newborn aff by uterin (fetal) blood loss from vasa previa</t>
  </si>
  <si>
    <t>P51</t>
  </si>
  <si>
    <t>Massive umbilical hemorrhage of newborn</t>
  </si>
  <si>
    <t>P52</t>
  </si>
  <si>
    <t>Intraventricular hemorrhage, grade 1, of newborn</t>
  </si>
  <si>
    <t>P53</t>
  </si>
  <si>
    <t>Hemorrhagic disease of newborn</t>
  </si>
  <si>
    <t>P54</t>
  </si>
  <si>
    <t>Neonatal hematemesis</t>
  </si>
  <si>
    <t>P55</t>
  </si>
  <si>
    <t>Rh isoimmunization of newborn</t>
  </si>
  <si>
    <t>P56</t>
  </si>
  <si>
    <t>Hydrops fetalis due to isoimmunization</t>
  </si>
  <si>
    <t>P57</t>
  </si>
  <si>
    <t>Kernicterus due to isoimmunization</t>
  </si>
  <si>
    <t>P58</t>
  </si>
  <si>
    <t>Neonatal jaundice due to bruising</t>
  </si>
  <si>
    <t>P59</t>
  </si>
  <si>
    <t>Neonatal jaundice associated with preterm delivery</t>
  </si>
  <si>
    <t>P60</t>
  </si>
  <si>
    <t>Disseminated intravascular coagulation of newborn</t>
  </si>
  <si>
    <t>P61</t>
  </si>
  <si>
    <t>Transient neonatal thrombocytopenia</t>
  </si>
  <si>
    <t>P70</t>
  </si>
  <si>
    <t>Syndrome of infant of mother with gestational diabetes</t>
  </si>
  <si>
    <t>P71</t>
  </si>
  <si>
    <t>Cow's milk hypocalcemia in newborn</t>
  </si>
  <si>
    <t>P72</t>
  </si>
  <si>
    <t>Neonatal goiter, not elsewhere classified</t>
  </si>
  <si>
    <t>P74</t>
  </si>
  <si>
    <t>Late metabolic acidosis of newborn</t>
  </si>
  <si>
    <t>P76</t>
  </si>
  <si>
    <t>Meconium plug syndrome</t>
  </si>
  <si>
    <t>P77</t>
  </si>
  <si>
    <t>Stage 1 necrotizing enterocolitis in newborn</t>
  </si>
  <si>
    <t>P78</t>
  </si>
  <si>
    <t>Perinatal intestinal perforation</t>
  </si>
  <si>
    <t>P80</t>
  </si>
  <si>
    <t>Cold injury syndrome</t>
  </si>
  <si>
    <t>P81</t>
  </si>
  <si>
    <t>Environmental hyperthermia of newborn</t>
  </si>
  <si>
    <t>P83</t>
  </si>
  <si>
    <t>Sclerema neonatorum</t>
  </si>
  <si>
    <t>P84</t>
  </si>
  <si>
    <t>Other problems with newborn</t>
  </si>
  <si>
    <t>P90</t>
  </si>
  <si>
    <t>Convulsions of newborn</t>
  </si>
  <si>
    <t>P91</t>
  </si>
  <si>
    <t>Neonatal cerebral ischemia</t>
  </si>
  <si>
    <t>P92</t>
  </si>
  <si>
    <t>Bilious vomiting of newborn</t>
  </si>
  <si>
    <t>P93</t>
  </si>
  <si>
    <t>Grey baby syndrome</t>
  </si>
  <si>
    <t>P94</t>
  </si>
  <si>
    <t>Transient neonatal myasthenia gravis</t>
  </si>
  <si>
    <t>P95</t>
  </si>
  <si>
    <t>Stillbirth</t>
  </si>
  <si>
    <t>P96</t>
  </si>
  <si>
    <t>Congenital renal failure</t>
  </si>
  <si>
    <t>Q00</t>
  </si>
  <si>
    <t>Anencephaly</t>
  </si>
  <si>
    <t>Q01</t>
  </si>
  <si>
    <t>Frontal encephalocele</t>
  </si>
  <si>
    <t>Q02</t>
  </si>
  <si>
    <t>Microcephaly</t>
  </si>
  <si>
    <t>Q03</t>
  </si>
  <si>
    <t>Malformations of aqueduct of Sylvius</t>
  </si>
  <si>
    <t>Q04</t>
  </si>
  <si>
    <t>Congenital malformations of corpus callosum</t>
  </si>
  <si>
    <t>Q05</t>
  </si>
  <si>
    <t>Cervical spina bifida with hydrocephalus</t>
  </si>
  <si>
    <t>Q06</t>
  </si>
  <si>
    <t>Amyelia</t>
  </si>
  <si>
    <t>Q07</t>
  </si>
  <si>
    <t>Arnold-Chiari syndrome without spina bifida or hydrocephalus</t>
  </si>
  <si>
    <t>Q10</t>
  </si>
  <si>
    <t>Congenital ptosis</t>
  </si>
  <si>
    <t>Q11</t>
  </si>
  <si>
    <t>Cystic eyeball</t>
  </si>
  <si>
    <t>Q12</t>
  </si>
  <si>
    <t>Congenital cataract</t>
  </si>
  <si>
    <t>Q13</t>
  </si>
  <si>
    <t>Coloboma of iris</t>
  </si>
  <si>
    <t>Q14</t>
  </si>
  <si>
    <t>Congenital malformation of vitreous humor</t>
  </si>
  <si>
    <t>Q15</t>
  </si>
  <si>
    <t>Congenital glaucoma</t>
  </si>
  <si>
    <t>Q16</t>
  </si>
  <si>
    <t>Congenital absence of (ear) auricle</t>
  </si>
  <si>
    <t>Q17</t>
  </si>
  <si>
    <t>Accessory auricle</t>
  </si>
  <si>
    <t>Q18</t>
  </si>
  <si>
    <t>Sinus, fistula and cyst of branchial cleft</t>
  </si>
  <si>
    <t>Q20</t>
  </si>
  <si>
    <t>Common arterial trunk</t>
  </si>
  <si>
    <t>Ventricular septal defect</t>
  </si>
  <si>
    <t>Q22</t>
  </si>
  <si>
    <t>Pulmonary valve atresia</t>
  </si>
  <si>
    <t>Q23</t>
  </si>
  <si>
    <t>Congenital stenosis of aortic valve</t>
  </si>
  <si>
    <t>Q24</t>
  </si>
  <si>
    <t>Dextrocardia</t>
  </si>
  <si>
    <t>Q25</t>
  </si>
  <si>
    <t>Patent ductus arteriosus</t>
  </si>
  <si>
    <t>Q26</t>
  </si>
  <si>
    <t>Congenital stenosis of vena cava</t>
  </si>
  <si>
    <t>Q27</t>
  </si>
  <si>
    <t>Congenital absence and hypoplasia of umbilical artery</t>
  </si>
  <si>
    <t>Q28</t>
  </si>
  <si>
    <t>Arteriovenous malformation of precerebral vessels</t>
  </si>
  <si>
    <t>Q30</t>
  </si>
  <si>
    <t>Choanal atresia</t>
  </si>
  <si>
    <t>Q31</t>
  </si>
  <si>
    <t>Web of larynx</t>
  </si>
  <si>
    <t>Q32</t>
  </si>
  <si>
    <t>Congenital tracheomalacia</t>
  </si>
  <si>
    <t>Q33</t>
  </si>
  <si>
    <t>Congenital cystic lung</t>
  </si>
  <si>
    <t>Anomaly of pleura</t>
  </si>
  <si>
    <t>Q35</t>
  </si>
  <si>
    <t>Cleft hard palate</t>
  </si>
  <si>
    <t>Q36</t>
  </si>
  <si>
    <t>Cleft lip, bilateral</t>
  </si>
  <si>
    <t>Q37</t>
  </si>
  <si>
    <t>Cleft hard palate with bilateral cleft lip</t>
  </si>
  <si>
    <t>Congenital malformations of lips, not elsewhere classified</t>
  </si>
  <si>
    <t>Q39</t>
  </si>
  <si>
    <t>Atresia of esophagus without fistula</t>
  </si>
  <si>
    <t>Q40</t>
  </si>
  <si>
    <t>Congenital hypertrophic pyloric stenosis</t>
  </si>
  <si>
    <t>Q41</t>
  </si>
  <si>
    <t>Congenital absence, atresia and stenosis of duodenum</t>
  </si>
  <si>
    <t>Q42</t>
  </si>
  <si>
    <t>Congenital absence, atresia and stenosis of rectum w fistula</t>
  </si>
  <si>
    <t>Q43</t>
  </si>
  <si>
    <t>Meckel's diverticulum (displaced) (hypertrophic)</t>
  </si>
  <si>
    <t>Q44</t>
  </si>
  <si>
    <t>Agenesis, aplasia and hypoplasia of gallbladder</t>
  </si>
  <si>
    <t>Q45</t>
  </si>
  <si>
    <t>Agenesis, aplasia and hypoplasia of pancreas</t>
  </si>
  <si>
    <t>Q50</t>
  </si>
  <si>
    <t>Congenital absence of ovary, unilateral</t>
  </si>
  <si>
    <t>Q51</t>
  </si>
  <si>
    <t>Agenesis and aplasia of uterus</t>
  </si>
  <si>
    <t>Q52</t>
  </si>
  <si>
    <t>Congenital absence of vagina</t>
  </si>
  <si>
    <t>Q53</t>
  </si>
  <si>
    <t>Ectopic testis, unspecified</t>
  </si>
  <si>
    <t>Q54</t>
  </si>
  <si>
    <t>Hypospadias, balanic</t>
  </si>
  <si>
    <t>Q55</t>
  </si>
  <si>
    <t>Absence and aplasia of testis</t>
  </si>
  <si>
    <t>Q56</t>
  </si>
  <si>
    <t>Hermaphroditism, not elsewhere classified</t>
  </si>
  <si>
    <t>Q60</t>
  </si>
  <si>
    <t>Renal agenesis, unilateral</t>
  </si>
  <si>
    <t>Congenital renal cyst, unspecified</t>
  </si>
  <si>
    <t>Q62</t>
  </si>
  <si>
    <t>Congenital hydronephrosis</t>
  </si>
  <si>
    <t>Q63</t>
  </si>
  <si>
    <t>Accessory kidney</t>
  </si>
  <si>
    <t>Q64</t>
  </si>
  <si>
    <t>Epispadias</t>
  </si>
  <si>
    <t>Congenital dislocation of unspecified hip, unilateral</t>
  </si>
  <si>
    <t>Q67</t>
  </si>
  <si>
    <t>Congenital facial asymmetry</t>
  </si>
  <si>
    <t>Q68</t>
  </si>
  <si>
    <t>Congenital deformity of sternocleidomastoid muscle</t>
  </si>
  <si>
    <t>Q69</t>
  </si>
  <si>
    <t>Accessory finger(s)</t>
  </si>
  <si>
    <t>Q70</t>
  </si>
  <si>
    <t>Fused fingers, unspecified hand</t>
  </si>
  <si>
    <t>Q71</t>
  </si>
  <si>
    <t>Congenital complete absence of unspecified upper limb</t>
  </si>
  <si>
    <t>Q72</t>
  </si>
  <si>
    <t>Congenital complete absence of unspecified lower limb</t>
  </si>
  <si>
    <t>Q73</t>
  </si>
  <si>
    <t>Congenital absence of unspecified limb(s)</t>
  </si>
  <si>
    <t>Q74</t>
  </si>
  <si>
    <t>Oth congen malform of upper limb(s), inc shoulder girdle</t>
  </si>
  <si>
    <t>Q75</t>
  </si>
  <si>
    <t>Craniosynostosis</t>
  </si>
  <si>
    <t>Q76</t>
  </si>
  <si>
    <t>Spina bifida occulta</t>
  </si>
  <si>
    <t>Q77</t>
  </si>
  <si>
    <t>Achondrogenesis</t>
  </si>
  <si>
    <t>Q78</t>
  </si>
  <si>
    <t>Osteogenesis imperfecta</t>
  </si>
  <si>
    <t>Congenital diaphragmatic hernia</t>
  </si>
  <si>
    <t>Q80</t>
  </si>
  <si>
    <t>Ichthyosis vulgaris</t>
  </si>
  <si>
    <t>Q81</t>
  </si>
  <si>
    <t>Epidermolysis bullosa simplex</t>
  </si>
  <si>
    <t>Hereditary lymphedema</t>
  </si>
  <si>
    <t>Q83</t>
  </si>
  <si>
    <t>Congenital absence of breast with absent nipple</t>
  </si>
  <si>
    <t>Q84</t>
  </si>
  <si>
    <t>Congenital alopecia</t>
  </si>
  <si>
    <t>Neurofibromatosis, unspecified</t>
  </si>
  <si>
    <t>Q86</t>
  </si>
  <si>
    <t>Fetal alcohol syndrome (dysmorphic)</t>
  </si>
  <si>
    <t>Congen malform syndromes predom affecting facial appearance</t>
  </si>
  <si>
    <t>Q89</t>
  </si>
  <si>
    <t>Asplenia (congenital)</t>
  </si>
  <si>
    <t>Trisomy 21, nonmosaicism (meiotic nondisjunction)</t>
  </si>
  <si>
    <t>Q91</t>
  </si>
  <si>
    <t>Trisomy 18, nonmosaicism (meiotic nondisjunction)</t>
  </si>
  <si>
    <t>Q92</t>
  </si>
  <si>
    <t>Whole chromosome trisomy, nonmosaic (meiotic nondisjunction)</t>
  </si>
  <si>
    <t>Q93</t>
  </si>
  <si>
    <t>Whole chromosome monosomy,nonmosaic (meiotic nondisjunction)</t>
  </si>
  <si>
    <t>Q95</t>
  </si>
  <si>
    <t>Balanced translocation and insertion in normal individual</t>
  </si>
  <si>
    <t>Q96</t>
  </si>
  <si>
    <t>Karyotype 45, X</t>
  </si>
  <si>
    <t>Q97</t>
  </si>
  <si>
    <t>Karyotype 47, XXX</t>
  </si>
  <si>
    <t>Q98</t>
  </si>
  <si>
    <t>Klinefelter syndrome karyotype 47, XXY</t>
  </si>
  <si>
    <t>Q99</t>
  </si>
  <si>
    <t>Chimera 46, XX/46, XY</t>
  </si>
  <si>
    <t>Tachycardia, unspecified</t>
  </si>
  <si>
    <t>R01</t>
  </si>
  <si>
    <t>Benign and innocent cardiac murmurs</t>
  </si>
  <si>
    <t>Elevated blood-pressure reading, w/o diagnosis of htn</t>
  </si>
  <si>
    <t>R04</t>
  </si>
  <si>
    <t>Epistaxis</t>
  </si>
  <si>
    <t>Cough</t>
  </si>
  <si>
    <t>Dyspnea, unspecified</t>
  </si>
  <si>
    <t>Pain in throat</t>
  </si>
  <si>
    <t>Asphyxia</t>
  </si>
  <si>
    <t>Acute abdomen</t>
  </si>
  <si>
    <t>Nausea</t>
  </si>
  <si>
    <t>Heartburn</t>
  </si>
  <si>
    <t>Aphagia</t>
  </si>
  <si>
    <t>Abdominal distension (gaseous)</t>
  </si>
  <si>
    <t>R15</t>
  </si>
  <si>
    <t>Incomplete defecation</t>
  </si>
  <si>
    <t>R16</t>
  </si>
  <si>
    <t>Hepatomegaly, not elsewhere classified</t>
  </si>
  <si>
    <t>R17</t>
  </si>
  <si>
    <t>Unspecified jaundice</t>
  </si>
  <si>
    <t>R18</t>
  </si>
  <si>
    <t>Malignant ascites</t>
  </si>
  <si>
    <t>Intra-abd and pelvic swelling, mass and lump, unsp site</t>
  </si>
  <si>
    <t>Anesthesia of skin</t>
  </si>
  <si>
    <t>Rash and other nonspecific skin eruption</t>
  </si>
  <si>
    <t>Localized swelling, mass and lump, head</t>
  </si>
  <si>
    <t>Cyanosis</t>
  </si>
  <si>
    <t>Abnormal head movements</t>
  </si>
  <si>
    <t>Ataxic gait</t>
  </si>
  <si>
    <t>R27</t>
  </si>
  <si>
    <t>Ataxia, unspecified</t>
  </si>
  <si>
    <t>R29</t>
  </si>
  <si>
    <t>Tetany</t>
  </si>
  <si>
    <t>Dysuria</t>
  </si>
  <si>
    <t>Gross hematuria</t>
  </si>
  <si>
    <t>Unspecified urinary incontinence</t>
  </si>
  <si>
    <t>Drug induced retention of urine</t>
  </si>
  <si>
    <t>R34</t>
  </si>
  <si>
    <t>Anuria and oliguria</t>
  </si>
  <si>
    <t>Frequency of micturition</t>
  </si>
  <si>
    <t>R36</t>
  </si>
  <si>
    <t>Urethral discharge without blood</t>
  </si>
  <si>
    <t>R37</t>
  </si>
  <si>
    <t>Sexual dysfunction, unspecified</t>
  </si>
  <si>
    <t>Extravasation of urine</t>
  </si>
  <si>
    <t>Somnolence</t>
  </si>
  <si>
    <t>Disorientation, unspecified</t>
  </si>
  <si>
    <t>Dizziness and giddiness</t>
  </si>
  <si>
    <t>R43</t>
  </si>
  <si>
    <t>Anosmia</t>
  </si>
  <si>
    <t>R44</t>
  </si>
  <si>
    <t>Auditory hallucinations</t>
  </si>
  <si>
    <t>Nervousness</t>
  </si>
  <si>
    <t>R47</t>
  </si>
  <si>
    <t>Aphasia</t>
  </si>
  <si>
    <t>R48</t>
  </si>
  <si>
    <t>Dyslexia and alexia</t>
  </si>
  <si>
    <t>R49</t>
  </si>
  <si>
    <t>Dysphonia</t>
  </si>
  <si>
    <t>R50</t>
  </si>
  <si>
    <t>Drug induced fever</t>
  </si>
  <si>
    <t>Headache</t>
  </si>
  <si>
    <t>Pain, unspecified</t>
  </si>
  <si>
    <t>Neoplastic (malignant) related fatigue</t>
  </si>
  <si>
    <t>R54</t>
  </si>
  <si>
    <t>Age-related physical debility</t>
  </si>
  <si>
    <t>R55</t>
  </si>
  <si>
    <t>Syncope and collapse</t>
  </si>
  <si>
    <t>Simple febrile convulsions</t>
  </si>
  <si>
    <t>R57</t>
  </si>
  <si>
    <t>Cardiogenic shock</t>
  </si>
  <si>
    <t>Hemorrhage, not elsewhere classified</t>
  </si>
  <si>
    <t>R59</t>
  </si>
  <si>
    <t>Localized enlarged lymph nodes</t>
  </si>
  <si>
    <t>R60</t>
  </si>
  <si>
    <t>Localized edema</t>
  </si>
  <si>
    <t>R61</t>
  </si>
  <si>
    <t>Generalized hyperhidrosis</t>
  </si>
  <si>
    <t>Delayed milestone in childhood</t>
  </si>
  <si>
    <t>Anorexia</t>
  </si>
  <si>
    <t>Cachexia</t>
  </si>
  <si>
    <t>R65</t>
  </si>
  <si>
    <t>SIRS of non-infectious origin w/o acute organ dysfunction</t>
  </si>
  <si>
    <t>Hypothermia, not associated w low environmental temperature</t>
  </si>
  <si>
    <t>R70</t>
  </si>
  <si>
    <t>Elevated erythrocyte sedimentation rate</t>
  </si>
  <si>
    <t>R71</t>
  </si>
  <si>
    <t>Precipitous drop in hematocrit</t>
  </si>
  <si>
    <t>Impaired fasting glucose</t>
  </si>
  <si>
    <t>Nonspec elev of levels of transamns &amp; lactic acid dehydrgnse</t>
  </si>
  <si>
    <t>R75</t>
  </si>
  <si>
    <t>Inconclusive laboratory evidence of human immunodef virus</t>
  </si>
  <si>
    <t>Raised antibody titer</t>
  </si>
  <si>
    <t>R77</t>
  </si>
  <si>
    <t>Abnormality of albumin</t>
  </si>
  <si>
    <t>Finding of alcohol in blood</t>
  </si>
  <si>
    <t>Abnormal level of blood mineral</t>
  </si>
  <si>
    <t>Isolated proteinuria</t>
  </si>
  <si>
    <t>R81</t>
  </si>
  <si>
    <t>Glycosuria</t>
  </si>
  <si>
    <t>Chyluria</t>
  </si>
  <si>
    <t>R83</t>
  </si>
  <si>
    <t>Abnormal level of enzymes in cerebrospinal fluid</t>
  </si>
  <si>
    <t>R84</t>
  </si>
  <si>
    <t>Abnormal level of enzymes in specimens from resp org/thrx</t>
  </si>
  <si>
    <t>Abn lev enzymes in specimens from dgstv org/abd cav</t>
  </si>
  <si>
    <t>Abn lev enzymes in specimens from male genital organs</t>
  </si>
  <si>
    <t>R87</t>
  </si>
  <si>
    <t>Abn lev enzymes in specimens from female genital organs</t>
  </si>
  <si>
    <t>R88</t>
  </si>
  <si>
    <t>Cloudy (hemodialysis) (peritoneal) dialysis effluent</t>
  </si>
  <si>
    <t>Abnormal level of enzymes in specimens from oth org/tiss</t>
  </si>
  <si>
    <t>R90</t>
  </si>
  <si>
    <t>Intcrn space-occupying lesion found on dx imaging of cnsl</t>
  </si>
  <si>
    <t>Solitary pulmonary nodule</t>
  </si>
  <si>
    <t>R92</t>
  </si>
  <si>
    <t>Mammographic microcalcification found on dx imaging of brst</t>
  </si>
  <si>
    <t>Abnormal findings on dx imaging of skull and head, NEC</t>
  </si>
  <si>
    <t>Abnormal electroencephalogram [EEG]</t>
  </si>
  <si>
    <t>Elevated carcinoembryonic antigen [CEA]</t>
  </si>
  <si>
    <t>S00</t>
  </si>
  <si>
    <t>Unspecified superficial injury of scalp, initial encounter</t>
  </si>
  <si>
    <t>Unspecified open wound of scalp, initial encounter</t>
  </si>
  <si>
    <t>Fracture of vault of skull, init encntr for closed fracture</t>
  </si>
  <si>
    <t>S03</t>
  </si>
  <si>
    <t>Dislocation of jaw, unspecified side, initial encounter</t>
  </si>
  <si>
    <t>S04</t>
  </si>
  <si>
    <t>Injury of optic nerve, right eye, initial encounter</t>
  </si>
  <si>
    <t>S05</t>
  </si>
  <si>
    <t>Inj conjunctiva and corneal abrasion w/o fb, unsp eye, init</t>
  </si>
  <si>
    <t>Concussion without loss of consciousness, initial encounter</t>
  </si>
  <si>
    <t>S07</t>
  </si>
  <si>
    <t>Crushing injury of face, initial encounter</t>
  </si>
  <si>
    <t>S08</t>
  </si>
  <si>
    <t>Avulsion of scalp, initial encounter</t>
  </si>
  <si>
    <t>S09</t>
  </si>
  <si>
    <t>Injury of blood vessels of head, NEC, init</t>
  </si>
  <si>
    <t>S10</t>
  </si>
  <si>
    <t>Contusion of throat, initial encounter</t>
  </si>
  <si>
    <t>S11</t>
  </si>
  <si>
    <t>Laceration without foreign body of larynx, initial encounter</t>
  </si>
  <si>
    <t>S12</t>
  </si>
  <si>
    <t>Unsp disp fx of first cervical vertebra, init for clos fx</t>
  </si>
  <si>
    <t>S13</t>
  </si>
  <si>
    <t>Traumatic rupture of cervical intervertebral disc, init</t>
  </si>
  <si>
    <t>Concussion and edema of cervical spinal cord, init encntr</t>
  </si>
  <si>
    <t>S15</t>
  </si>
  <si>
    <t>Unspecified injury of right carotid artery, init encntr</t>
  </si>
  <si>
    <t>Strain of muscle, fascia and tendon at neck level, init</t>
  </si>
  <si>
    <t>S17</t>
  </si>
  <si>
    <t>Crushing injury of larynx and trachea, initial encounter</t>
  </si>
  <si>
    <t>S19</t>
  </si>
  <si>
    <t>Oth injuries of unspecified part of neck, init encntr</t>
  </si>
  <si>
    <t>S20</t>
  </si>
  <si>
    <t>Contusion of breast, unspecified breast, initial encounter</t>
  </si>
  <si>
    <t>S21</t>
  </si>
  <si>
    <t>Unspecified open wound of right breast, initial encounter</t>
  </si>
  <si>
    <t>Wedge compression fracture of unsp thoracic vertebra, init</t>
  </si>
  <si>
    <t>S23</t>
  </si>
  <si>
    <t>Traumatic rupture of thoracic intervertebral disc, init</t>
  </si>
  <si>
    <t>S24</t>
  </si>
  <si>
    <t>Concussion and edema of thoracic spinal cord, init encntr</t>
  </si>
  <si>
    <t>S25</t>
  </si>
  <si>
    <t>Unspecified injury of thoracic aorta, initial encounter</t>
  </si>
  <si>
    <t>S26</t>
  </si>
  <si>
    <t>Unsp injury of heart with hemopericardium, init encntr</t>
  </si>
  <si>
    <t>S27</t>
  </si>
  <si>
    <t>Traumatic pneumothorax, initial encounter</t>
  </si>
  <si>
    <t>S28</t>
  </si>
  <si>
    <t>Crushed chest, initial encounter</t>
  </si>
  <si>
    <t>Unsp injury of msl/tnd of front wall of thorax, init</t>
  </si>
  <si>
    <t>S30</t>
  </si>
  <si>
    <t>Contusion of lower back and pelvis, initial encounter</t>
  </si>
  <si>
    <t>Unsp opn wnd low back and pelv w/o penet retroperiton, init</t>
  </si>
  <si>
    <t>Wedge compression fracture of unsp lumbar vertebra, init</t>
  </si>
  <si>
    <t>S33</t>
  </si>
  <si>
    <t>Traumatic rupture of lumbar intervertebral disc, init encntr</t>
  </si>
  <si>
    <t>S34</t>
  </si>
  <si>
    <t>Concussion and edema of lumbar spinal cord, init encntr</t>
  </si>
  <si>
    <t>S35</t>
  </si>
  <si>
    <t>Unspecified injury of abdominal aorta, initial encounter</t>
  </si>
  <si>
    <t>Unspecified injury of spleen, initial encounter</t>
  </si>
  <si>
    <t>S37</t>
  </si>
  <si>
    <t>Unspecified injury of right kidney, initial encounter</t>
  </si>
  <si>
    <t>S38</t>
  </si>
  <si>
    <t>Crushing injury of unsp external genital organs, male, init</t>
  </si>
  <si>
    <t>Unsp injury of muscle, fascia and tendon of abdomen, init</t>
  </si>
  <si>
    <t>S40</t>
  </si>
  <si>
    <t>Contusion of right shoulder, initial encounter</t>
  </si>
  <si>
    <t>S41</t>
  </si>
  <si>
    <t>Unspecified open wound of right shoulder, initial encounter</t>
  </si>
  <si>
    <t>Fracture of unsp part of right clavicle, init for clos fx</t>
  </si>
  <si>
    <t>Unspecified subluxation of right shoulder joint, init encntr</t>
  </si>
  <si>
    <t>S44</t>
  </si>
  <si>
    <t>Injury of ulnar nerve at upper arm level, unsp arm, init</t>
  </si>
  <si>
    <t>S45</t>
  </si>
  <si>
    <t>Unsp injury of axillary artery, right side, init encntr</t>
  </si>
  <si>
    <t>Unsp inj musc/tend the rotator cuff of r shoulder, init</t>
  </si>
  <si>
    <t>S47</t>
  </si>
  <si>
    <t>Crushing injury of right shoulder and upper arm, init encntr</t>
  </si>
  <si>
    <t>S48</t>
  </si>
  <si>
    <t>Complete traumatic amputation at right shoulder joint, init</t>
  </si>
  <si>
    <t>Unsp physeal fx upper end of humerus, right arm, init</t>
  </si>
  <si>
    <t>S50</t>
  </si>
  <si>
    <t>Contusion of unspecified elbow, initial encounter</t>
  </si>
  <si>
    <t>Unspecified open wound of right elbow, initial encounter</t>
  </si>
  <si>
    <t>Unsp fracture of upper end of right ulna, init for clos fx</t>
  </si>
  <si>
    <t>S53</t>
  </si>
  <si>
    <t>Unspecified subluxation of right radial head, init encntr</t>
  </si>
  <si>
    <t>Injury of ulnar nerve at forearm level, unsp arm, init</t>
  </si>
  <si>
    <t>S55</t>
  </si>
  <si>
    <t>Unsp injury of ulnar artery at forarm lv, right arm, init</t>
  </si>
  <si>
    <t>S56</t>
  </si>
  <si>
    <t>Unsp inj flexor musc/fasc/tend r thm at forarm lv, init</t>
  </si>
  <si>
    <t>S57</t>
  </si>
  <si>
    <t>Crushing injury of unspecified elbow, initial encounter</t>
  </si>
  <si>
    <t>S58</t>
  </si>
  <si>
    <t>Complete traumatic amp at elbow level, right arm, init</t>
  </si>
  <si>
    <t>S59</t>
  </si>
  <si>
    <t>Unsp physeal fracture of lower end of ulna, right arm, init</t>
  </si>
  <si>
    <t>S60</t>
  </si>
  <si>
    <t>Contusion of unsp finger without damage to nail, init encntr</t>
  </si>
  <si>
    <t>Unsp open wound of right thumb w/o damage to nail, init</t>
  </si>
  <si>
    <t>Unsp fracture of navicular bone of right wrist, init</t>
  </si>
  <si>
    <t>Unspecified subluxation of right wrist and hand, init encntr</t>
  </si>
  <si>
    <t>Injury of ulnar nerve at wrs/hnd lv of unsp arm, init</t>
  </si>
  <si>
    <t>S65</t>
  </si>
  <si>
    <t>Unsp injury of ulnar artery at wrs/hnd lv of right arm, init</t>
  </si>
  <si>
    <t>S66</t>
  </si>
  <si>
    <t>Unsp inj long flxr musc/fasc/tend r thm at wrs/hnd lv, init</t>
  </si>
  <si>
    <t>S67</t>
  </si>
  <si>
    <t>Crushing injury of unspecified thumb, initial encounter</t>
  </si>
  <si>
    <t>S68</t>
  </si>
  <si>
    <t>Complete traumatic MCP amputation of right thumb, init</t>
  </si>
  <si>
    <t>S69</t>
  </si>
  <si>
    <t>Oth injuries of unsp wrist, hand and finger(s), init encntr</t>
  </si>
  <si>
    <t>S70</t>
  </si>
  <si>
    <t>Contusion of unspecified hip, initial encounter</t>
  </si>
  <si>
    <t>S71</t>
  </si>
  <si>
    <t>Unspecified open wound, right hip, initial encounter</t>
  </si>
  <si>
    <t>Fracture of unsp part of neck of right femur, init</t>
  </si>
  <si>
    <t>S73</t>
  </si>
  <si>
    <t>Unspecified subluxation of right hip, initial encounter</t>
  </si>
  <si>
    <t>S74</t>
  </si>
  <si>
    <t>Injury of sciatic nrv at hip and thigh level, unsp leg, init</t>
  </si>
  <si>
    <t>S75</t>
  </si>
  <si>
    <t>Unspecified injury of femoral artery, right leg, init encntr</t>
  </si>
  <si>
    <t>Unsp injury of muscle, fascia and tendon of right hip, init</t>
  </si>
  <si>
    <t>S77</t>
  </si>
  <si>
    <t>Crushing injury of unspecified hip, initial encounter</t>
  </si>
  <si>
    <t>S78</t>
  </si>
  <si>
    <t>Complete traumatic amputation at right hip joint, init</t>
  </si>
  <si>
    <t>S79</t>
  </si>
  <si>
    <t>Unsp physeal fracture of upper end of right femur, init</t>
  </si>
  <si>
    <t>S80</t>
  </si>
  <si>
    <t>Contusion of unspecified knee, initial encounter</t>
  </si>
  <si>
    <t>Unspecified open wound, right knee, initial encounter</t>
  </si>
  <si>
    <t>Unsp fracture of right patella, init for clos fx</t>
  </si>
  <si>
    <t>Unspecified subluxation of right patella, initial encounter</t>
  </si>
  <si>
    <t>S84</t>
  </si>
  <si>
    <t>Injury of tibial nerve at lower leg level, unsp leg, init</t>
  </si>
  <si>
    <t>S85</t>
  </si>
  <si>
    <t>Unsp injury of popliteal artery, right leg, init encntr</t>
  </si>
  <si>
    <t>Unspecified injury of right Achilles tendon, init encntr</t>
  </si>
  <si>
    <t>S87</t>
  </si>
  <si>
    <t>Crushing injury of unspecified knee, initial encounter</t>
  </si>
  <si>
    <t>S88</t>
  </si>
  <si>
    <t>Complete traumatic amputation at knee level, r low leg, init</t>
  </si>
  <si>
    <t>Unsp physeal fracture of upper end of right tibia, init</t>
  </si>
  <si>
    <t>S90</t>
  </si>
  <si>
    <t>Contusion of unspecified ankle, initial encounter</t>
  </si>
  <si>
    <t>Unspecified open wound, right ankle, initial encounter</t>
  </si>
  <si>
    <t>Unsp fracture of right calcaneus, init for clos fx</t>
  </si>
  <si>
    <t>Subluxation of right ankle joint, initial encounter</t>
  </si>
  <si>
    <t>S94</t>
  </si>
  <si>
    <t>Injury of lateral plantar nerve, unsp leg, init encntr</t>
  </si>
  <si>
    <t>S95</t>
  </si>
  <si>
    <t>Unsp injury of dorsal artery of right foot, init encntr</t>
  </si>
  <si>
    <t>S96</t>
  </si>
  <si>
    <t>Unsp inj msl/tnd lng flxr msl toe at ank/ft lev, r ft, init</t>
  </si>
  <si>
    <t>S97</t>
  </si>
  <si>
    <t>Crushing injury of unspecified ankle, initial encounter</t>
  </si>
  <si>
    <t>S98</t>
  </si>
  <si>
    <t>Complete traumatic amp of right foot at ankle level, init</t>
  </si>
  <si>
    <t>Unspecified physeal fracture of right calcaneus, init</t>
  </si>
  <si>
    <t>Foreign body in cornea, unspecified eye, initial encounter</t>
  </si>
  <si>
    <t>T16</t>
  </si>
  <si>
    <t>Foreign body in right ear, initial encounter</t>
  </si>
  <si>
    <t>T17</t>
  </si>
  <si>
    <t>Foreign body in nasal sinus, initial encounter</t>
  </si>
  <si>
    <t>T18</t>
  </si>
  <si>
    <t>Foreign body in mouth, initial encounter</t>
  </si>
  <si>
    <t>T19</t>
  </si>
  <si>
    <t>Foreign body in urethra, initial encounter</t>
  </si>
  <si>
    <t>Burn of unsp degree of head, face, and neck, unsp site, init</t>
  </si>
  <si>
    <t>T21</t>
  </si>
  <si>
    <t>Burn of unsp degree of trunk, unspecified site, init encntr</t>
  </si>
  <si>
    <t>Burn unsp deg of shldr/up lmb, ex wrs/hnd, unsp site, init</t>
  </si>
  <si>
    <t>T23</t>
  </si>
  <si>
    <t>Burn of unsp degree of right hand, unsp site, init encntr</t>
  </si>
  <si>
    <t>T24</t>
  </si>
  <si>
    <t>Burn unsp deg of unsp site right lower limb, ex ank/ft, init</t>
  </si>
  <si>
    <t>T25</t>
  </si>
  <si>
    <t>Burn of unspecified degree of right ankle, initial encounter</t>
  </si>
  <si>
    <t>T26</t>
  </si>
  <si>
    <t>Burn of unspecified eyelid and periocular area, init encntr</t>
  </si>
  <si>
    <t>T27</t>
  </si>
  <si>
    <t>Burn of larynx and trachea, initial encounter</t>
  </si>
  <si>
    <t>T28</t>
  </si>
  <si>
    <t>Burn of mouth and pharynx, initial encounter</t>
  </si>
  <si>
    <t>T30</t>
  </si>
  <si>
    <t>Burn of unspecified body region, unspecified degree</t>
  </si>
  <si>
    <t>T31</t>
  </si>
  <si>
    <t>Burns involving less than 10% of body surface</t>
  </si>
  <si>
    <t>T32</t>
  </si>
  <si>
    <t>Corrosions involving less than 10% of body surface</t>
  </si>
  <si>
    <t>T33</t>
  </si>
  <si>
    <t>Superficial frostbite of right ear, initial encounter</t>
  </si>
  <si>
    <t>T34</t>
  </si>
  <si>
    <t>Frostbite with tissue necrosis of right ear, init encntr</t>
  </si>
  <si>
    <t>T36</t>
  </si>
  <si>
    <t>Poisoning by penicillins, accidental (unintentional), init</t>
  </si>
  <si>
    <t>T37</t>
  </si>
  <si>
    <t>Poisoning by sulfonamides, accidental (unintentional), init</t>
  </si>
  <si>
    <t>T38</t>
  </si>
  <si>
    <t>Poisoning by glucocort/synth analog, accidental, init</t>
  </si>
  <si>
    <t>T39</t>
  </si>
  <si>
    <t>Poisoning by aspirin, accidental (unintentional), init</t>
  </si>
  <si>
    <t>T40</t>
  </si>
  <si>
    <t>Poisoning by opium, accidental (unintentional), init encntr</t>
  </si>
  <si>
    <t>T41</t>
  </si>
  <si>
    <t>Poisoning by inhaled anesthetics, accidental, init</t>
  </si>
  <si>
    <t>T42</t>
  </si>
  <si>
    <t>Poisoning by hydantoin derivatives, accidental, init</t>
  </si>
  <si>
    <t>T43</t>
  </si>
  <si>
    <t>Poisoning by tricyclic antidepressants, accidental, init</t>
  </si>
  <si>
    <t>T44</t>
  </si>
  <si>
    <t>Poisoning by anticholin agents, accidental, init</t>
  </si>
  <si>
    <t>T45</t>
  </si>
  <si>
    <t>Poisoning by antiallerg/antiemetic, accidental, init</t>
  </si>
  <si>
    <t>T46</t>
  </si>
  <si>
    <t>Poisoning by cardi-stim glycos/drug simlar act, acc, init</t>
  </si>
  <si>
    <t>T47</t>
  </si>
  <si>
    <t>Poisoning by histamine H2-receptor blockers, acc, init</t>
  </si>
  <si>
    <t>T48</t>
  </si>
  <si>
    <t>Poisoning by oxytocic drugs, accidental, init</t>
  </si>
  <si>
    <t>T49</t>
  </si>
  <si>
    <t>Poisoning by local antifung/infect/inflamm drugs, acc, init</t>
  </si>
  <si>
    <t>T50</t>
  </si>
  <si>
    <t>Poisoning by mineralocorticoids and their antag, acc, init</t>
  </si>
  <si>
    <t>T51</t>
  </si>
  <si>
    <t>Toxic effect of ethanol, accidental (unintentional), init</t>
  </si>
  <si>
    <t>T52</t>
  </si>
  <si>
    <t>Toxic effect of petroleum products, accidental, init</t>
  </si>
  <si>
    <t>T53</t>
  </si>
  <si>
    <t>Toxic effect of carbon tetrachloride, accidental, init</t>
  </si>
  <si>
    <t>T54</t>
  </si>
  <si>
    <t>Toxic effect of phenol and phenol homologues, acc, init</t>
  </si>
  <si>
    <t>T55</t>
  </si>
  <si>
    <t>Toxic effect of soaps, accidental (unintentional), init</t>
  </si>
  <si>
    <t>T56</t>
  </si>
  <si>
    <t>Toxic effect of lead and its compounds, accidental, init</t>
  </si>
  <si>
    <t>T57</t>
  </si>
  <si>
    <t>Toxic effect of arsenic and its compounds, accidental, init</t>
  </si>
  <si>
    <t>T58</t>
  </si>
  <si>
    <t>Toxic effect of carb monx from mtr veh exhaust, acc, init</t>
  </si>
  <si>
    <t>T59</t>
  </si>
  <si>
    <t>Toxic effect of nitrogen oxides, accidental, init</t>
  </si>
  <si>
    <t>T60</t>
  </si>
  <si>
    <t>Toxic effect of organophos and carbamate insect, acc, init</t>
  </si>
  <si>
    <t>Ciguatera fish poisoning, accidental (unintentional), init</t>
  </si>
  <si>
    <t>T62</t>
  </si>
  <si>
    <t>Toxic effect of ingested mushrooms, accidental, init</t>
  </si>
  <si>
    <t>T63</t>
  </si>
  <si>
    <t>Toxic effect of unsp snake venom, accidental, init</t>
  </si>
  <si>
    <t>T64</t>
  </si>
  <si>
    <t>Toxic effect of aflatoxin, accidental (unintentional), init</t>
  </si>
  <si>
    <t>T65</t>
  </si>
  <si>
    <t>Toxic effect of cyanides, accidental (unintentional), init</t>
  </si>
  <si>
    <t>T66</t>
  </si>
  <si>
    <t>Radiation sickness, unspecified, initial encounter</t>
  </si>
  <si>
    <t>T67</t>
  </si>
  <si>
    <t>Heat syncope, initial encounter</t>
  </si>
  <si>
    <t>T68</t>
  </si>
  <si>
    <t>Hypothermia, initial encounter</t>
  </si>
  <si>
    <t>T69</t>
  </si>
  <si>
    <t>Immersion hand, right hand, initial encounter</t>
  </si>
  <si>
    <t>T70</t>
  </si>
  <si>
    <t>Otitic barotrauma, initial encounter</t>
  </si>
  <si>
    <t>T71</t>
  </si>
  <si>
    <t>Asphyx due to smothering under pillow, accidental, init</t>
  </si>
  <si>
    <t>T73</t>
  </si>
  <si>
    <t>Starvation, initial encounter</t>
  </si>
  <si>
    <t>T74</t>
  </si>
  <si>
    <t>Adult neglect or abandonment, confirmed, initial encounter</t>
  </si>
  <si>
    <t>Unspecified effects of lightning, initial encounter</t>
  </si>
  <si>
    <t>T76</t>
  </si>
  <si>
    <t>Adult neglect or abandonment, suspected, initial encounter</t>
  </si>
  <si>
    <t>Anaphylactic reaction due to unspecified food, init encntr</t>
  </si>
  <si>
    <t>T79</t>
  </si>
  <si>
    <t>Air embolism (traumatic), initial encounter</t>
  </si>
  <si>
    <t>Air embolism fol infusion, tranfs and theraputc inject, init</t>
  </si>
  <si>
    <t>Postprocedural shock unspecified, initial encounter</t>
  </si>
  <si>
    <t>T82</t>
  </si>
  <si>
    <t>Breakdown (mechanical) of heart valve prosthesis, init</t>
  </si>
  <si>
    <t>T83</t>
  </si>
  <si>
    <t>Breakdown (mechanical) of cystostomy catheter, init encntr</t>
  </si>
  <si>
    <t>Broken internal right hip prosthesis, initial encounter</t>
  </si>
  <si>
    <t>T85</t>
  </si>
  <si>
    <t>Breakdown of ventricular intracranial shunt, init</t>
  </si>
  <si>
    <t>Unspecified complication of bone marrow transplant</t>
  </si>
  <si>
    <t>Complications of reattached (part of) right upper extremity</t>
  </si>
  <si>
    <t>T88</t>
  </si>
  <si>
    <t>Infection following immunization, initial encounter</t>
  </si>
  <si>
    <t>Vaping-related disorder</t>
  </si>
  <si>
    <t>Post COVID-19 condition, unspecified</t>
  </si>
  <si>
    <t>V00</t>
  </si>
  <si>
    <t>Ped on foot injured in collision w roller-skater, init</t>
  </si>
  <si>
    <t>V01</t>
  </si>
  <si>
    <t>Ped on foot injured in collision w pedl cyc nontraf, init</t>
  </si>
  <si>
    <t>V02</t>
  </si>
  <si>
    <t>Ped on foot injured in collision w 2/3-whl mv nontraf, init</t>
  </si>
  <si>
    <t>V03</t>
  </si>
  <si>
    <t>Ped on foot injured pick-up truck, pk-up/van nontraf, init</t>
  </si>
  <si>
    <t>V04</t>
  </si>
  <si>
    <t>Ped on foot injured in collision w hv veh nontraf, init</t>
  </si>
  <si>
    <t>V05</t>
  </si>
  <si>
    <t>Ped on foot injured in clsn w rail trn/veh nontraf, init</t>
  </si>
  <si>
    <t>V06</t>
  </si>
  <si>
    <t>Ped on foot injured in clsn w nonmtr vehicle nontraf, init</t>
  </si>
  <si>
    <t>V09</t>
  </si>
  <si>
    <t>Pedestrian injured nontraf involving unsp mv, init</t>
  </si>
  <si>
    <t>V10</t>
  </si>
  <si>
    <t>Pedl cyc driver injured in clsn w ped/anml nontraf, init</t>
  </si>
  <si>
    <t>V11</t>
  </si>
  <si>
    <t>Pedl cyc driver injured in clsn w oth pedl cyc nontraf, init</t>
  </si>
  <si>
    <t>V12</t>
  </si>
  <si>
    <t>Pedl cyc driver injured in clsn w 2/3-whl mv nontraf, init</t>
  </si>
  <si>
    <t>V13</t>
  </si>
  <si>
    <t>Pedl cyc driver inj pick-up truck, pk-up/van nontraf, init</t>
  </si>
  <si>
    <t>V14</t>
  </si>
  <si>
    <t>Pedl cyc driver injured in collision w hv veh nontraf, init</t>
  </si>
  <si>
    <t>V15</t>
  </si>
  <si>
    <t>Pedl cyc driver injured in clsn w rail trn/veh nontraf, init</t>
  </si>
  <si>
    <t>V16</t>
  </si>
  <si>
    <t>Pedl cyc driver inj in clsn w nonmtr vehicle nontraf, init</t>
  </si>
  <si>
    <t>V17</t>
  </si>
  <si>
    <t>Pedl cyc driver inj in clsn w statnry object nontraf, init</t>
  </si>
  <si>
    <t>V18</t>
  </si>
  <si>
    <t>Pedl cyc driver injured in nonclsn trnsp acc nontraf, init</t>
  </si>
  <si>
    <t>V19</t>
  </si>
  <si>
    <t>Pedl cyc driver injured in collision w unsp mv nontraf, init</t>
  </si>
  <si>
    <t>V20</t>
  </si>
  <si>
    <t>Electc bike driver inj in clsn with ped/anml nontraf, init</t>
  </si>
  <si>
    <t>V21</t>
  </si>
  <si>
    <t xml:space="preserve">Electc bike driver inj in clsn with pedl cyc nontraf, init </t>
  </si>
  <si>
    <t>V22</t>
  </si>
  <si>
    <t>Electc bike driver injured in collision 2/3whl nontraf, init</t>
  </si>
  <si>
    <t>V23</t>
  </si>
  <si>
    <t>Electc bike driver injured pick-up truck/van nontraf, init</t>
  </si>
  <si>
    <t>V24</t>
  </si>
  <si>
    <t>Electc bike driver injured in clsn with hv veh nontraf, init</t>
  </si>
  <si>
    <t>V25</t>
  </si>
  <si>
    <t>Electc bike driver injured in clsn train/veh nontraf, init</t>
  </si>
  <si>
    <t>V26</t>
  </si>
  <si>
    <t>Electc bike driver injured in clsn oth non-mv nontraf, init</t>
  </si>
  <si>
    <t>V27</t>
  </si>
  <si>
    <t>Electc bike drvr inj clsn with statnry object nontraf, init</t>
  </si>
  <si>
    <t>V28</t>
  </si>
  <si>
    <t>Electc bike driver inj in nonclsn trnsp acc nontraf, init</t>
  </si>
  <si>
    <t>V29</t>
  </si>
  <si>
    <t>Electc bike driver inj in clsn with unsp mv nontraf, init</t>
  </si>
  <si>
    <t>V30</t>
  </si>
  <si>
    <t>Driver of 3-whl mv injured in clsn w ped/anml nontraf, init</t>
  </si>
  <si>
    <t>V31</t>
  </si>
  <si>
    <t>Driver of 3-whl mv injured in clsn w pedl cyc nontraf, init</t>
  </si>
  <si>
    <t>V32</t>
  </si>
  <si>
    <t>Driver of 3-whl mv inj in clsn w 2/3-whl mv nontraf, init</t>
  </si>
  <si>
    <t>V33</t>
  </si>
  <si>
    <t>Driver of 3-whl mv inj pk-up truck, pk-up/van nontraf, init</t>
  </si>
  <si>
    <t>V34</t>
  </si>
  <si>
    <t>Driver of 3-whl mv injured in clsn w hv veh nontraf, init</t>
  </si>
  <si>
    <t>V35</t>
  </si>
  <si>
    <t>Driver of 3-whl mv inj in clsn w rail trn/veh nontraf, init</t>
  </si>
  <si>
    <t>V36</t>
  </si>
  <si>
    <t>Driver of 3-whl mv inj in clsn w nonmtr veh nontraf, init</t>
  </si>
  <si>
    <t>V37</t>
  </si>
  <si>
    <t>Drvr of 3-whl mv inj in clsn w statnry object nontraf, init</t>
  </si>
  <si>
    <t>V38</t>
  </si>
  <si>
    <t>Driver of 3-whl mv inj in nonclsn trnsp acc nontraf, init</t>
  </si>
  <si>
    <t>V39</t>
  </si>
  <si>
    <t>Driver of 3-whl mv injured in clsn w unsp mv nontraf, init</t>
  </si>
  <si>
    <t>V40</t>
  </si>
  <si>
    <t>Car driver injured in collision w ped/anml nontraf, init</t>
  </si>
  <si>
    <t>V41</t>
  </si>
  <si>
    <t>Car driver injured in collision w pedal cycle nontraf, init</t>
  </si>
  <si>
    <t>V42</t>
  </si>
  <si>
    <t>Car driver injured in collision w 2/3-whl mv nontraf, init</t>
  </si>
  <si>
    <t>V43</t>
  </si>
  <si>
    <t>Car driver injured in collision w SUV nontraf, init</t>
  </si>
  <si>
    <t>V44</t>
  </si>
  <si>
    <t>Car driver injured in collision w hv veh nontraf, init</t>
  </si>
  <si>
    <t>V45</t>
  </si>
  <si>
    <t>Car driver injured in collision w rail trn/veh nontraf, init</t>
  </si>
  <si>
    <t>V46</t>
  </si>
  <si>
    <t>Car driver injured in clsn w nonmtr vehicle nontraf, init</t>
  </si>
  <si>
    <t>V47</t>
  </si>
  <si>
    <t>Driver of SUV injured in clsn w statnry object nontraf, init</t>
  </si>
  <si>
    <t>V48</t>
  </si>
  <si>
    <t>Car driver injured in nonclsn trnsp accident nontraf, init</t>
  </si>
  <si>
    <t>V49</t>
  </si>
  <si>
    <t>Driver injured in collision w unsp mv nontraf, init</t>
  </si>
  <si>
    <t>V50</t>
  </si>
  <si>
    <t>Driver of pk-up/van injured in clsn w ped/anml nontraf, init</t>
  </si>
  <si>
    <t>V51</t>
  </si>
  <si>
    <t>Driver of pk-up/van injured in clsn w pedl cyc nontraf, init</t>
  </si>
  <si>
    <t>V52</t>
  </si>
  <si>
    <t>Driver of pk-up/van inj in clsn w 2/3-whl mv nontraf, init</t>
  </si>
  <si>
    <t>V53</t>
  </si>
  <si>
    <t>Driver of pk-up/van inj pk-up truck, pk-up/van nontraf, init</t>
  </si>
  <si>
    <t>V54</t>
  </si>
  <si>
    <t>Driver of pk-up/van injured in clsn w hv veh nontraf, init</t>
  </si>
  <si>
    <t>V55</t>
  </si>
  <si>
    <t>Driver of pk-up/van inj in clsn w rail trn/veh nontraf, init</t>
  </si>
  <si>
    <t>V56</t>
  </si>
  <si>
    <t>Driver of pk-up/van inj in clsn w nonmtr veh nontraf, init</t>
  </si>
  <si>
    <t>V57</t>
  </si>
  <si>
    <t>Drvr of pk-up/van inj in clsn w statnry object nontraf, init</t>
  </si>
  <si>
    <t>V58</t>
  </si>
  <si>
    <t>Driver of pk-up/van inj in nonclsn trnsp acc nontraf, init</t>
  </si>
  <si>
    <t>V59</t>
  </si>
  <si>
    <t>Driver of pk-up/van injured in clsn w unsp mv nontraf, init</t>
  </si>
  <si>
    <t>V60</t>
  </si>
  <si>
    <t>Driver of hv veh injured in clsn w ped/anml nontraf, init</t>
  </si>
  <si>
    <t>V61</t>
  </si>
  <si>
    <t>Driver of hv veh injured in clsn w pedl cyc nontraf, init</t>
  </si>
  <si>
    <t>V62</t>
  </si>
  <si>
    <t>Driver of hv veh injured in clsn w 2/3-whl mv nontraf, init</t>
  </si>
  <si>
    <t>V63</t>
  </si>
  <si>
    <t>Driver of hv veh inj pick-up truck, pk-up/van nontraf, init</t>
  </si>
  <si>
    <t>V64</t>
  </si>
  <si>
    <t>Driver of hv veh injured in collision w hv veh nontraf, init</t>
  </si>
  <si>
    <t>V65</t>
  </si>
  <si>
    <t>Driver of hv veh inj in clsn w rail trn/veh nontraf, init</t>
  </si>
  <si>
    <t>V66</t>
  </si>
  <si>
    <t>Driver of hv veh inj in clsn w nonmtr vehicle nontraf, init</t>
  </si>
  <si>
    <t>V67</t>
  </si>
  <si>
    <t>Driver of hv veh inj in clsn w statnry object nontraf, init</t>
  </si>
  <si>
    <t>V68</t>
  </si>
  <si>
    <t>Driver of hv veh injured in nonclsn trnsp acc nontraf, init</t>
  </si>
  <si>
    <t>V69</t>
  </si>
  <si>
    <t>Driver of hv veh injured in clsn w unsp mv nontraf, init</t>
  </si>
  <si>
    <t>V70</t>
  </si>
  <si>
    <t>Driver of bus injured in collision w ped/anml nontraf, init</t>
  </si>
  <si>
    <t>V71</t>
  </si>
  <si>
    <t>Driver of bus injured in collision w pedl cyc nontraf, init</t>
  </si>
  <si>
    <t>V72</t>
  </si>
  <si>
    <t>Driver of bus injured in clsn w 2/3-whl mv nontraf, init</t>
  </si>
  <si>
    <t>V73</t>
  </si>
  <si>
    <t>Driver of bus injured pick-up truck, pk-up/van nontraf, init</t>
  </si>
  <si>
    <t>V74</t>
  </si>
  <si>
    <t>Driver of bus injured in collision w hv veh nontraf, init</t>
  </si>
  <si>
    <t>V75</t>
  </si>
  <si>
    <t>Driver of bus injured in clsn w rail trn/veh nontraf, init</t>
  </si>
  <si>
    <t>V76</t>
  </si>
  <si>
    <t>Driver of bus injured in clsn w nonmtr vehicle nontraf, init</t>
  </si>
  <si>
    <t>V77</t>
  </si>
  <si>
    <t>Driver of bus injured in clsn w statnry object nontraf, init</t>
  </si>
  <si>
    <t>V78</t>
  </si>
  <si>
    <t>Driver of bus injured in nonclsn trnsp acc nontraf, init</t>
  </si>
  <si>
    <t>V79</t>
  </si>
  <si>
    <t>Driver of bus injured in collision w unsp mv nontraf, init</t>
  </si>
  <si>
    <t>V80</t>
  </si>
  <si>
    <t>Animl-ridr injured by fall fr horse in nonclsn acc, init</t>
  </si>
  <si>
    <t>V81</t>
  </si>
  <si>
    <t>Occ of rail trn/veh injured in clsn w mtr veh nontraf, init</t>
  </si>
  <si>
    <t>V82</t>
  </si>
  <si>
    <t>Occupant of stcar injured in clsn w mtr veh nontraf, init</t>
  </si>
  <si>
    <t>V83</t>
  </si>
  <si>
    <t>Driver of special industrial vehicle injured in traf, init</t>
  </si>
  <si>
    <t>V84</t>
  </si>
  <si>
    <t>Driver of special agricultural vehicle injured in traf, init</t>
  </si>
  <si>
    <t>V85</t>
  </si>
  <si>
    <t>Driver of special construction vehicle injured in traf, init</t>
  </si>
  <si>
    <t>V86</t>
  </si>
  <si>
    <t>Driver of amblnc/fire eng injured in traffic accident, init</t>
  </si>
  <si>
    <t>V87</t>
  </si>
  <si>
    <t>Person injured in clsn betw car and 2/3-whl pwr veh, init</t>
  </si>
  <si>
    <t>V88</t>
  </si>
  <si>
    <t>Person inj in clsn betw car and 2/3-whl mv, nontraf, init</t>
  </si>
  <si>
    <t>Person injured in unsp motor-vehicle accident, nontraf, init</t>
  </si>
  <si>
    <t>V90</t>
  </si>
  <si>
    <t>Drown due to merchant ship overturning, init</t>
  </si>
  <si>
    <t>V91</t>
  </si>
  <si>
    <t>Burn due to merchant ship on fire, initial encounter</t>
  </si>
  <si>
    <t>V92</t>
  </si>
  <si>
    <t>Drowning and submersion due to fall off merchant ship, init</t>
  </si>
  <si>
    <t>V93</t>
  </si>
  <si>
    <t>Burn due to localized fire on board merchant vessel, init</t>
  </si>
  <si>
    <t>V94</t>
  </si>
  <si>
    <t>Hitting obj/botm of body of wtr d/t fall from wtrcrft, init</t>
  </si>
  <si>
    <t>V95</t>
  </si>
  <si>
    <t>Unsp helicopter accident injuring occupant, init encntr</t>
  </si>
  <si>
    <t>V96</t>
  </si>
  <si>
    <t>Unspecified balloon accident injuring occupant, init encntr</t>
  </si>
  <si>
    <t>V97</t>
  </si>
  <si>
    <t>Occupant of aircraft injured in oth air transport acc, init</t>
  </si>
  <si>
    <t>V98</t>
  </si>
  <si>
    <t>Accident to, on or involving cable-car, not on rails, init</t>
  </si>
  <si>
    <t>V99</t>
  </si>
  <si>
    <t>Unspecified transport accident, initial encounter</t>
  </si>
  <si>
    <t>W00</t>
  </si>
  <si>
    <t>Fall on same level due to ice and snow, initial encounter</t>
  </si>
  <si>
    <t>W01</t>
  </si>
  <si>
    <t>Fall same lev from slip/trip w/o strike against object, init</t>
  </si>
  <si>
    <t>W03</t>
  </si>
  <si>
    <t>Oth fall same lev due to collision w another person, init</t>
  </si>
  <si>
    <t>W04</t>
  </si>
  <si>
    <t>Fall while being carried or supported by oth persons, init</t>
  </si>
  <si>
    <t>W05</t>
  </si>
  <si>
    <t>Fall from non-moving wheelchair, initial encounter</t>
  </si>
  <si>
    <t>W06</t>
  </si>
  <si>
    <t>Fall from bed, initial encounter</t>
  </si>
  <si>
    <t>W07</t>
  </si>
  <si>
    <t>Fall from chair, initial encounter</t>
  </si>
  <si>
    <t>W08</t>
  </si>
  <si>
    <t>Fall from other furniture, initial encounter</t>
  </si>
  <si>
    <t>W09</t>
  </si>
  <si>
    <t>Fall on or from playground slide, initial encounter</t>
  </si>
  <si>
    <t>W10</t>
  </si>
  <si>
    <t>Fall (on)(from) escalator, initial encounter</t>
  </si>
  <si>
    <t>W11</t>
  </si>
  <si>
    <t>Fall on and from ladder, initial encounter</t>
  </si>
  <si>
    <t>W12</t>
  </si>
  <si>
    <t>Fall on and from scaffolding, initial encounter</t>
  </si>
  <si>
    <t>W13</t>
  </si>
  <si>
    <t>Fall from, out of or through balcony, initial encounter</t>
  </si>
  <si>
    <t>W14</t>
  </si>
  <si>
    <t>Fall from tree, initial encounter</t>
  </si>
  <si>
    <t>W15</t>
  </si>
  <si>
    <t>Fall from cliff, initial encounter</t>
  </si>
  <si>
    <t>W16</t>
  </si>
  <si>
    <t>Fall into swimming pool striking surfc causing drown, init</t>
  </si>
  <si>
    <t>W17</t>
  </si>
  <si>
    <t>Fall into well, initial encounter</t>
  </si>
  <si>
    <t>W18</t>
  </si>
  <si>
    <t>Striking against unsp object w subsequent fall, init encntr</t>
  </si>
  <si>
    <t>Unspecified fall, initial encounter</t>
  </si>
  <si>
    <t>W20</t>
  </si>
  <si>
    <t>Struck by falling object in cave-in, initial encounter</t>
  </si>
  <si>
    <t>W21</t>
  </si>
  <si>
    <t>Struck by hit or thrown ball, unspecified type, init encntr</t>
  </si>
  <si>
    <t>W22</t>
  </si>
  <si>
    <t>Walked into wall, initial encounter</t>
  </si>
  <si>
    <t>W23</t>
  </si>
  <si>
    <t>Caught, crush, jammed, or pinched betw moving objects, init</t>
  </si>
  <si>
    <t>W24</t>
  </si>
  <si>
    <t>Contact w lifting devices, not elsewhere classified, init</t>
  </si>
  <si>
    <t>W25</t>
  </si>
  <si>
    <t>Contact with sharp glass, initial encounter</t>
  </si>
  <si>
    <t>W26</t>
  </si>
  <si>
    <t>Contact with knife, initial encounter</t>
  </si>
  <si>
    <t>W27</t>
  </si>
  <si>
    <t>Contact with workbench tool, initial encounter</t>
  </si>
  <si>
    <t>W28</t>
  </si>
  <si>
    <t>Contact with powered lawn mower, initial encounter</t>
  </si>
  <si>
    <t>W29</t>
  </si>
  <si>
    <t>Contact with powered kitchen appliance, initial encounter</t>
  </si>
  <si>
    <t>W30</t>
  </si>
  <si>
    <t>Contact with combine harvester, initial encounter</t>
  </si>
  <si>
    <t>W31</t>
  </si>
  <si>
    <t>Contact w mining and earth-drilling machinery, init encntr</t>
  </si>
  <si>
    <t>W32</t>
  </si>
  <si>
    <t>Accidental handgun discharge, initial encounter</t>
  </si>
  <si>
    <t>W33</t>
  </si>
  <si>
    <t>Accidental discharge of unsp larger firearm, init encntr</t>
  </si>
  <si>
    <t>W34</t>
  </si>
  <si>
    <t>Accidental discharge from unsp firearms or gun, init encntr</t>
  </si>
  <si>
    <t>W35</t>
  </si>
  <si>
    <t>Explosion and rupture of boiler, initial encounter</t>
  </si>
  <si>
    <t>W36</t>
  </si>
  <si>
    <t>Explosion and rupture of aerosol can, initial encounter</t>
  </si>
  <si>
    <t>W37</t>
  </si>
  <si>
    <t>Explosion of bicycle tire, initial encounter</t>
  </si>
  <si>
    <t>W38</t>
  </si>
  <si>
    <t>Explosion and rupture of oth pressurized devices, init</t>
  </si>
  <si>
    <t>W39</t>
  </si>
  <si>
    <t>Discharge of firework, initial encounter</t>
  </si>
  <si>
    <t>W40</t>
  </si>
  <si>
    <t>Explosion of blasting material, initial encounter</t>
  </si>
  <si>
    <t>W42</t>
  </si>
  <si>
    <t>Exposure to supersonic waves, initial encounter</t>
  </si>
  <si>
    <t>W45</t>
  </si>
  <si>
    <t>Nail entering through skin, initial encounter</t>
  </si>
  <si>
    <t>W46</t>
  </si>
  <si>
    <t>Contact with hypodermic needle, initial encounter</t>
  </si>
  <si>
    <t>W49</t>
  </si>
  <si>
    <t>Hair causing external constriction, initial encounter</t>
  </si>
  <si>
    <t>W50</t>
  </si>
  <si>
    <t>Accidental hit or strike by another person, init encntr</t>
  </si>
  <si>
    <t>W51</t>
  </si>
  <si>
    <t>Accidental strike or bumped into by another person, init</t>
  </si>
  <si>
    <t>W52</t>
  </si>
  <si>
    <t>Crushd/pushd/stepd on by crowd or human stampede, init</t>
  </si>
  <si>
    <t>W53</t>
  </si>
  <si>
    <t>Bitten by mouse, initial encounter</t>
  </si>
  <si>
    <t>Bitten by dog, initial encounter</t>
  </si>
  <si>
    <t>W55</t>
  </si>
  <si>
    <t>Bitten by cat, initial encounter</t>
  </si>
  <si>
    <t>W56</t>
  </si>
  <si>
    <t>Bitten by dolphin, initial encounter</t>
  </si>
  <si>
    <t>W57</t>
  </si>
  <si>
    <t>Bit/stung by nonvenom insect &amp; oth nonvenom arthropods, init</t>
  </si>
  <si>
    <t>W58</t>
  </si>
  <si>
    <t>Bitten by alligator, initial encounter</t>
  </si>
  <si>
    <t>W59</t>
  </si>
  <si>
    <t>Bitten by nonvenomous lizards, initial encounter</t>
  </si>
  <si>
    <t>W60</t>
  </si>
  <si>
    <t>Cntct w nonvenom plant thorns &amp; spines &amp; sharp leaves, init</t>
  </si>
  <si>
    <t>W61</t>
  </si>
  <si>
    <t>Bitten by parrot, initial encounter</t>
  </si>
  <si>
    <t>W62</t>
  </si>
  <si>
    <t>Contact with nonvenomous frogs, initial encounter</t>
  </si>
  <si>
    <t>W64</t>
  </si>
  <si>
    <t>Exposure to other animate mechanical forces, init encntr</t>
  </si>
  <si>
    <t>W65</t>
  </si>
  <si>
    <t>Accidental drowning and submersion while in bath-tub, init</t>
  </si>
  <si>
    <t>W67</t>
  </si>
  <si>
    <t>Accidental drown while in swimming-pool, init</t>
  </si>
  <si>
    <t>W69</t>
  </si>
  <si>
    <t>Accidental drown while in natural water, init</t>
  </si>
  <si>
    <t>W73</t>
  </si>
  <si>
    <t>Oth cause of accidental non-transport drown, init</t>
  </si>
  <si>
    <t>W74</t>
  </si>
  <si>
    <t>Unsp cause of accidental drowning and submersion, init</t>
  </si>
  <si>
    <t>W85</t>
  </si>
  <si>
    <t>Exposure to electric transmission lines, initial encounter</t>
  </si>
  <si>
    <t>W86</t>
  </si>
  <si>
    <t>Exposure to domestic wiring and appliances, init encntr</t>
  </si>
  <si>
    <t>W88</t>
  </si>
  <si>
    <t>Exposure to X-rays, initial encounter</t>
  </si>
  <si>
    <t>W89</t>
  </si>
  <si>
    <t>Exposure to welding light (arc), initial encounter</t>
  </si>
  <si>
    <t>W90</t>
  </si>
  <si>
    <t>Exposure to radiofrequency, initial encounter</t>
  </si>
  <si>
    <t>W92</t>
  </si>
  <si>
    <t>Exposure to excessive heat of man-made origin, init encntr</t>
  </si>
  <si>
    <t>W93</t>
  </si>
  <si>
    <t>Contact with dry ice, initial encounter</t>
  </si>
  <si>
    <t>W94</t>
  </si>
  <si>
    <t>Exposure to prolonged high air pressure, initial encounter</t>
  </si>
  <si>
    <t>W99</t>
  </si>
  <si>
    <t>Exposure to oth man-made environmental factors, init encntr</t>
  </si>
  <si>
    <t>X00</t>
  </si>
  <si>
    <t>Exposure to flames in uncontrolled fire in bldg, init</t>
  </si>
  <si>
    <t>X01</t>
  </si>
  <si>
    <t>Exposure to flames in uncontrolled fire, not in bldg, init</t>
  </si>
  <si>
    <t>X02</t>
  </si>
  <si>
    <t>Exposure to flames in controlled fire in bldg, init</t>
  </si>
  <si>
    <t>X03</t>
  </si>
  <si>
    <t>Exposure to flames in controlled fire, not in bldg, init</t>
  </si>
  <si>
    <t>X04</t>
  </si>
  <si>
    <t>Exposure to ignition of highly flammable material, init</t>
  </si>
  <si>
    <t>X05</t>
  </si>
  <si>
    <t>Exposure to ignition or melting of nightwear, init encntr</t>
  </si>
  <si>
    <t>X06</t>
  </si>
  <si>
    <t>Exposure to ignition of plastic jewelry, initial encounter</t>
  </si>
  <si>
    <t>X08</t>
  </si>
  <si>
    <t>Exposure to bed fire due to unsp burning material, init</t>
  </si>
  <si>
    <t>X10</t>
  </si>
  <si>
    <t>Contact with hot drinks, initial encounter</t>
  </si>
  <si>
    <t>X11</t>
  </si>
  <si>
    <t>Contact with hot water in bath or tub, initial encounter</t>
  </si>
  <si>
    <t>X12</t>
  </si>
  <si>
    <t>Contact with other hot fluids, initial encounter</t>
  </si>
  <si>
    <t>X13</t>
  </si>
  <si>
    <t>Inhalation of steam and other hot vapors, initial encounter</t>
  </si>
  <si>
    <t>X14</t>
  </si>
  <si>
    <t>Inhalation of hot air and gases, initial encounter</t>
  </si>
  <si>
    <t>X15</t>
  </si>
  <si>
    <t>Contact with hot stove (kitchen), initial encounter</t>
  </si>
  <si>
    <t>X16</t>
  </si>
  <si>
    <t>Contact w hot heating appliances, radiators and pipes, init</t>
  </si>
  <si>
    <t>X17</t>
  </si>
  <si>
    <t>Contact with hot engines, machinery and tools, init encntr</t>
  </si>
  <si>
    <t>X18</t>
  </si>
  <si>
    <t>Contact with other hot metals, initial encounter</t>
  </si>
  <si>
    <t>X19</t>
  </si>
  <si>
    <t>Contact with other heat and hot substances, init encntr</t>
  </si>
  <si>
    <t>X30</t>
  </si>
  <si>
    <t>Exposure to excessive natural heat, initial encounter</t>
  </si>
  <si>
    <t>X31</t>
  </si>
  <si>
    <t>Exposure to excessive natural cold, initial encounter</t>
  </si>
  <si>
    <t>X32</t>
  </si>
  <si>
    <t>Exposure to sunlight, initial encounter</t>
  </si>
  <si>
    <t>X34</t>
  </si>
  <si>
    <t>Earthquake, initial encounter</t>
  </si>
  <si>
    <t>X35</t>
  </si>
  <si>
    <t>Volcanic eruption, initial encounter</t>
  </si>
  <si>
    <t>X36</t>
  </si>
  <si>
    <t>Collapse of dam or man-made struct cause earth movmnt, init</t>
  </si>
  <si>
    <t>X37</t>
  </si>
  <si>
    <t>Hurricane, initial encounter</t>
  </si>
  <si>
    <t>X38</t>
  </si>
  <si>
    <t>Flood, initial encounter</t>
  </si>
  <si>
    <t>X39</t>
  </si>
  <si>
    <t>Exposure to radon, initial encounter</t>
  </si>
  <si>
    <t>X50</t>
  </si>
  <si>
    <t>Overexertion from strenuous movement or load, init</t>
  </si>
  <si>
    <t>X52</t>
  </si>
  <si>
    <t>Prolonged stay in weightless environment, initial encounter</t>
  </si>
  <si>
    <t>X58</t>
  </si>
  <si>
    <t>Exposure to other specified factors, initial encounter</t>
  </si>
  <si>
    <t>X71</t>
  </si>
  <si>
    <t>Intentional self-harm by drown while in bathtub, init</t>
  </si>
  <si>
    <t>X72</t>
  </si>
  <si>
    <t>Intentional self-harm by handgun discharge, init encntr</t>
  </si>
  <si>
    <t>X73</t>
  </si>
  <si>
    <t>Intentional self-harm by shotgun discharge, init encntr</t>
  </si>
  <si>
    <t>X74</t>
  </si>
  <si>
    <t>Intentional self-harm by airgun, initial encounter</t>
  </si>
  <si>
    <t>X75</t>
  </si>
  <si>
    <t>Intentional self-harm by explosive material, init encntr</t>
  </si>
  <si>
    <t>X76</t>
  </si>
  <si>
    <t>Intentional self-harm by smoke, fire and flames, init encntr</t>
  </si>
  <si>
    <t>X77</t>
  </si>
  <si>
    <t>Intentional self-harm by steam or hot vapors, init encntr</t>
  </si>
  <si>
    <t>X78</t>
  </si>
  <si>
    <t>Intentional self-harm by sharp glass, initial encounter</t>
  </si>
  <si>
    <t>X79</t>
  </si>
  <si>
    <t>Intentional self-harm by blunt object, initial encounter</t>
  </si>
  <si>
    <t>X80</t>
  </si>
  <si>
    <t>Intentional self-harm by jumping from a high place, init</t>
  </si>
  <si>
    <t>X81</t>
  </si>
  <si>
    <t>Self-harm by jumping or lying in front of mtr veh, init</t>
  </si>
  <si>
    <t>X82</t>
  </si>
  <si>
    <t>Intentional collision of motor vehicle w mtr veh, init</t>
  </si>
  <si>
    <t>X83</t>
  </si>
  <si>
    <t>Intentional self-harm by crashing of aircraft, init encntr</t>
  </si>
  <si>
    <t>X92</t>
  </si>
  <si>
    <t>Assault by drowning and submersion while in bathtub, init</t>
  </si>
  <si>
    <t>X93</t>
  </si>
  <si>
    <t>Assault by handgun discharge, initial encounter</t>
  </si>
  <si>
    <t>X94</t>
  </si>
  <si>
    <t>Assault by shotgun, initial encounter</t>
  </si>
  <si>
    <t>X95</t>
  </si>
  <si>
    <t>Assault by airgun discharge, initial encounter</t>
  </si>
  <si>
    <t>X96</t>
  </si>
  <si>
    <t>Assault by antipersonnel bomb, initial encounter</t>
  </si>
  <si>
    <t>X97</t>
  </si>
  <si>
    <t>Assault by smoke, fire and flames, initial encounter</t>
  </si>
  <si>
    <t>X98</t>
  </si>
  <si>
    <t>Assault by steam or hot vapors, initial encounter</t>
  </si>
  <si>
    <t>X99</t>
  </si>
  <si>
    <t>Assault by sharp glass, initial encounter</t>
  </si>
  <si>
    <t>Y00</t>
  </si>
  <si>
    <t>Assault by blunt object, initial encounter</t>
  </si>
  <si>
    <t>Y01</t>
  </si>
  <si>
    <t>Assault by pushing from high place, initial encounter</t>
  </si>
  <si>
    <t>Y02</t>
  </si>
  <si>
    <t>Assault by push/place victim in front of motor vehicle, init</t>
  </si>
  <si>
    <t>Y03</t>
  </si>
  <si>
    <t>Assault by being hit or run over by motor vehicle, init</t>
  </si>
  <si>
    <t>Y04</t>
  </si>
  <si>
    <t>Assault by unarmed brawl or fight, initial encounter</t>
  </si>
  <si>
    <t>Y07</t>
  </si>
  <si>
    <t>Husband, perpetrator of maltreatment and neglect</t>
  </si>
  <si>
    <t>Y08</t>
  </si>
  <si>
    <t>Assault by strike by hockey stick, initial encounter</t>
  </si>
  <si>
    <t>Y09</t>
  </si>
  <si>
    <t>Assault by unspecified means</t>
  </si>
  <si>
    <t>Y21</t>
  </si>
  <si>
    <t>Drown while in bathtub, undetermined intent, init</t>
  </si>
  <si>
    <t>Y22</t>
  </si>
  <si>
    <t>Handgun discharge, undetermined intent, initial encounter</t>
  </si>
  <si>
    <t>Y23</t>
  </si>
  <si>
    <t>Shotgun discharge, undetermined intent, initial encounter</t>
  </si>
  <si>
    <t>Y24</t>
  </si>
  <si>
    <t>Airgun discharge, undetermined intent, initial encounter</t>
  </si>
  <si>
    <t>Y25</t>
  </si>
  <si>
    <t>Contact w explosive material, undetermined intent, init</t>
  </si>
  <si>
    <t>Y26</t>
  </si>
  <si>
    <t>Exposure to smoke, fire and flames, undet intent, init</t>
  </si>
  <si>
    <t>Y27</t>
  </si>
  <si>
    <t>Contact w steam and hot vapors, undetermined intent, init</t>
  </si>
  <si>
    <t>Y28</t>
  </si>
  <si>
    <t>Contact with sharp glass, undetermined intent, init encntr</t>
  </si>
  <si>
    <t>Y29</t>
  </si>
  <si>
    <t>Contact with blunt object, undetermined intent, init encntr</t>
  </si>
  <si>
    <t>Y30</t>
  </si>
  <si>
    <t>Fall, jump or pushed from a high place, undet intent, init</t>
  </si>
  <si>
    <t>Y31</t>
  </si>
  <si>
    <t>Fall/lying/running bef/into moving obj, undet intent, init</t>
  </si>
  <si>
    <t>Y32</t>
  </si>
  <si>
    <t>Crashing of motor vehicle, undetermined intent, init encntr</t>
  </si>
  <si>
    <t>Y33</t>
  </si>
  <si>
    <t>Other specified events, undetermined intent, init encntr</t>
  </si>
  <si>
    <t>Y35</t>
  </si>
  <si>
    <t>Lgl intervnt w unsp firearm disch, law enforc offl inj, init</t>
  </si>
  <si>
    <t>Y36</t>
  </si>
  <si>
    <t>War op involving explosion of unsp marine weapon, milt, init</t>
  </si>
  <si>
    <t>Y37</t>
  </si>
  <si>
    <t>Milt op involving explosn of unsp marine weapon, milt, init</t>
  </si>
  <si>
    <t>Y38</t>
  </si>
  <si>
    <t>Terorsm w explosn of marine weap, publ sfty offcl inj, init</t>
  </si>
  <si>
    <t>Y62</t>
  </si>
  <si>
    <t>Failure of sterile precautions during surgical operation</t>
  </si>
  <si>
    <t>Y63</t>
  </si>
  <si>
    <t>Excess amount of bld or oth fluid given dur tranfs or infusn</t>
  </si>
  <si>
    <t>Y64</t>
  </si>
  <si>
    <t>Contaminated med/biolog sub, transfused or infused</t>
  </si>
  <si>
    <t>Y65</t>
  </si>
  <si>
    <t>Mismatched blood in transfusion</t>
  </si>
  <si>
    <t>Y66</t>
  </si>
  <si>
    <t>Nonadministration of surgical and medical care</t>
  </si>
  <si>
    <t>Y69</t>
  </si>
  <si>
    <t>Unspecified misadventure during surgical and medical care</t>
  </si>
  <si>
    <t>Y70</t>
  </si>
  <si>
    <t>Diagnostic and monitoring anesth devices assoc w incdt</t>
  </si>
  <si>
    <t>Y71</t>
  </si>
  <si>
    <t>Diagnostic and monitoring cardiovasc devices assoc w incdt</t>
  </si>
  <si>
    <t>Y72</t>
  </si>
  <si>
    <t>Diagnostic and monitoring otorhino devices assoc w incdt</t>
  </si>
  <si>
    <t>Y73</t>
  </si>
  <si>
    <t>Dx and monitor gastroent and urology devices assoc w incdt</t>
  </si>
  <si>
    <t>Y74</t>
  </si>
  <si>
    <t>Dx and monitoring gen hosp/persnl-use devices assoc w incdt</t>
  </si>
  <si>
    <t>Y75</t>
  </si>
  <si>
    <t>Diagnostic and monitoring neurological devices assoc w incdt</t>
  </si>
  <si>
    <t>Y76</t>
  </si>
  <si>
    <t>Diagnostic and monitoring ob/gyn devices assoc w incdt</t>
  </si>
  <si>
    <t>Y77</t>
  </si>
  <si>
    <t>Diagnostic and monitoring ophthalmic devices assoc w incdt</t>
  </si>
  <si>
    <t>Y78</t>
  </si>
  <si>
    <t>Diagnostic and monitoring radiological devices assoc w incdt</t>
  </si>
  <si>
    <t>Y79</t>
  </si>
  <si>
    <t>Diagnostic and monitoring orthopedic devices assoc w incdt</t>
  </si>
  <si>
    <t>Y80</t>
  </si>
  <si>
    <t>Dx and monitoring physical medicine devices assoc w incdt</t>
  </si>
  <si>
    <t>Y81</t>
  </si>
  <si>
    <t>Dx and monitoring gen/plast-surg devices assoc w incdt</t>
  </si>
  <si>
    <t>Y82</t>
  </si>
  <si>
    <t>Other medical devices associated with adverse incidents</t>
  </si>
  <si>
    <t>Y83</t>
  </si>
  <si>
    <t>Txplt of whole organ cause abn react/compl, w/o misadvnt</t>
  </si>
  <si>
    <t>Y84</t>
  </si>
  <si>
    <t>Cardiac catheterization cause abn react/compl, w/o misadvnt</t>
  </si>
  <si>
    <t>Y90</t>
  </si>
  <si>
    <t>Blood alcohol level of less than 20 mg/100 ml</t>
  </si>
  <si>
    <t>Y93</t>
  </si>
  <si>
    <t>Activity, walking, marching and hiking</t>
  </si>
  <si>
    <t>Y95</t>
  </si>
  <si>
    <t>Nosocomial condition</t>
  </si>
  <si>
    <t>Y99</t>
  </si>
  <si>
    <t>Civilian activity done for income or pay</t>
  </si>
  <si>
    <t>ICD10 Category</t>
  </si>
  <si>
    <t>Description</t>
  </si>
  <si>
    <t>000 : Unspecified</t>
  </si>
  <si>
    <t>E11 : Type 2 diab w hyprosm w/o nonket hyprgly-hypros coma (NKHHC)</t>
  </si>
  <si>
    <t>E66 : Morbid (severe) obesity due to excess calories</t>
  </si>
  <si>
    <t>F11 : Opioid abuse, uncomplicated</t>
  </si>
  <si>
    <t>F31 : Bipolar disorder, current episode hypomanic</t>
  </si>
  <si>
    <t>F32 : Major depressive disorder, single episode, mild</t>
  </si>
  <si>
    <t>F33 : Major depressive disorder, recurrent, mild</t>
  </si>
  <si>
    <t>F41 : Panic disorder without agoraphobia</t>
  </si>
  <si>
    <t>F90 : Attn-defct hyperactivity disorder, predom inattentive type</t>
  </si>
  <si>
    <t>G47 : Insomnia, unspecified</t>
  </si>
  <si>
    <t>G89 : Central pain syndrome</t>
  </si>
  <si>
    <t>I10 : Essential (primary) hypertension</t>
  </si>
  <si>
    <t>L20 : Besnier's prurigo</t>
  </si>
  <si>
    <t>L30 : Nummular dermatitis</t>
  </si>
  <si>
    <t>M17 : Bilateral primary osteoarthritis of knee</t>
  </si>
  <si>
    <t>M54 : Panniculitis affecting regions of neck and back, site unsp</t>
  </si>
  <si>
    <t>R73 : Impaired fasting glucose</t>
  </si>
  <si>
    <t>Denials Appealed</t>
  </si>
  <si>
    <t>Decision</t>
  </si>
  <si>
    <t>External Review Appeals:</t>
  </si>
  <si>
    <t>Aetna</t>
  </si>
  <si>
    <t>Prior_Auth_Approvals</t>
  </si>
  <si>
    <t>Prior_Auth_Denials</t>
  </si>
  <si>
    <t>Number_of_Appeals</t>
  </si>
  <si>
    <t>Appeals_Overturned</t>
  </si>
  <si>
    <t>Appeals_Upheld</t>
  </si>
  <si>
    <t>Turn_Around_Time_Days</t>
  </si>
  <si>
    <t>1. The drop down boxes associated with Provider Specialty, Drug, ICD10 Codes and Denial Reason fields allow you to filter the data.</t>
  </si>
  <si>
    <t>AUVELITY</t>
  </si>
  <si>
    <t>Nurse Practitioner, Family</t>
  </si>
  <si>
    <t>Nurse Practitioner, Psych/Mental Health</t>
  </si>
  <si>
    <t>date_difference</t>
  </si>
  <si>
    <t xml:space="preserve">Turn Around Time (TAT) </t>
  </si>
  <si>
    <t>Prior Authorizations:</t>
  </si>
  <si>
    <t>2024 Mississippi Prior Authorization Statistics for Commercial Insured Business</t>
  </si>
  <si>
    <t>new_short_code</t>
  </si>
  <si>
    <t>short_desc</t>
  </si>
  <si>
    <t>icd_marker</t>
  </si>
  <si>
    <t>i.short_desc</t>
  </si>
  <si>
    <t>i.icd_marker</t>
  </si>
  <si>
    <t>drug</t>
  </si>
  <si>
    <t>new_drug</t>
  </si>
  <si>
    <t>case_id_minus_case_level</t>
  </si>
  <si>
    <t>case_id</t>
  </si>
  <si>
    <t>lvl</t>
  </si>
  <si>
    <t>typ</t>
  </si>
  <si>
    <t>on_beh_of</t>
  </si>
  <si>
    <t>pre_minus_post_svc_ind</t>
  </si>
  <si>
    <t>exped_ind</t>
  </si>
  <si>
    <t>data_migrator_member_identifier</t>
  </si>
  <si>
    <t>member_identifier</t>
  </si>
  <si>
    <t>denial_date</t>
  </si>
  <si>
    <t>decision_date_pharmacy</t>
  </si>
  <si>
    <t>mbrid_date_drug_join</t>
  </si>
  <si>
    <t>mbrid_drug_join</t>
  </si>
  <si>
    <t>mbrid_drug_join_match</t>
  </si>
  <si>
    <t>national_drug_listing_name</t>
  </si>
  <si>
    <t>drug_pharmacy</t>
  </si>
  <si>
    <t>recd_date</t>
  </si>
  <si>
    <t>clsd_date</t>
  </si>
  <si>
    <t>posted_date</t>
  </si>
  <si>
    <t>category</t>
  </si>
  <si>
    <t>description</t>
  </si>
  <si>
    <t>detail</t>
  </si>
  <si>
    <t>lvl_det_typ_cd</t>
  </si>
  <si>
    <t>resolution</t>
  </si>
  <si>
    <t>item_determ</t>
  </si>
  <si>
    <t>initial_determination_category_description</t>
  </si>
  <si>
    <t>initial_determination_reference_number</t>
  </si>
  <si>
    <t>pa_number_pharmacy</t>
  </si>
  <si>
    <t>initial_determination_reference_number_match</t>
  </si>
  <si>
    <t>patient_first_name</t>
  </si>
  <si>
    <t>patient_last_name</t>
  </si>
  <si>
    <t>patient_birth_date</t>
  </si>
  <si>
    <t>subscriber_sequence_number</t>
  </si>
  <si>
    <t>mbr_st</t>
  </si>
  <si>
    <t>contr_st</t>
  </si>
  <si>
    <t>jurisd_st</t>
  </si>
  <si>
    <t>prv_st</t>
  </si>
  <si>
    <t>adverse_determination</t>
  </si>
  <si>
    <t>fund_arr</t>
  </si>
  <si>
    <t>product_name</t>
  </si>
  <si>
    <t>plan_name</t>
  </si>
  <si>
    <t>lob</t>
  </si>
  <si>
    <t>contact_method</t>
  </si>
  <si>
    <t>mkt_seg_cd</t>
  </si>
  <si>
    <t>ifp_indicator</t>
  </si>
  <si>
    <t>mdr</t>
  </si>
  <si>
    <t>fed</t>
  </si>
  <si>
    <t>drug_group_pharmacy</t>
  </si>
  <si>
    <t>client_name_pharmacy</t>
  </si>
  <si>
    <t>data_migrator_member_identifier_pharmacy</t>
  </si>
  <si>
    <t>mbrid_date_drug_join_pharmacy</t>
  </si>
  <si>
    <t>mbrid_drug_join_pharmacy</t>
  </si>
  <si>
    <t>patient_name_pharmacy</t>
  </si>
  <si>
    <t>decision_pharmacy</t>
  </si>
  <si>
    <t>memberdob_pharmacy</t>
  </si>
  <si>
    <t>adjudication_platform</t>
  </si>
  <si>
    <t>drug_type</t>
  </si>
  <si>
    <t>decision_date</t>
  </si>
  <si>
    <t>pa_number</t>
  </si>
  <si>
    <t>patient_name</t>
  </si>
  <si>
    <t>member_id</t>
  </si>
  <si>
    <t>client_name</t>
  </si>
  <si>
    <t>carrier_cd</t>
  </si>
  <si>
    <t>account_id</t>
  </si>
  <si>
    <t>group_id</t>
  </si>
  <si>
    <t>prescriber_id</t>
  </si>
  <si>
    <t>prescriber_name</t>
  </si>
  <si>
    <t>pa_class</t>
  </si>
  <si>
    <t>request_type</t>
  </si>
  <si>
    <t>urgent_indicator</t>
  </si>
  <si>
    <t>request_date</t>
  </si>
  <si>
    <t>criteria_date</t>
  </si>
  <si>
    <t>created_date</t>
  </si>
  <si>
    <t>decision</t>
  </si>
  <si>
    <t>reporting_year_calc</t>
  </si>
  <si>
    <t>reporting_month_calc</t>
  </si>
  <si>
    <t>comments</t>
  </si>
  <si>
    <t>paorigin_code</t>
  </si>
  <si>
    <t>pastatus_code</t>
  </si>
  <si>
    <t>patype_code</t>
  </si>
  <si>
    <t>englishresnotes</t>
  </si>
  <si>
    <t>resolutionenglish</t>
  </si>
  <si>
    <t>reasoncode</t>
  </si>
  <si>
    <t>reason_description</t>
  </si>
  <si>
    <t>resolution_notes_calc</t>
  </si>
  <si>
    <t>paapprovalstartdate</t>
  </si>
  <si>
    <t>paapprovalexpiredate</t>
  </si>
  <si>
    <t>level6code</t>
  </si>
  <si>
    <t>memberlastname</t>
  </si>
  <si>
    <t>memberfirstname</t>
  </si>
  <si>
    <t>memberdob</t>
  </si>
  <si>
    <t>memberage</t>
  </si>
  <si>
    <t>gender</t>
  </si>
  <si>
    <t>memberstate</t>
  </si>
  <si>
    <t>approveddrug</t>
  </si>
  <si>
    <t>gpi</t>
  </si>
  <si>
    <t>icd_code</t>
  </si>
  <si>
    <t>prvdr_npi</t>
  </si>
  <si>
    <t>physicianid</t>
  </si>
  <si>
    <t>physicianfirstname</t>
  </si>
  <si>
    <t>physicianlastname</t>
  </si>
  <si>
    <t>physiciancity</t>
  </si>
  <si>
    <t>physicianstate</t>
  </si>
  <si>
    <t>physicianzip</t>
  </si>
  <si>
    <t>gpi_2_class</t>
  </si>
  <si>
    <t>gpi_6_class</t>
  </si>
  <si>
    <t>short_drug_name</t>
  </si>
  <si>
    <t>appeallevel_name</t>
  </si>
  <si>
    <t>priority_long_name</t>
  </si>
  <si>
    <t>i_description</t>
  </si>
  <si>
    <t>outcome_displaytext</t>
  </si>
  <si>
    <t>decision_name</t>
  </si>
  <si>
    <t>outcome_description</t>
  </si>
  <si>
    <t>decision_code</t>
  </si>
  <si>
    <t>schema_name</t>
  </si>
  <si>
    <t>icd_condition</t>
  </si>
  <si>
    <t>pg_tat</t>
  </si>
  <si>
    <t>tat</t>
  </si>
  <si>
    <t>peer_to_peer</t>
  </si>
  <si>
    <t>ndc</t>
  </si>
  <si>
    <t>med_review_date</t>
  </si>
  <si>
    <t>med_reviewer</t>
  </si>
  <si>
    <t>med_reviewer_cert</t>
  </si>
  <si>
    <t>med_reviewer_fn</t>
  </si>
  <si>
    <t>med_reviewer_ln</t>
  </si>
  <si>
    <t>dmmi</t>
  </si>
  <si>
    <t>mddj</t>
  </si>
  <si>
    <t>new_reason</t>
  </si>
  <si>
    <t>step_flg</t>
  </si>
  <si>
    <t>ql_flg</t>
  </si>
  <si>
    <t>mednecc_flg</t>
  </si>
  <si>
    <t>clinical_flg</t>
  </si>
  <si>
    <t>tier_flg</t>
  </si>
  <si>
    <t>exp_flg</t>
  </si>
  <si>
    <t>non_covered_formulary_flg</t>
  </si>
  <si>
    <t>non_covered_plan_flg</t>
  </si>
  <si>
    <t>mh_flg</t>
  </si>
  <si>
    <t>sud_flg</t>
  </si>
  <si>
    <t>msurg_flg</t>
  </si>
  <si>
    <t>specialty.y</t>
  </si>
  <si>
    <t>npi</t>
  </si>
  <si>
    <t>split_marker</t>
  </si>
  <si>
    <t>first_name</t>
  </si>
  <si>
    <t>last_name</t>
  </si>
  <si>
    <t>specialty.x</t>
  </si>
  <si>
    <t>specialty.y_new_specs</t>
  </si>
  <si>
    <t>iTAT</t>
  </si>
  <si>
    <t>Diag_Code</t>
  </si>
  <si>
    <t>diag_cd_approved</t>
  </si>
  <si>
    <t>diag_cd_denied</t>
  </si>
  <si>
    <t>000</t>
  </si>
  <si>
    <t>Unspecified</t>
  </si>
  <si>
    <t>VEOZAH</t>
  </si>
  <si>
    <t>24084815150</t>
  </si>
  <si>
    <t>RXCLAIM</t>
  </si>
  <si>
    <t>MEDSURG</t>
  </si>
  <si>
    <t>24-084815150</t>
  </si>
  <si>
    <t>SLUDER, SHERI</t>
  </si>
  <si>
    <t>W26679358501</t>
  </si>
  <si>
    <t>AETNA - ACF - FI - TEXAS - PPO</t>
  </si>
  <si>
    <t>7700</t>
  </si>
  <si>
    <t>108363238</t>
  </si>
  <si>
    <t>0170009110001AQ</t>
  </si>
  <si>
    <t>1407513872</t>
  </si>
  <si>
    <t>Marfisi, Breanne</t>
  </si>
  <si>
    <t>Veozah NTM (ACF)</t>
  </si>
  <si>
    <t>Prior Authorization</t>
  </si>
  <si>
    <t>Standard</t>
  </si>
  <si>
    <t>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estradiol, estradiol-norethindrone, BIJUVA, CLIMARA PRO, COMBIPATCH, DIVIGEL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t>
  </si>
  <si>
    <t>Closed</t>
  </si>
  <si>
    <t>Clinical</t>
  </si>
  <si>
    <t>NULL</t>
  </si>
  <si>
    <t>TX</t>
  </si>
  <si>
    <t>SLUDER</t>
  </si>
  <si>
    <t>SHERI</t>
  </si>
  <si>
    <t>F</t>
  </si>
  <si>
    <t>Veozah (fezolinetant)</t>
  </si>
  <si>
    <t>306060300003**</t>
  </si>
  <si>
    <t>000.000.000</t>
  </si>
  <si>
    <t>Breanne</t>
  </si>
  <si>
    <t>Marfisi</t>
  </si>
  <si>
    <t>Tomball</t>
  </si>
  <si>
    <t>77375</t>
  </si>
  <si>
    <t>ENDOCRINE AND METABOLIC AGENTS - MISC.</t>
  </si>
  <si>
    <t>INVALID GPI</t>
  </si>
  <si>
    <t>Std</t>
  </si>
  <si>
    <t>MD Deny and Close (Missing Clinical) - PA</t>
  </si>
  <si>
    <t>Insufficient Clinical Info</t>
  </si>
  <si>
    <t>D</t>
  </si>
  <si>
    <t>ASAP</t>
  </si>
  <si>
    <t>unavailable</t>
  </si>
  <si>
    <t>00469266030</t>
  </si>
  <si>
    <t>C759575</t>
  </si>
  <si>
    <t>Bianca</t>
  </si>
  <si>
    <t>Dube</t>
  </si>
  <si>
    <t>266793585</t>
  </si>
  <si>
    <t>266793585AND6/5/2024ANDVEOZA</t>
  </si>
  <si>
    <t>OMEPRAZOLE</t>
  </si>
  <si>
    <t>24086777674</t>
  </si>
  <si>
    <t>24-086777674</t>
  </si>
  <si>
    <t>WOODWARD, JOHN</t>
  </si>
  <si>
    <t>W26638436601</t>
  </si>
  <si>
    <t>AETNA - ACF - FI - MISSISSIPPI</t>
  </si>
  <si>
    <t>0170009150001HA</t>
  </si>
  <si>
    <t>1548586399</t>
  </si>
  <si>
    <t>Shiao, Renee</t>
  </si>
  <si>
    <t>Proton Pump Inhibitors Post Limit (MMT)</t>
  </si>
  <si>
    <t>Met Plan Criteria</t>
  </si>
  <si>
    <t>MS</t>
  </si>
  <si>
    <t>WOODWARD</t>
  </si>
  <si>
    <t>JOHN</t>
  </si>
  <si>
    <t>M</t>
  </si>
  <si>
    <t>Omeprazole 40MG OR CPDR</t>
  </si>
  <si>
    <t>492700600065**</t>
  </si>
  <si>
    <t>Renee</t>
  </si>
  <si>
    <t>Shiao</t>
  </si>
  <si>
    <t>OCEAN SPRINGS</t>
  </si>
  <si>
    <t>39564</t>
  </si>
  <si>
    <t>ULCER DRUGS/ANTISPASMODICS/ANTICHOLINERGICS</t>
  </si>
  <si>
    <t>PROTON PUMP INHIBITORS</t>
  </si>
  <si>
    <t>ePA Approve</t>
  </si>
  <si>
    <t>A</t>
  </si>
  <si>
    <t>68382050010</t>
  </si>
  <si>
    <t>266384366</t>
  </si>
  <si>
    <t>266384366AND7/29/2024ANDOMEPR</t>
  </si>
  <si>
    <t>FARXIGA</t>
  </si>
  <si>
    <t>24085090708</t>
  </si>
  <si>
    <t>24-085090708</t>
  </si>
  <si>
    <t>BLANDO, JOHN</t>
  </si>
  <si>
    <t>W28098135601</t>
  </si>
  <si>
    <t>0170009150001ID</t>
  </si>
  <si>
    <t>1720405194</t>
  </si>
  <si>
    <t>KESSLER, MATTHEW</t>
  </si>
  <si>
    <t>Global Step Therapy Mississippi Mandate REG</t>
  </si>
  <si>
    <t>Approved from 06/12/2024 thru 06/12/2025 - AK, Tech II Prior Auth and Appeals 06/12/2024</t>
  </si>
  <si>
    <t>BLANDO</t>
  </si>
  <si>
    <t>NY</t>
  </si>
  <si>
    <t>Farxiga 5MG OR TABS</t>
  </si>
  <si>
    <t>27700040200310</t>
  </si>
  <si>
    <t>MATTHEW</t>
  </si>
  <si>
    <t>KESSLER</t>
  </si>
  <si>
    <t>BREWSTER</t>
  </si>
  <si>
    <t>10509</t>
  </si>
  <si>
    <t>ANTIDIABETICS</t>
  </si>
  <si>
    <t>SODIUM-GLUCOSE CO-TRANSPORTER 2 (SGLT2) INHIBITORS</t>
  </si>
  <si>
    <t>00310620530</t>
  </si>
  <si>
    <t>280981356</t>
  </si>
  <si>
    <t>280981356AND6/12/2024ANDFARXI</t>
  </si>
  <si>
    <t>JANUVIA</t>
  </si>
  <si>
    <t>24089096475</t>
  </si>
  <si>
    <t>24-089096475</t>
  </si>
  <si>
    <t>SMITH, ALLYSON</t>
  </si>
  <si>
    <t>W26829598701</t>
  </si>
  <si>
    <t>171714</t>
  </si>
  <si>
    <t>0176713100001-A</t>
  </si>
  <si>
    <t>1730386608</t>
  </si>
  <si>
    <t>FRENCH, SARAH</t>
  </si>
  <si>
    <t>Approved from 10/02/2024 thru 10/02/2025</t>
  </si>
  <si>
    <t>SMITH</t>
  </si>
  <si>
    <t>ALLYSON</t>
  </si>
  <si>
    <t>JANUVIA 25MG TAB</t>
  </si>
  <si>
    <t>27550070100320</t>
  </si>
  <si>
    <t>SARAH</t>
  </si>
  <si>
    <t>FRENCH</t>
  </si>
  <si>
    <t>NEW ALBANY</t>
  </si>
  <si>
    <t>38652</t>
  </si>
  <si>
    <t>DIPEPTIDYL PEPTIDASE-4 (DPP-4) INHIBITORS</t>
  </si>
  <si>
    <t>00006022154</t>
  </si>
  <si>
    <t>268295987</t>
  </si>
  <si>
    <t>268295987AND10/2/2024ANDJANUV</t>
  </si>
  <si>
    <t>MOUNJARO</t>
  </si>
  <si>
    <t>24081966984</t>
  </si>
  <si>
    <t>24-081966984</t>
  </si>
  <si>
    <t>BOEDEKER, RYAN</t>
  </si>
  <si>
    <t>W27766228301</t>
  </si>
  <si>
    <t>0170009150001HR</t>
  </si>
  <si>
    <t>1780071506</t>
  </si>
  <si>
    <t>CAUGHRON, MICHAEL</t>
  </si>
  <si>
    <t>GIP-GLP-1 Agonist Mounjaro PA with Limit REG</t>
  </si>
  <si>
    <t>Your plan only covers this drug if it works well for you. We have denied your request because the drug did not work well for you.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</si>
  <si>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Continuation: Efficacy</t>
  </si>
  <si>
    <t>BOEDEKER</t>
  </si>
  <si>
    <t>RYAN</t>
  </si>
  <si>
    <t>Mounjaro (tirzepatide)</t>
  </si>
  <si>
    <t>2717308000D2**</t>
  </si>
  <si>
    <t>MICHAEL</t>
  </si>
  <si>
    <t>CAUGHRON</t>
  </si>
  <si>
    <t>Port Lavaca</t>
  </si>
  <si>
    <t>77979</t>
  </si>
  <si>
    <t>Deny</t>
  </si>
  <si>
    <t>00002150680</t>
  </si>
  <si>
    <t>C742537</t>
  </si>
  <si>
    <t>Josune</t>
  </si>
  <si>
    <t>Iglesias</t>
  </si>
  <si>
    <t>277662283</t>
  </si>
  <si>
    <t>277662283AND3/23/2024ANDMOUNJ</t>
  </si>
  <si>
    <t>24082042064</t>
  </si>
  <si>
    <t>24-082042064</t>
  </si>
  <si>
    <t>Caughron, Michael</t>
  </si>
  <si>
    <t>Mounjaro 2.5MG/0.5ML SC SOPN</t>
  </si>
  <si>
    <t>Michael</t>
  </si>
  <si>
    <t>Caughron</t>
  </si>
  <si>
    <t>277662283AND3/25/2024ANDMOUNJ</t>
  </si>
  <si>
    <t>DRONABINOL</t>
  </si>
  <si>
    <t>24081478591</t>
  </si>
  <si>
    <t>24-081478591</t>
  </si>
  <si>
    <t>PEGUES, ORA</t>
  </si>
  <si>
    <t>W26807165001</t>
  </si>
  <si>
    <t>1851902860</t>
  </si>
  <si>
    <t>Lester, Jasmine</t>
  </si>
  <si>
    <t>Dronabinol</t>
  </si>
  <si>
    <t>PEGUES</t>
  </si>
  <si>
    <t>ORA</t>
  </si>
  <si>
    <t>droNABinol 2.5MG OR CAPS</t>
  </si>
  <si>
    <t>503000300001**</t>
  </si>
  <si>
    <t>Jasmine</t>
  </si>
  <si>
    <t>Lester</t>
  </si>
  <si>
    <t>southaven</t>
  </si>
  <si>
    <t>38671</t>
  </si>
  <si>
    <t>ANTIEMETICS</t>
  </si>
  <si>
    <t>ANTIEMETICS - MISCELLANEOUS</t>
  </si>
  <si>
    <t>67877075360</t>
  </si>
  <si>
    <t>268071650</t>
  </si>
  <si>
    <t>268071650AND3/8/2024ANDDRONA</t>
  </si>
  <si>
    <t>24082696620</t>
  </si>
  <si>
    <t>24-082696620</t>
  </si>
  <si>
    <t>1942938485</t>
  </si>
  <si>
    <t>Morgenstern, Lexi</t>
  </si>
  <si>
    <t>Lexi</t>
  </si>
  <si>
    <t>Morgenstern</t>
  </si>
  <si>
    <t>266384366AND4/8/2024ANDMOUNJ</t>
  </si>
  <si>
    <t>TESTOSTERONE</t>
  </si>
  <si>
    <t>24079698038</t>
  </si>
  <si>
    <t>24-079698038</t>
  </si>
  <si>
    <t>FRANKLIN, SAMUEL</t>
  </si>
  <si>
    <t>W26679348401</t>
  </si>
  <si>
    <t>0170009100001-A</t>
  </si>
  <si>
    <t>000000NULL</t>
  </si>
  <si>
    <t>COTTONE, JOSEPH</t>
  </si>
  <si>
    <t>Azmiro, Depo-Testosterone TGC</t>
  </si>
  <si>
    <t>You do not meet the requirements of your plan. Your plan covers this drug when you do not have age-related hypogonadism (also referred to as late-onset hypogonadism). Your request has been denied based on the information we have.</t>
  </si>
  <si>
    <t>FRANKLIN</t>
  </si>
  <si>
    <t>SAMUEL</t>
  </si>
  <si>
    <t>Testosterone Cypionate Injection</t>
  </si>
  <si>
    <t>231000301020**</t>
  </si>
  <si>
    <t>JOSEPH</t>
  </si>
  <si>
    <t>COTTONE</t>
  </si>
  <si>
    <t>S</t>
  </si>
  <si>
    <t>ANDROGENS-ANABOLIC</t>
  </si>
  <si>
    <t>ANDROGENS</t>
  </si>
  <si>
    <t>MD Deny and Close (Complete Clinical) - PA</t>
  </si>
  <si>
    <t>52536062510</t>
  </si>
  <si>
    <t>DCREAGER</t>
  </si>
  <si>
    <t>266793484</t>
  </si>
  <si>
    <t>266793484AND1/25/2024ANDTESTO</t>
  </si>
  <si>
    <t>CRESEMBA</t>
  </si>
  <si>
    <t>24087479125</t>
  </si>
  <si>
    <t>24-087479125</t>
  </si>
  <si>
    <t>MAGEE, BRUCE</t>
  </si>
  <si>
    <t>W26679329101</t>
  </si>
  <si>
    <t>1598743890</t>
  </si>
  <si>
    <t>Conger, Nicholas</t>
  </si>
  <si>
    <t>ACF Cresemba Medical Necessity</t>
  </si>
  <si>
    <t>Expedited</t>
  </si>
  <si>
    <t>Approved from 08/16/2024 thru 08/16/2025</t>
  </si>
  <si>
    <t>MAGEE</t>
  </si>
  <si>
    <t>BRUCE</t>
  </si>
  <si>
    <t>Cresemba (isavuconazonium)</t>
  </si>
  <si>
    <t>114070301001**</t>
  </si>
  <si>
    <t>B44.9</t>
  </si>
  <si>
    <t>Nicholas</t>
  </si>
  <si>
    <t>Conger</t>
  </si>
  <si>
    <t>Gulfpot</t>
  </si>
  <si>
    <t>39501</t>
  </si>
  <si>
    <t>ANTIFUNGALS</t>
  </si>
  <si>
    <t>TRIAZOLES</t>
  </si>
  <si>
    <t>Exp</t>
  </si>
  <si>
    <t>Aspergillosis, unspecified</t>
  </si>
  <si>
    <t>00469052002</t>
  </si>
  <si>
    <t>266793291</t>
  </si>
  <si>
    <t>266793291AND8/16/2024ANDCRESE</t>
  </si>
  <si>
    <t>B44 : Invasive pulmonary aspergillosis</t>
  </si>
  <si>
    <t>XDEMVY</t>
  </si>
  <si>
    <t>24090703124</t>
  </si>
  <si>
    <t>24-090703124</t>
  </si>
  <si>
    <t>SELDON, JOHN</t>
  </si>
  <si>
    <t>W26807149701</t>
  </si>
  <si>
    <t>1871694877</t>
  </si>
  <si>
    <t>Kavoussi, Harold</t>
  </si>
  <si>
    <t>Xdemvy NTM (ACF)</t>
  </si>
  <si>
    <t>Approved from 11/20/2024 thru 11/20/2025</t>
  </si>
  <si>
    <t>SELDON</t>
  </si>
  <si>
    <t>Xdemvy (lotilaner)</t>
  </si>
  <si>
    <t>861060500020**</t>
  </si>
  <si>
    <t>B88.0</t>
  </si>
  <si>
    <t>Harold</t>
  </si>
  <si>
    <t>Kavoussi</t>
  </si>
  <si>
    <t>Collierville</t>
  </si>
  <si>
    <t>TN</t>
  </si>
  <si>
    <t>38017</t>
  </si>
  <si>
    <t>OPHTHALMIC AGENTS</t>
  </si>
  <si>
    <t>81942012501</t>
  </si>
  <si>
    <t>268071497</t>
  </si>
  <si>
    <t>268071497AND11/20/2024ANDXDEMV</t>
  </si>
  <si>
    <t>Ophthalmology</t>
  </si>
  <si>
    <t>B88 : Other acariasis</t>
  </si>
  <si>
    <t>OXYCONTIN</t>
  </si>
  <si>
    <t>24091413970</t>
  </si>
  <si>
    <t>24-091413970</t>
  </si>
  <si>
    <t>GURLEY, STEVE</t>
  </si>
  <si>
    <t>W26829603101</t>
  </si>
  <si>
    <t>1619496403</t>
  </si>
  <si>
    <t>Wiygul, Anna</t>
  </si>
  <si>
    <t>(ACF FI) Non-Covered Drugs Medical Necessity</t>
  </si>
  <si>
    <t>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fentanyl transdermal, hydrocodone ext-rel, methadone, morphine ext-rel, oxycodone ext-rel. Your doctor may need to get approval from your plan for preferred drugs. For this drug, you may have to meet other criteria. You can request the drug policy for more details. You can also request other plan documents for your review.</t>
  </si>
  <si>
    <t>GURLEY</t>
  </si>
  <si>
    <t>STEVE</t>
  </si>
  <si>
    <t>Oxycontin 10mg Tabs (oxycodone ER)</t>
  </si>
  <si>
    <t>6510007510A710</t>
  </si>
  <si>
    <t>C25.0</t>
  </si>
  <si>
    <t>Anna</t>
  </si>
  <si>
    <t>Wiygul</t>
  </si>
  <si>
    <t>Oxford</t>
  </si>
  <si>
    <t>38655</t>
  </si>
  <si>
    <t>ANALGESICS - OPIOID</t>
  </si>
  <si>
    <t>OPIOID AGONISTS</t>
  </si>
  <si>
    <t>59011041010</t>
  </si>
  <si>
    <t>268296031</t>
  </si>
  <si>
    <t>268296031AND12/10/2024ANDOXYCO</t>
  </si>
  <si>
    <t>C25 : Malignant neoplasm of head of pancreas</t>
  </si>
  <si>
    <t>CAPECITABINE</t>
  </si>
  <si>
    <t>24084794945</t>
  </si>
  <si>
    <t>24-084794945</t>
  </si>
  <si>
    <t>AETNA - ACSF - FI - MISSISSIPPI SPC</t>
  </si>
  <si>
    <t>1932631892</t>
  </si>
  <si>
    <t>ELURI, MADHULIKA</t>
  </si>
  <si>
    <t>Xeloda [capecitabine] SGM*</t>
  </si>
  <si>
    <t>Meets guidelines.</t>
  </si>
  <si>
    <t>capecitabine</t>
  </si>
  <si>
    <t>2130000500****</t>
  </si>
  <si>
    <t>C25.9</t>
  </si>
  <si>
    <t>MADHULIKA</t>
  </si>
  <si>
    <t>ELURI</t>
  </si>
  <si>
    <t>HOUSTON</t>
  </si>
  <si>
    <t>77030</t>
  </si>
  <si>
    <t>ANTINEOPLASTICS AND ADJUNCTIVE THERAPIES</t>
  </si>
  <si>
    <t>ANTIMETABOLITES</t>
  </si>
  <si>
    <t>Approved - ePA</t>
  </si>
  <si>
    <t>Malignant neoplasm of pancreas, unspecified</t>
  </si>
  <si>
    <t>72205000792</t>
  </si>
  <si>
    <t>268296031AND6/3/2024ANDCAPEC</t>
  </si>
  <si>
    <t>LENVIMA</t>
  </si>
  <si>
    <t>24078864314</t>
  </si>
  <si>
    <t>24-078864314</t>
  </si>
  <si>
    <t>WEAVER, JAMIE</t>
  </si>
  <si>
    <t>W27531944602</t>
  </si>
  <si>
    <t>84452781</t>
  </si>
  <si>
    <t>0186765100001-A</t>
  </si>
  <si>
    <t>1972084895</t>
  </si>
  <si>
    <t>GILLESPIE, TIFFANY</t>
  </si>
  <si>
    <t>Lenvima SGM*</t>
  </si>
  <si>
    <t>Approved from 01/04/2024 thru 01/04/2025</t>
  </si>
  <si>
    <t>Technician reviewed- meets guidelines</t>
  </si>
  <si>
    <t>WEAVER</t>
  </si>
  <si>
    <t>JAMIE</t>
  </si>
  <si>
    <t>Lenvima</t>
  </si>
  <si>
    <t>2133505420****</t>
  </si>
  <si>
    <t>C54.1</t>
  </si>
  <si>
    <t>TIFFANY</t>
  </si>
  <si>
    <t>GILLESPIE</t>
  </si>
  <si>
    <t>Tupelo</t>
  </si>
  <si>
    <t>38801</t>
  </si>
  <si>
    <t>VASCULAR ENDOTHELIAL GROWTH FACTOR (VEGF) INHIBITORS</t>
  </si>
  <si>
    <t>Malignant neoplasm of endometrium</t>
  </si>
  <si>
    <t>62856071430</t>
  </si>
  <si>
    <t>275319446</t>
  </si>
  <si>
    <t>275319446AND1/4/2024ANDLENVI</t>
  </si>
  <si>
    <t>C54 : Malignant neoplasm of isthmus uteri</t>
  </si>
  <si>
    <t>ORGOVYX</t>
  </si>
  <si>
    <t>24089522829</t>
  </si>
  <si>
    <t>24-089522829</t>
  </si>
  <si>
    <t>TERRY, CHARLES</t>
  </si>
  <si>
    <t>W26807153301</t>
  </si>
  <si>
    <t>1821103151</t>
  </si>
  <si>
    <t>Rayford, Walter</t>
  </si>
  <si>
    <t>Orgovyx SGM*</t>
  </si>
  <si>
    <t>TERRY</t>
  </si>
  <si>
    <t>CHARLES</t>
  </si>
  <si>
    <t>Orgovyx 120MG OR TABS</t>
  </si>
  <si>
    <t>2140557000****</t>
  </si>
  <si>
    <t>Walter</t>
  </si>
  <si>
    <t>Rayford</t>
  </si>
  <si>
    <t>SOUTHAVEN</t>
  </si>
  <si>
    <t>GONADOTROPIN RELEASING HORMONE (GNRH) ANTAGONISTS</t>
  </si>
  <si>
    <t>72974012001</t>
  </si>
  <si>
    <t>268071533</t>
  </si>
  <si>
    <t>268071533AND10/15/2024ANDORGOV</t>
  </si>
  <si>
    <t>Urology</t>
  </si>
  <si>
    <t>C61 : Malignant neoplasm of prostate</t>
  </si>
  <si>
    <t>XTANDI</t>
  </si>
  <si>
    <t>24089722184</t>
  </si>
  <si>
    <t>24-089722184</t>
  </si>
  <si>
    <t>RAYFORD, WALTER</t>
  </si>
  <si>
    <t>Xtandi SGM*</t>
  </si>
  <si>
    <t>Approved from 10/21/2024 thru 10/21/2025</t>
  </si>
  <si>
    <t>Xtandi</t>
  </si>
  <si>
    <t>2140243000****</t>
  </si>
  <si>
    <t>WALTER</t>
  </si>
  <si>
    <t>RAYFORD</t>
  </si>
  <si>
    <t>ANTIANDROGENS</t>
  </si>
  <si>
    <t>Approved - Documentation</t>
  </si>
  <si>
    <t>00469072560</t>
  </si>
  <si>
    <t>268071533AND10/21/2024ANDXTAND</t>
  </si>
  <si>
    <t>TADALAFIL</t>
  </si>
  <si>
    <t>24088881046</t>
  </si>
  <si>
    <t>24-088881046</t>
  </si>
  <si>
    <t>KITZWEGER, LOUIS</t>
  </si>
  <si>
    <t>W28115059201</t>
  </si>
  <si>
    <t>1205936507</t>
  </si>
  <si>
    <t>Mantaro, Kathleen</t>
  </si>
  <si>
    <t>Cialis 2.5mg and 5mg</t>
  </si>
  <si>
    <t>KITZWEGER</t>
  </si>
  <si>
    <t>LOUIS</t>
  </si>
  <si>
    <t>Tadalafil 2.5MG OR TABS</t>
  </si>
  <si>
    <t>40304080000302</t>
  </si>
  <si>
    <t>C62.90</t>
  </si>
  <si>
    <t>Kathleen</t>
  </si>
  <si>
    <t>Mantaro</t>
  </si>
  <si>
    <t>FISHKILL</t>
  </si>
  <si>
    <t>12524</t>
  </si>
  <si>
    <t>CARDIOVASCULAR AGENTS - MISC.</t>
  </si>
  <si>
    <t>SELECTIVE CGMP PHOSPHODIESTERASE TYPE 5 INHIBITORS</t>
  </si>
  <si>
    <t>Malig neoplasm of unsp testis, unsp descended or undescended</t>
  </si>
  <si>
    <t>62332017730</t>
  </si>
  <si>
    <t>281150592</t>
  </si>
  <si>
    <t>281150592AND9/27/2024ANDTADAL</t>
  </si>
  <si>
    <t>C62 : Malignant neoplasm of unspecified undescended testis</t>
  </si>
  <si>
    <t>VITRON-C</t>
  </si>
  <si>
    <t>24088174062</t>
  </si>
  <si>
    <t>24-088174062</t>
  </si>
  <si>
    <t>FREEMAN, SHARON</t>
  </si>
  <si>
    <t>W27519926401</t>
  </si>
  <si>
    <t>112005303</t>
  </si>
  <si>
    <t>0175967100001-A</t>
  </si>
  <si>
    <t>1184374811</t>
  </si>
  <si>
    <t>McCoy, Anna</t>
  </si>
  <si>
    <t>Initial Benefit Review (NonClinic)</t>
  </si>
  <si>
    <t>Drug Not Covered/Plan Exclusion - Your request for coverage was denied because your prescription benefit plan does not cover the requested medication.</t>
  </si>
  <si>
    <t>NonClinic</t>
  </si>
  <si>
    <t>*Drug Not Covered/Plan Exclusion - Your request for coverage was denied because your prescription benefit plan does not cover the requested medication.</t>
  </si>
  <si>
    <t>FREEMAN</t>
  </si>
  <si>
    <t>SHARON</t>
  </si>
  <si>
    <t>Vitron-C 65-125 mg Tablets</t>
  </si>
  <si>
    <t>82992002230320</t>
  </si>
  <si>
    <t>D50.8</t>
  </si>
  <si>
    <t>McCoy</t>
  </si>
  <si>
    <t>FLOWOOD</t>
  </si>
  <si>
    <t>39232</t>
  </si>
  <si>
    <t>HEMATOPOIETIC AGENTS</t>
  </si>
  <si>
    <t>IRON COMBINATIONS</t>
  </si>
  <si>
    <t>Initial Benefit Review</t>
  </si>
  <si>
    <t>Other iron deficiency anemias</t>
  </si>
  <si>
    <t>63736012301</t>
  </si>
  <si>
    <t>275199264</t>
  </si>
  <si>
    <t>275199264AND9/6/2024ANDVITRO</t>
  </si>
  <si>
    <t>Not a Covered Benefit Under Members Plan</t>
  </si>
  <si>
    <t>D50 : Iron deficiency anemia secondary to blood loss (chronic)</t>
  </si>
  <si>
    <t>CONTINUOUS</t>
  </si>
  <si>
    <t>24081352968</t>
  </si>
  <si>
    <t>24-081352968</t>
  </si>
  <si>
    <t>NORLIE, PHILLIP</t>
  </si>
  <si>
    <t>W28566015901</t>
  </si>
  <si>
    <t>1083641534</t>
  </si>
  <si>
    <t>Kwaku, Maxwell</t>
  </si>
  <si>
    <t>ACF Continuous Glucose Monitors Medical Necessity</t>
  </si>
  <si>
    <t>Approved from 03/06/2024 thru 03/06/2025</t>
  </si>
  <si>
    <t>NORLIE</t>
  </si>
  <si>
    <t>PHILLIP</t>
  </si>
  <si>
    <t>Continuous Glucose Monitors</t>
  </si>
  <si>
    <t>97202012******</t>
  </si>
  <si>
    <t>E10.9</t>
  </si>
  <si>
    <t>Maxwell</t>
  </si>
  <si>
    <t>Kwaku</t>
  </si>
  <si>
    <t>Tyler</t>
  </si>
  <si>
    <t>75708</t>
  </si>
  <si>
    <t>MEDICAL DEVICES AND SUPPLIES</t>
  </si>
  <si>
    <t>GLUCOSE MONITORING TEST SUPPLIES</t>
  </si>
  <si>
    <t>Type 1 diabetes mellitus without complications</t>
  </si>
  <si>
    <t>57599081800</t>
  </si>
  <si>
    <t>285660159</t>
  </si>
  <si>
    <t>285660159AND3/6/2024ANDCONTI</t>
  </si>
  <si>
    <t>E10 : Type 1 diabetes mellitus with ketoacidosis without coma</t>
  </si>
  <si>
    <t>HUMALOG</t>
  </si>
  <si>
    <t>24088232389</t>
  </si>
  <si>
    <t>24-088232389</t>
  </si>
  <si>
    <t>NEWBY, LONNA</t>
  </si>
  <si>
    <t>W28688558902</t>
  </si>
  <si>
    <t>0170009150001HQ</t>
  </si>
  <si>
    <t>1417045303</t>
  </si>
  <si>
    <t>Scarborough, kyle</t>
  </si>
  <si>
    <t>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Fiasp, Novolog.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t>
  </si>
  <si>
    <t>NEWBY</t>
  </si>
  <si>
    <t>LONNA</t>
  </si>
  <si>
    <t>Humalog Kwik Pen (insulin lispro (human))</t>
  </si>
  <si>
    <t>2710400500****</t>
  </si>
  <si>
    <t>kyle</t>
  </si>
  <si>
    <t>Scarborough</t>
  </si>
  <si>
    <t>Conroe</t>
  </si>
  <si>
    <t>77304</t>
  </si>
  <si>
    <t>HUMAN INSULIN</t>
  </si>
  <si>
    <t>00002879959</t>
  </si>
  <si>
    <t>C758761</t>
  </si>
  <si>
    <t>Danny</t>
  </si>
  <si>
    <t>Akl</t>
  </si>
  <si>
    <t>286885589</t>
  </si>
  <si>
    <t>286885589AND9/9/2024ANDHUMAL</t>
  </si>
  <si>
    <t>BASAGLAR</t>
  </si>
  <si>
    <t>24087778045</t>
  </si>
  <si>
    <t>24-087778045</t>
  </si>
  <si>
    <t>TURNBOW, TEDDY</t>
  </si>
  <si>
    <t>W26638416701</t>
  </si>
  <si>
    <t>0170009100001-I</t>
  </si>
  <si>
    <t>1003305780</t>
  </si>
  <si>
    <t>Jones, rebecca</t>
  </si>
  <si>
    <t>Your plan only covers this drug when your doctor gives us a medical reason you cannot take those other drugs. We have denied your request for this drug because your doctor told us that you will be taking a preferred drug instead. Your doctor can send us any new or missing information for us to review. The preferred drugs for your plan are: [LANTUS]. Your doctor may need to get approval from your plan for preferred drugs. For this drug, you may have to meet other criteria. You can request the drug policy for more details. You can also request other plan documents for your review.</t>
  </si>
  <si>
    <t>TURNBOW</t>
  </si>
  <si>
    <t>TEDDY</t>
  </si>
  <si>
    <t>GA</t>
  </si>
  <si>
    <t>Basaglar (insulin glargine)</t>
  </si>
  <si>
    <t>2710400300D2**</t>
  </si>
  <si>
    <t>E11.9</t>
  </si>
  <si>
    <t>rebecca</t>
  </si>
  <si>
    <t>Jones</t>
  </si>
  <si>
    <t>forsyth</t>
  </si>
  <si>
    <t>31029</t>
  </si>
  <si>
    <t>Type 2 diabetes mellitus without complications</t>
  </si>
  <si>
    <t>00002771559</t>
  </si>
  <si>
    <t>266384167</t>
  </si>
  <si>
    <t>266384167AND8/26/2024ANDBASAG</t>
  </si>
  <si>
    <t>OZEMPIC</t>
  </si>
  <si>
    <t>24083642938</t>
  </si>
  <si>
    <t>24-083642938</t>
  </si>
  <si>
    <t>Jones, Rebecca</t>
  </si>
  <si>
    <t>Antidiabetic GLP-1 Agonist PA with Limit REG</t>
  </si>
  <si>
    <t>Ozempic (0.25 or 0.5 MG/DOSE) 2MG/3ML SC SOPN</t>
  </si>
  <si>
    <t>2717007000D221</t>
  </si>
  <si>
    <t>Rebecca</t>
  </si>
  <si>
    <t>Forsyth</t>
  </si>
  <si>
    <t>INCRETIN MIMETIC AGENTS (GLP-1 RECEPTOR AGONISTS)</t>
  </si>
  <si>
    <t>00169418113</t>
  </si>
  <si>
    <t>266384167AND5/2/2024ANDOZEMP</t>
  </si>
  <si>
    <t>TRULICITY</t>
  </si>
  <si>
    <t>24088998330</t>
  </si>
  <si>
    <t>24-088998330</t>
  </si>
  <si>
    <t>WALTON, MAGGIE</t>
  </si>
  <si>
    <t>W24109091901</t>
  </si>
  <si>
    <t>15000024</t>
  </si>
  <si>
    <t>0486310100002AA</t>
  </si>
  <si>
    <t>1013975978</t>
  </si>
  <si>
    <t>Hughes, Thomas</t>
  </si>
  <si>
    <t>Approved from 10/01/2024 thru 10/01/2025</t>
  </si>
  <si>
    <t>WALTON</t>
  </si>
  <si>
    <t>MAGGIE</t>
  </si>
  <si>
    <t>Trulicity 4.5mg/0.5ml Injection</t>
  </si>
  <si>
    <t>2717001500D2**</t>
  </si>
  <si>
    <t>E11.65</t>
  </si>
  <si>
    <t>Thomas</t>
  </si>
  <si>
    <t>Hughes</t>
  </si>
  <si>
    <t>Memphis</t>
  </si>
  <si>
    <t>38119</t>
  </si>
  <si>
    <t>Type 2 diabetes mellitus with hyperglycemia</t>
  </si>
  <si>
    <t>00002318280</t>
  </si>
  <si>
    <t>241090919</t>
  </si>
  <si>
    <t>241090919AND10/1/2024ANDTRULI</t>
  </si>
  <si>
    <t>24081085880</t>
  </si>
  <si>
    <t>24-081085880</t>
  </si>
  <si>
    <t>DAVIS, BRYAN</t>
  </si>
  <si>
    <t>W26679363001</t>
  </si>
  <si>
    <t>0170009100001-Q</t>
  </si>
  <si>
    <t>1033685748</t>
  </si>
  <si>
    <t>Leggett, codi</t>
  </si>
  <si>
    <t>Global Step Therapy Texas Mandate REG</t>
  </si>
  <si>
    <t>Your plan only covers this drug when A) You have tried a generic of this drug, B) You had a bad side effect, and C) The bad side effect was due to an inactive ingredient.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</si>
  <si>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DAVIS</t>
  </si>
  <si>
    <t>BRYAN</t>
  </si>
  <si>
    <t>Farxiga 5mg Tablet</t>
  </si>
  <si>
    <t>codi</t>
  </si>
  <si>
    <t>Leggett</t>
  </si>
  <si>
    <t>conroe</t>
  </si>
  <si>
    <t>JWOOD</t>
  </si>
  <si>
    <t>JAMES</t>
  </si>
  <si>
    <t>WOOD</t>
  </si>
  <si>
    <t>266793630</t>
  </si>
  <si>
    <t>266793630AND2/28/2024ANDFARXI</t>
  </si>
  <si>
    <t>JARDIANCE</t>
  </si>
  <si>
    <t>24084916837</t>
  </si>
  <si>
    <t>24-084916837</t>
  </si>
  <si>
    <t>CARTWRIGHT, THOMAS</t>
  </si>
  <si>
    <t>W26829615801</t>
  </si>
  <si>
    <t>1043314057</t>
  </si>
  <si>
    <t>Stallworth, Gregory</t>
  </si>
  <si>
    <t>Approved from 06/06/2024 thru 06/06/2025 - SP, 06/06/2024 09:34 AM</t>
  </si>
  <si>
    <t>CARTWRIGHT</t>
  </si>
  <si>
    <t>THOMAS</t>
  </si>
  <si>
    <t>Jardiance 25MG OR TABS</t>
  </si>
  <si>
    <t>27700050000320</t>
  </si>
  <si>
    <t>Gregory</t>
  </si>
  <si>
    <t>Stallworth</t>
  </si>
  <si>
    <t>Holly Springs</t>
  </si>
  <si>
    <t>38635</t>
  </si>
  <si>
    <t>00597015330</t>
  </si>
  <si>
    <t>268296158</t>
  </si>
  <si>
    <t>268296158AND6/6/2024ANDJARDI</t>
  </si>
  <si>
    <t>24078810295</t>
  </si>
  <si>
    <t>24-078810295</t>
  </si>
  <si>
    <t>BIANCHE, DALE</t>
  </si>
  <si>
    <t>W26638437001</t>
  </si>
  <si>
    <t>0170009110101AQ</t>
  </si>
  <si>
    <t>1043606619</t>
  </si>
  <si>
    <t>Enakuaa, Souad</t>
  </si>
  <si>
    <t>Approved from 01/03/2024 thru 01/03/2027</t>
  </si>
  <si>
    <t>BIANCHE</t>
  </si>
  <si>
    <t>DALE</t>
  </si>
  <si>
    <t>Souad</t>
  </si>
  <si>
    <t>Enakuaa</t>
  </si>
  <si>
    <t>Webster</t>
  </si>
  <si>
    <t>77598</t>
  </si>
  <si>
    <t>00002148480</t>
  </si>
  <si>
    <t>266384370</t>
  </si>
  <si>
    <t>266384370AND1/3/2024ANDMOUNJ</t>
  </si>
  <si>
    <t>24087027481</t>
  </si>
  <si>
    <t>24-087027481</t>
  </si>
  <si>
    <t>MILLER, YOLANDA</t>
  </si>
  <si>
    <t>W26807147801</t>
  </si>
  <si>
    <t>1043633696</t>
  </si>
  <si>
    <t>Sanders, Jennifer</t>
  </si>
  <si>
    <t>Approved from 08/05/2024 thru 08/05/2027</t>
  </si>
  <si>
    <t>MILLER</t>
  </si>
  <si>
    <t>YOLANDA</t>
  </si>
  <si>
    <t>Jennifer</t>
  </si>
  <si>
    <t>Sanders</t>
  </si>
  <si>
    <t>Olive Branch</t>
  </si>
  <si>
    <t>38654</t>
  </si>
  <si>
    <t>00002146080</t>
  </si>
  <si>
    <t>268071478</t>
  </si>
  <si>
    <t>268071478AND8/5/2024ANDMOUNJ</t>
  </si>
  <si>
    <t>24090695444</t>
  </si>
  <si>
    <t>24-090695444</t>
  </si>
  <si>
    <t>SMITH, LYLE</t>
  </si>
  <si>
    <t>W26679349501</t>
  </si>
  <si>
    <t>1053554808</t>
  </si>
  <si>
    <t>Richards, Juliet</t>
  </si>
  <si>
    <t>LYLE</t>
  </si>
  <si>
    <t>Mounjaro 5MG/0.5ML SC SOAJ</t>
  </si>
  <si>
    <t>2717308000D5**</t>
  </si>
  <si>
    <t>Juliet</t>
  </si>
  <si>
    <t>Richards</t>
  </si>
  <si>
    <t>Biloxi</t>
  </si>
  <si>
    <t>39531</t>
  </si>
  <si>
    <t>00002149580</t>
  </si>
  <si>
    <t>266793495</t>
  </si>
  <si>
    <t>266793495AND11/18/2024ANDMOUNJ</t>
  </si>
  <si>
    <t>24084104896</t>
  </si>
  <si>
    <t>24-084104896</t>
  </si>
  <si>
    <t>STRICKLAND, JOHN DAVID</t>
  </si>
  <si>
    <t>W26829599201</t>
  </si>
  <si>
    <t>1073035168</t>
  </si>
  <si>
    <t>Williams, Jerry</t>
  </si>
  <si>
    <t>Approved from 05/15/2024 thru 05/15/2025</t>
  </si>
  <si>
    <t>STRICKLAND</t>
  </si>
  <si>
    <t>JOHN DAVID</t>
  </si>
  <si>
    <t>FARXIGA 5MG TAB</t>
  </si>
  <si>
    <t>E11.8</t>
  </si>
  <si>
    <t>Jerry</t>
  </si>
  <si>
    <t>Williams</t>
  </si>
  <si>
    <t>Type 2 diabetes mellitus with unspecified complications</t>
  </si>
  <si>
    <t>268295992</t>
  </si>
  <si>
    <t>268295992AND5/15/2024ANDFARXI</t>
  </si>
  <si>
    <t>24087778698</t>
  </si>
  <si>
    <t>24-087778698</t>
  </si>
  <si>
    <t>JONES, ANTHONY</t>
  </si>
  <si>
    <t>W27103971601</t>
  </si>
  <si>
    <t>JONES</t>
  </si>
  <si>
    <t>ANTHONY</t>
  </si>
  <si>
    <t>271039716</t>
  </si>
  <si>
    <t>271039716AND8/26/2024ANDMOUNJ</t>
  </si>
  <si>
    <t>24087699629</t>
  </si>
  <si>
    <t>24-087699629</t>
  </si>
  <si>
    <t>BROWN, BENNY</t>
  </si>
  <si>
    <t>W27626726801</t>
  </si>
  <si>
    <t>1083147045</t>
  </si>
  <si>
    <t>BANKS, BROCK</t>
  </si>
  <si>
    <t>BROWN</t>
  </si>
  <si>
    <t>BENNY</t>
  </si>
  <si>
    <t>2717007000D2**</t>
  </si>
  <si>
    <t>BROCK</t>
  </si>
  <si>
    <t>BANKS</t>
  </si>
  <si>
    <t>MOSS POINT</t>
  </si>
  <si>
    <t>39563</t>
  </si>
  <si>
    <t>276267268</t>
  </si>
  <si>
    <t>276267268AND8/22/2024ANDOZEMP</t>
  </si>
  <si>
    <t>24080989341</t>
  </si>
  <si>
    <t>24-080989341</t>
  </si>
  <si>
    <t>KWAKU, MAXWELL</t>
  </si>
  <si>
    <t>Your plan only covers this product when your doctor gives us a medical reason you cannot use the preferred product. We have denied your request because you do not meet this condition. We reviewed the information we had. Your request has been denied. Your doctor can send us any new or missing information for us to review. The preferred product for your plan is Dexcom Continuous Glucose Monitor. Your doctor may need to get approval from your plan for preferred products.</t>
  </si>
  <si>
    <t>MAXWELL</t>
  </si>
  <si>
    <t>KWAKU</t>
  </si>
  <si>
    <t>TYLER</t>
  </si>
  <si>
    <t>C570935</t>
  </si>
  <si>
    <t>Sonia</t>
  </si>
  <si>
    <t>Jhurani</t>
  </si>
  <si>
    <t>285660159AND2/29/2024ANDCONTI</t>
  </si>
  <si>
    <t>24084713634</t>
  </si>
  <si>
    <t>24-084713634</t>
  </si>
  <si>
    <t>SECREST, RALPH</t>
  </si>
  <si>
    <t>W26679357302</t>
  </si>
  <si>
    <t>1124128673</t>
  </si>
  <si>
    <t>ZAKIR, ALI</t>
  </si>
  <si>
    <t>SECREST</t>
  </si>
  <si>
    <t>RALPH</t>
  </si>
  <si>
    <t>Mounjaro 5MG/0.5ML SC SOPN</t>
  </si>
  <si>
    <t>ALI</t>
  </si>
  <si>
    <t>ZAKIR</t>
  </si>
  <si>
    <t>TOMBALL</t>
  </si>
  <si>
    <t>266793573</t>
  </si>
  <si>
    <t>266793573AND5/31/2024ANDMOUNJ</t>
  </si>
  <si>
    <t>24090490528</t>
  </si>
  <si>
    <t>24-090490528</t>
  </si>
  <si>
    <t>HOBBS, DAVID</t>
  </si>
  <si>
    <t>W28759430901</t>
  </si>
  <si>
    <t>1124389366</t>
  </si>
  <si>
    <t>MURRAY, MATTHEW</t>
  </si>
  <si>
    <t>HOBBS</t>
  </si>
  <si>
    <t>DAVID</t>
  </si>
  <si>
    <t>Mounjaro 15MG/0.5ML SC SOAJ</t>
  </si>
  <si>
    <t>MURRAY</t>
  </si>
  <si>
    <t>Moss Point</t>
  </si>
  <si>
    <t>00002145780</t>
  </si>
  <si>
    <t>287594309</t>
  </si>
  <si>
    <t>287594309AND11/13/2024ANDMOUNJ</t>
  </si>
  <si>
    <t>24082047612</t>
  </si>
  <si>
    <t>24-082047612</t>
  </si>
  <si>
    <t>TODD, VIEZ</t>
  </si>
  <si>
    <t>W26807163201</t>
  </si>
  <si>
    <t>1225542723</t>
  </si>
  <si>
    <t>Williams, Bethany</t>
  </si>
  <si>
    <t>Approved from 03/25/2024 thru 03/25/2027</t>
  </si>
  <si>
    <t>TODD</t>
  </si>
  <si>
    <t>VIEZ</t>
  </si>
  <si>
    <t>E11.22</t>
  </si>
  <si>
    <t>Bethany</t>
  </si>
  <si>
    <t>Type 2 diabetes mellitus with diabetic chronic kidney disease</t>
  </si>
  <si>
    <t>268071632</t>
  </si>
  <si>
    <t>268071632AND3/25/2024ANDMOUNJ</t>
  </si>
  <si>
    <t>24080397090</t>
  </si>
  <si>
    <t>24-080397090</t>
  </si>
  <si>
    <t>WOOTEN, JERRIMEKKA</t>
  </si>
  <si>
    <t>W24168553801</t>
  </si>
  <si>
    <t>1225699325</t>
  </si>
  <si>
    <t>Baker, Lauren</t>
  </si>
  <si>
    <t>Approved from 02/09/2024 thru 02/09/2025</t>
  </si>
  <si>
    <t>WOOTEN</t>
  </si>
  <si>
    <t>JERRIMEKKA</t>
  </si>
  <si>
    <t>Trulicity 0.75MG/0.5ML SC SOPN</t>
  </si>
  <si>
    <t>2717001500D220</t>
  </si>
  <si>
    <t>E11.69</t>
  </si>
  <si>
    <t>Lauren</t>
  </si>
  <si>
    <t>Baker</t>
  </si>
  <si>
    <t>Senatobia</t>
  </si>
  <si>
    <t>38668</t>
  </si>
  <si>
    <t>Type 2 diabetes mellitus with other specified complication</t>
  </si>
  <si>
    <t>00002143380</t>
  </si>
  <si>
    <t>241685538</t>
  </si>
  <si>
    <t>241685538AND2/9/2024ANDTRULI</t>
  </si>
  <si>
    <t>24086189747</t>
  </si>
  <si>
    <t>24-086189747</t>
  </si>
  <si>
    <t>NEWBY, BRADLEY</t>
  </si>
  <si>
    <t>W28688558901</t>
  </si>
  <si>
    <t>1265476998</t>
  </si>
  <si>
    <t>Woodrome, Robert</t>
  </si>
  <si>
    <t>Approved from 07/12/2024 thru 07/12/2027</t>
  </si>
  <si>
    <t>BRADLEY</t>
  </si>
  <si>
    <t>Ozempic 2mg/3mL Pen-Injector (semaglutide)</t>
  </si>
  <si>
    <t>Robert</t>
  </si>
  <si>
    <t>Woodrome</t>
  </si>
  <si>
    <t>SHEPHERD</t>
  </si>
  <si>
    <t>77371</t>
  </si>
  <si>
    <t>286885589AND7/12/2024ANDOZEMP</t>
  </si>
  <si>
    <t>24089426224</t>
  </si>
  <si>
    <t>24-089426224</t>
  </si>
  <si>
    <t>PAYNE, GWENDOLYN</t>
  </si>
  <si>
    <t>W27631679401</t>
  </si>
  <si>
    <t>1275534752</t>
  </si>
  <si>
    <t>Pomykala, Lora</t>
  </si>
  <si>
    <t>Approved from 10/11/2024 thru 10/11/2027</t>
  </si>
  <si>
    <t>PAYNE</t>
  </si>
  <si>
    <t>GWENDOLYN</t>
  </si>
  <si>
    <t>Ozempic (semaglutide)</t>
  </si>
  <si>
    <t>Lora</t>
  </si>
  <si>
    <t>Pomykala</t>
  </si>
  <si>
    <t>Germantown</t>
  </si>
  <si>
    <t>38138</t>
  </si>
  <si>
    <t>276316794</t>
  </si>
  <si>
    <t>276316794AND10/11/2024ANDOZEMP</t>
  </si>
  <si>
    <t>24080367101</t>
  </si>
  <si>
    <t>24-080367101</t>
  </si>
  <si>
    <t>CAMP, SUSAN</t>
  </si>
  <si>
    <t>W26814948101</t>
  </si>
  <si>
    <t>1285016279</t>
  </si>
  <si>
    <t>Shipp, Magan</t>
  </si>
  <si>
    <t>Approved from 02/09/2024 thru 02/09/2027 - KG, Tech I 02/09/2024 09:39 AM</t>
  </si>
  <si>
    <t>CAMP</t>
  </si>
  <si>
    <t>SUSAN</t>
  </si>
  <si>
    <t>Magan</t>
  </si>
  <si>
    <t>Shipp</t>
  </si>
  <si>
    <t>Batesville</t>
  </si>
  <si>
    <t>38606</t>
  </si>
  <si>
    <t>00002147180</t>
  </si>
  <si>
    <t>268149481</t>
  </si>
  <si>
    <t>268149481AND2/9/2024ANDMOUNJ</t>
  </si>
  <si>
    <t>24080701574</t>
  </si>
  <si>
    <t>24-080701574</t>
  </si>
  <si>
    <t>CROSBY, ANDREW</t>
  </si>
  <si>
    <t>W26679369301</t>
  </si>
  <si>
    <t>1306826854</t>
  </si>
  <si>
    <t>Peterson, Andrew</t>
  </si>
  <si>
    <t>Approved from 02/19/2024 thru 02/19/2025</t>
  </si>
  <si>
    <t>CROSBY</t>
  </si>
  <si>
    <t>ANDREW</t>
  </si>
  <si>
    <t>Andrew</t>
  </si>
  <si>
    <t>Peterson</t>
  </si>
  <si>
    <t>39530</t>
  </si>
  <si>
    <t>266793693</t>
  </si>
  <si>
    <t>266793693AND2/19/2024ANDJARDI</t>
  </si>
  <si>
    <t>24080678875</t>
  </si>
  <si>
    <t>24-080678875</t>
  </si>
  <si>
    <t>BAKER, KATHY</t>
  </si>
  <si>
    <t>W28547005601</t>
  </si>
  <si>
    <t>0170009100001-R</t>
  </si>
  <si>
    <t>1316917750</t>
  </si>
  <si>
    <t>Beaird, David</t>
  </si>
  <si>
    <t>Approved from 02/16/2024 thru 02/16/2027</t>
  </si>
  <si>
    <t>BAKER</t>
  </si>
  <si>
    <t>KATHY</t>
  </si>
  <si>
    <t>David</t>
  </si>
  <si>
    <t>Beaird</t>
  </si>
  <si>
    <t>75702</t>
  </si>
  <si>
    <t>285470056</t>
  </si>
  <si>
    <t>285470056AND2/16/2024ANDMOUNJ</t>
  </si>
  <si>
    <t>24083719949</t>
  </si>
  <si>
    <t>24-083719949</t>
  </si>
  <si>
    <t>Beaird, dAVID</t>
  </si>
  <si>
    <t>Ozempic (1 MG/DOSE) 4MG/3ML SC SOPN</t>
  </si>
  <si>
    <t>2717007000D222</t>
  </si>
  <si>
    <t>dAVID</t>
  </si>
  <si>
    <t>00169413013</t>
  </si>
  <si>
    <t>285470056AND5/3/2024ANDOZEMP</t>
  </si>
  <si>
    <t>24079163720</t>
  </si>
  <si>
    <t>24-079163720</t>
  </si>
  <si>
    <t>BULLOCK, SHERRY</t>
  </si>
  <si>
    <t>W26679349302</t>
  </si>
  <si>
    <t>1396030201</t>
  </si>
  <si>
    <t>Sisson, Falon</t>
  </si>
  <si>
    <t>Approved from 01/11/2024 thru 01/11/2027 MOUNJARO 2.5/0.5 PEN #2/28 days // Prior Auth Req-MD call 800-294-5979. Drug Requires Prior Authorization (PHARMACY HELP DESK 1-800-238-6279) 75 - Prior Authorization Required 75 800294597918002386279 // E11.9-Type 2 diabetes mellitus without complications // - VW, 01/11/2024 02:50 PM</t>
  </si>
  <si>
    <t>BULLOCK</t>
  </si>
  <si>
    <t>SHERRY</t>
  </si>
  <si>
    <t>Falon</t>
  </si>
  <si>
    <t>Sisson</t>
  </si>
  <si>
    <t>266793493</t>
  </si>
  <si>
    <t>266793493AND1/11/2024ANDMOUNJ</t>
  </si>
  <si>
    <t>24080699234</t>
  </si>
  <si>
    <t>24-080699234</t>
  </si>
  <si>
    <t>SISSON, FALON</t>
  </si>
  <si>
    <t>Approved from 02/19/2024 thru 02/19/2027</t>
  </si>
  <si>
    <t>FALON</t>
  </si>
  <si>
    <t>SISSON</t>
  </si>
  <si>
    <t>BILOXI</t>
  </si>
  <si>
    <t>266793493AND2/19/2024ANDMOUNJ</t>
  </si>
  <si>
    <t>24081910571</t>
  </si>
  <si>
    <t>24-081910571</t>
  </si>
  <si>
    <t>MANJARREZ, BELEN</t>
  </si>
  <si>
    <t>W28576533801</t>
  </si>
  <si>
    <t>1417913120</t>
  </si>
  <si>
    <t>WRIGHT, PHYLLIS</t>
  </si>
  <si>
    <t>MANJARREZ</t>
  </si>
  <si>
    <t>BELEN</t>
  </si>
  <si>
    <t>Ozempic (2 MG/DOSE) 8MG/3ML SC SOPN</t>
  </si>
  <si>
    <t>2717007000D225</t>
  </si>
  <si>
    <t>PHYLLIS</t>
  </si>
  <si>
    <t>WRIGHT</t>
  </si>
  <si>
    <t>HOLLY SPRINGS</t>
  </si>
  <si>
    <t>00169477212</t>
  </si>
  <si>
    <t>285765338</t>
  </si>
  <si>
    <t>285765338AND3/20/2024ANDOZEMP</t>
  </si>
  <si>
    <t>24089853420</t>
  </si>
  <si>
    <t>24-089853420</t>
  </si>
  <si>
    <t>MARION, ALICIA</t>
  </si>
  <si>
    <t>W28742205201</t>
  </si>
  <si>
    <t>1447282991</t>
  </si>
  <si>
    <t>Mukesh, Jain</t>
  </si>
  <si>
    <t>MARION</t>
  </si>
  <si>
    <t>ALICIA</t>
  </si>
  <si>
    <t>Mounjaro 2.5MG/0.5ML SC SOAJ</t>
  </si>
  <si>
    <t>Jain</t>
  </si>
  <si>
    <t>Mukesh</t>
  </si>
  <si>
    <t>Southaven</t>
  </si>
  <si>
    <t>00002150601</t>
  </si>
  <si>
    <t>287422052</t>
  </si>
  <si>
    <t>287422052AND10/23/2024ANDMOUNJ</t>
  </si>
  <si>
    <t>24086486490</t>
  </si>
  <si>
    <t>24-086486490</t>
  </si>
  <si>
    <t>BENFIELD, CYNTHIA</t>
  </si>
  <si>
    <t>W27310687801</t>
  </si>
  <si>
    <t>1457013237</t>
  </si>
  <si>
    <t>alam, Mehwish</t>
  </si>
  <si>
    <t>Approved from 07/21/2024 thru 07/21/2027 - JS, Sr Tech, Comm PA Ops 07/21/2024 04:00 PM</t>
  </si>
  <si>
    <t>BENFIELD</t>
  </si>
  <si>
    <t>CYNTHIA</t>
  </si>
  <si>
    <t>Trulicity (dulaglutide)</t>
  </si>
  <si>
    <t>Mehwish</t>
  </si>
  <si>
    <t>alam</t>
  </si>
  <si>
    <t>JACKSON</t>
  </si>
  <si>
    <t>39216</t>
  </si>
  <si>
    <t>273106878</t>
  </si>
  <si>
    <t>273106878AND7/21/2024ANDTRULI</t>
  </si>
  <si>
    <t>24087475002</t>
  </si>
  <si>
    <t>24-087475002</t>
  </si>
  <si>
    <t>MEDLOCK, YVETTE</t>
  </si>
  <si>
    <t>W27307353601</t>
  </si>
  <si>
    <t>1487499273</t>
  </si>
  <si>
    <t>Orr, Elizabeth</t>
  </si>
  <si>
    <t>MEDLOCK</t>
  </si>
  <si>
    <t>YVETTE</t>
  </si>
  <si>
    <t>Mounjaro 15MG/0.5ML SC SOPN</t>
  </si>
  <si>
    <t>Elizabeth</t>
  </si>
  <si>
    <t>Orr</t>
  </si>
  <si>
    <t>Ridgeland</t>
  </si>
  <si>
    <t>39157</t>
  </si>
  <si>
    <t>273073536</t>
  </si>
  <si>
    <t>273073536AND8/16/2024ANDMOUNJ</t>
  </si>
  <si>
    <t>24079453703</t>
  </si>
  <si>
    <t>24-079453703</t>
  </si>
  <si>
    <t>MALLEY, JOHN</t>
  </si>
  <si>
    <t>W27801397101</t>
  </si>
  <si>
    <t>1508942137</t>
  </si>
  <si>
    <t>Dewitt, Erin</t>
  </si>
  <si>
    <t>MALLEY</t>
  </si>
  <si>
    <t>Erin</t>
  </si>
  <si>
    <t>Dewitt</t>
  </si>
  <si>
    <t>Diamondhead</t>
  </si>
  <si>
    <t>39525</t>
  </si>
  <si>
    <t>278013971</t>
  </si>
  <si>
    <t>278013971AND1/18/2024ANDOZEMP</t>
  </si>
  <si>
    <t>24084839310</t>
  </si>
  <si>
    <t>24-084839310</t>
  </si>
  <si>
    <t>ASH, JESSE</t>
  </si>
  <si>
    <t>W27563219001</t>
  </si>
  <si>
    <t>1518964972</t>
  </si>
  <si>
    <t>Mask, Bonnie</t>
  </si>
  <si>
    <t>ASH</t>
  </si>
  <si>
    <t>JESSE</t>
  </si>
  <si>
    <t>Bonnie</t>
  </si>
  <si>
    <t>Mask</t>
  </si>
  <si>
    <t>275632190</t>
  </si>
  <si>
    <t>275632190AND6/4/2024ANDMOUNJ</t>
  </si>
  <si>
    <t>24079781398</t>
  </si>
  <si>
    <t>24-079781398</t>
  </si>
  <si>
    <t>275632190AND1/26/2024ANDOZEMP</t>
  </si>
  <si>
    <t>24079645112</t>
  </si>
  <si>
    <t>24-079645112</t>
  </si>
  <si>
    <t>MOSS, SHAWNEE</t>
  </si>
  <si>
    <t>W27033076101</t>
  </si>
  <si>
    <t>1528295094</t>
  </si>
  <si>
    <t>WATSON, KATHLEEN</t>
  </si>
  <si>
    <t>Approved from 01/23/2024 thru 01/23/2027 - FC, Tech I 01/23/2024 04:47 PM</t>
  </si>
  <si>
    <t>MOSS</t>
  </si>
  <si>
    <t>SHAWNEE</t>
  </si>
  <si>
    <t>KATHLEEN</t>
  </si>
  <si>
    <t>WATSON</t>
  </si>
  <si>
    <t>CONROE</t>
  </si>
  <si>
    <t>270330761</t>
  </si>
  <si>
    <t>270330761AND1/23/2024ANDOZEMP</t>
  </si>
  <si>
    <t>24089390883</t>
  </si>
  <si>
    <t>24-089390883</t>
  </si>
  <si>
    <t>MANZANARES, JOSE</t>
  </si>
  <si>
    <t>W26638453201</t>
  </si>
  <si>
    <t>1528621760</t>
  </si>
  <si>
    <t>Schaffer, Joanna</t>
  </si>
  <si>
    <t>Approved from 10/10/2024 thru 10/10/2025</t>
  </si>
  <si>
    <t>MANZANARES</t>
  </si>
  <si>
    <t>JOSE</t>
  </si>
  <si>
    <t>Joanna</t>
  </si>
  <si>
    <t>Schaffer</t>
  </si>
  <si>
    <t>Houston</t>
  </si>
  <si>
    <t>77084</t>
  </si>
  <si>
    <t>266384532</t>
  </si>
  <si>
    <t>266384532AND10/10/2024ANDJARDI</t>
  </si>
  <si>
    <t>RYBELSUS</t>
  </si>
  <si>
    <t>24089201981</t>
  </si>
  <si>
    <t>24-089201981</t>
  </si>
  <si>
    <t>SCHAFFER, JOANNA</t>
  </si>
  <si>
    <t>Your plan only covers this drug when it works well for you.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t>
  </si>
  <si>
    <t>Continuation: Efficacy 5496-C ID5557</t>
  </si>
  <si>
    <t>Rybelsus (semaglutide)</t>
  </si>
  <si>
    <t>271700700003**</t>
  </si>
  <si>
    <t>JOANNA</t>
  </si>
  <si>
    <t>SCHAFFER</t>
  </si>
  <si>
    <t>00169431430</t>
  </si>
  <si>
    <t>JGOLD</t>
  </si>
  <si>
    <t>JESSICA</t>
  </si>
  <si>
    <t>GOLD</t>
  </si>
  <si>
    <t>266384532AND10/7/2024ANDRYBEL</t>
  </si>
  <si>
    <t>24089501481</t>
  </si>
  <si>
    <t>24-089501481</t>
  </si>
  <si>
    <t>Approved from 10/14/2024 thru 10/14/2027</t>
  </si>
  <si>
    <t>266384532AND10/14/2024ANDRYBEL</t>
  </si>
  <si>
    <t>24090848636</t>
  </si>
  <si>
    <t>24-090848636</t>
  </si>
  <si>
    <t>RAND, LASHANDA</t>
  </si>
  <si>
    <t>W27510845501</t>
  </si>
  <si>
    <t>0170009110001AR</t>
  </si>
  <si>
    <t>1538109368</t>
  </si>
  <si>
    <t>Alibhai, Nadya</t>
  </si>
  <si>
    <t>RAND</t>
  </si>
  <si>
    <t>LASHANDA</t>
  </si>
  <si>
    <t>Nadya</t>
  </si>
  <si>
    <t>Alibhai</t>
  </si>
  <si>
    <t>Missouri City</t>
  </si>
  <si>
    <t>77459</t>
  </si>
  <si>
    <t>275108455</t>
  </si>
  <si>
    <t>275108455AND11/21/2024ANDOZEMP</t>
  </si>
  <si>
    <t>24087550212</t>
  </si>
  <si>
    <t>24-087550212</t>
  </si>
  <si>
    <t>EDWARDS, JOHN</t>
  </si>
  <si>
    <t>W27138137901</t>
  </si>
  <si>
    <t>1538469689</t>
  </si>
  <si>
    <t>Thomas, Carricka</t>
  </si>
  <si>
    <t>EDWARDS</t>
  </si>
  <si>
    <t>Carricka</t>
  </si>
  <si>
    <t>Gulfport</t>
  </si>
  <si>
    <t>271381379</t>
  </si>
  <si>
    <t>271381379AND8/19/2024ANDOZEMP</t>
  </si>
  <si>
    <t>24085554901</t>
  </si>
  <si>
    <t>24-085554901</t>
  </si>
  <si>
    <t>COOK, KAREN</t>
  </si>
  <si>
    <t>W26829599801</t>
  </si>
  <si>
    <t>1568406551</t>
  </si>
  <si>
    <t>Crawford, John</t>
  </si>
  <si>
    <t>COOK</t>
  </si>
  <si>
    <t>KAREN</t>
  </si>
  <si>
    <t>John</t>
  </si>
  <si>
    <t>Crawford</t>
  </si>
  <si>
    <t>GERMANTOWN</t>
  </si>
  <si>
    <t>38139</t>
  </si>
  <si>
    <t>268295998</t>
  </si>
  <si>
    <t>268295998AND6/24/2024ANDMOUNJ</t>
  </si>
  <si>
    <t>24083234375</t>
  </si>
  <si>
    <t>24-083234375</t>
  </si>
  <si>
    <t>Rybelsus 7MG OR TABS</t>
  </si>
  <si>
    <t>00169430730</t>
  </si>
  <si>
    <t>268295998AND4/23/2024ANDRYBEL</t>
  </si>
  <si>
    <t>24087145877</t>
  </si>
  <si>
    <t>24-087145877</t>
  </si>
  <si>
    <t>KELLY, ALTON</t>
  </si>
  <si>
    <t>W26679352101</t>
  </si>
  <si>
    <t>1578591186</t>
  </si>
  <si>
    <t>Compton, Phillip</t>
  </si>
  <si>
    <t>KELLY</t>
  </si>
  <si>
    <t>ALTON</t>
  </si>
  <si>
    <t>Phillip</t>
  </si>
  <si>
    <t>Compton</t>
  </si>
  <si>
    <t>39503</t>
  </si>
  <si>
    <t>266793521</t>
  </si>
  <si>
    <t>266793521AND8/7/2024ANDOZEMP</t>
  </si>
  <si>
    <t>SYNJARDY</t>
  </si>
  <si>
    <t>24083534925</t>
  </si>
  <si>
    <t>24-083534925</t>
  </si>
  <si>
    <t>KING, TIMMY</t>
  </si>
  <si>
    <t>W28236009401</t>
  </si>
  <si>
    <t>1609864974</t>
  </si>
  <si>
    <t>Beckwith, Shara</t>
  </si>
  <si>
    <t>Approved from 04/30/2024 thru 04/30/2025</t>
  </si>
  <si>
    <t>KING</t>
  </si>
  <si>
    <t>TIMMY</t>
  </si>
  <si>
    <t>Synjardy XR 25 mg-1,000 mg Tablet</t>
  </si>
  <si>
    <t>27996002407560</t>
  </si>
  <si>
    <t>Shara</t>
  </si>
  <si>
    <t>Beckwith</t>
  </si>
  <si>
    <t>SODIUM-GLUCOSE CO-TRANSPORTER 2 INHIBITOR-BIGUANIDE COMB</t>
  </si>
  <si>
    <t>00597029578</t>
  </si>
  <si>
    <t>282360094</t>
  </si>
  <si>
    <t>282360094AND4/30/2024ANDSYNJA</t>
  </si>
  <si>
    <t>24084687446</t>
  </si>
  <si>
    <t>24-084687446</t>
  </si>
  <si>
    <t>HARRIS, GARRETT</t>
  </si>
  <si>
    <t>W26829605501</t>
  </si>
  <si>
    <t>1619476652</t>
  </si>
  <si>
    <t>Kinard, Mollie</t>
  </si>
  <si>
    <t>HARRIS</t>
  </si>
  <si>
    <t>GARRETT</t>
  </si>
  <si>
    <t>Mollie</t>
  </si>
  <si>
    <t>Kinard</t>
  </si>
  <si>
    <t>OLIVE BRANCH</t>
  </si>
  <si>
    <t>268296055</t>
  </si>
  <si>
    <t>268296055AND5/30/2024ANDOZEMP</t>
  </si>
  <si>
    <t>XIGDUO</t>
  </si>
  <si>
    <t>24091387533</t>
  </si>
  <si>
    <t>24-091387533</t>
  </si>
  <si>
    <t>HODEL, STEVEN</t>
  </si>
  <si>
    <t>W26679363501</t>
  </si>
  <si>
    <t>1619490463</t>
  </si>
  <si>
    <t>TREVINO, ROSEMARY</t>
  </si>
  <si>
    <t>Approved from 12/09/2024 thru 12/09/2025</t>
  </si>
  <si>
    <t>HODEL</t>
  </si>
  <si>
    <t>STEVEN</t>
  </si>
  <si>
    <t>Xigduo XR</t>
  </si>
  <si>
    <t>27996002307525</t>
  </si>
  <si>
    <t>ROSEMARY</t>
  </si>
  <si>
    <t>TREVINO</t>
  </si>
  <si>
    <t>00310628030</t>
  </si>
  <si>
    <t>266793635</t>
  </si>
  <si>
    <t>266793635AND12/9/2024ANDXIGDU</t>
  </si>
  <si>
    <t>24081485266</t>
  </si>
  <si>
    <t>24-081485266</t>
  </si>
  <si>
    <t>RANSOM, CARLA</t>
  </si>
  <si>
    <t>W27274683301</t>
  </si>
  <si>
    <t>0486310100002AB</t>
  </si>
  <si>
    <t>1629331079</t>
  </si>
  <si>
    <t>SALMAN, FARIHA</t>
  </si>
  <si>
    <t>RANSOM</t>
  </si>
  <si>
    <t>CARLA</t>
  </si>
  <si>
    <t>FARIHA</t>
  </si>
  <si>
    <t>SALMAN</t>
  </si>
  <si>
    <t>MEMPHIS</t>
  </si>
  <si>
    <t>272746833</t>
  </si>
  <si>
    <t>272746833AND3/8/2024ANDMOUNJ</t>
  </si>
  <si>
    <t>24084942231</t>
  </si>
  <si>
    <t>24-084942231</t>
  </si>
  <si>
    <t>HUNT FAULKNER, CARLOTTA</t>
  </si>
  <si>
    <t>W28313413101</t>
  </si>
  <si>
    <t>Salman, Fariha</t>
  </si>
  <si>
    <t>HUNT FAULKNER</t>
  </si>
  <si>
    <t>CARLOTTA</t>
  </si>
  <si>
    <t>Fariha</t>
  </si>
  <si>
    <t>Salman</t>
  </si>
  <si>
    <t>283134131</t>
  </si>
  <si>
    <t>283134131AND6/6/2024ANDOZEMP</t>
  </si>
  <si>
    <t>TRIJARDY</t>
  </si>
  <si>
    <t>24089686334</t>
  </si>
  <si>
    <t>24-089686334</t>
  </si>
  <si>
    <t>JACKSON, CARLETON</t>
  </si>
  <si>
    <t>W26679335801</t>
  </si>
  <si>
    <t>0170009150001HI</t>
  </si>
  <si>
    <t>1639384407</t>
  </si>
  <si>
    <t>Goodwin, Jeremy</t>
  </si>
  <si>
    <t>Approved from 10/18/2024 thru 10/18/2025</t>
  </si>
  <si>
    <t>CARLETON</t>
  </si>
  <si>
    <t>Trijardy XR 25mg-5mg-1000mg Extended-Release Tablet</t>
  </si>
  <si>
    <t>27996703407540</t>
  </si>
  <si>
    <t>Jeremy</t>
  </si>
  <si>
    <t>Goodwin</t>
  </si>
  <si>
    <t>FORSYTH</t>
  </si>
  <si>
    <t>SGLT2 INHIBITOR - DPP-4 INHIBITOR - BIGUANIDE COMB</t>
  </si>
  <si>
    <t>00597039071</t>
  </si>
  <si>
    <t>266793358</t>
  </si>
  <si>
    <t>266793358AND10/18/2024ANDTRIJA</t>
  </si>
  <si>
    <t>24087985429</t>
  </si>
  <si>
    <t>24-087985429</t>
  </si>
  <si>
    <t>Goodwin, jeremy</t>
  </si>
  <si>
    <t>Trulicity 3MG/0.5ML SC SOPN</t>
  </si>
  <si>
    <t>jeremy</t>
  </si>
  <si>
    <t>00002223680</t>
  </si>
  <si>
    <t>266793358AND8/30/2024ANDTRULI</t>
  </si>
  <si>
    <t>24084460820</t>
  </si>
  <si>
    <t>24-084460820</t>
  </si>
  <si>
    <t>BLANK, NORMAN</t>
  </si>
  <si>
    <t>W26661208101</t>
  </si>
  <si>
    <t>AETNA - ACF - FI - RHODE ISLAND</t>
  </si>
  <si>
    <t>0170009150001HZ</t>
  </si>
  <si>
    <t>1649644477</t>
  </si>
  <si>
    <t>Rego, ANDREW</t>
  </si>
  <si>
    <t>GLP-1 Agonist Ozempic PA with Limit</t>
  </si>
  <si>
    <t>Your plan only covers this drug when: A) It works well for you, B) You have tried metformin, and it did not work well for you, C) Your A1C is in a certain range (A1C greater than or equal to 7.5 percent) and you need more than one drug for your condition, or D) You have heart disease. We reviewed information we had. Your request has been denied because A) The drug did not work well for you, B) You have not tried metformin, C) You do not have a medical reason not to take metformin, D) Your A1C results were not in the approvable range, or E) You do not have heart disease. Your doctor can send us any new or missing information for us to review. For this drug, you may have to meet other criteria. You can request the drug policy for more details. You can also request other plan documents for your review.</t>
  </si>
  <si>
    <t>RI</t>
  </si>
  <si>
    <t>BLANK</t>
  </si>
  <si>
    <t>NORMAN</t>
  </si>
  <si>
    <t>Rego</t>
  </si>
  <si>
    <t>East providence</t>
  </si>
  <si>
    <t>2914</t>
  </si>
  <si>
    <t>266612081</t>
  </si>
  <si>
    <t>266612081AND5/23/2024ANDOZEMP</t>
  </si>
  <si>
    <t>24085033627</t>
  </si>
  <si>
    <t>24-085033627</t>
  </si>
  <si>
    <t>Rego, Andrew</t>
  </si>
  <si>
    <t>EAST PROVIDENCE</t>
  </si>
  <si>
    <t>266612081AND6/10/2024ANDOZEMP</t>
  </si>
  <si>
    <t>24087767053</t>
  </si>
  <si>
    <t>24-087767053</t>
  </si>
  <si>
    <t>WOODWARD, SHARON</t>
  </si>
  <si>
    <t>W26638436603</t>
  </si>
  <si>
    <t>1659051621</t>
  </si>
  <si>
    <t>SHENK, BREANNA</t>
  </si>
  <si>
    <t>Approved from 08/26/2024 thru 08/26/2025</t>
  </si>
  <si>
    <t>Jardiance 10mg Tablet</t>
  </si>
  <si>
    <t>27700050000310</t>
  </si>
  <si>
    <t>BREANNA</t>
  </si>
  <si>
    <t>SHENK</t>
  </si>
  <si>
    <t>Ocean Springs</t>
  </si>
  <si>
    <t>00597015230</t>
  </si>
  <si>
    <t>266384366AND8/26/2024ANDJARDI</t>
  </si>
  <si>
    <t>24092001084</t>
  </si>
  <si>
    <t>24-092001084</t>
  </si>
  <si>
    <t>Approved from 12/27/2024 thru 12/27/2027</t>
  </si>
  <si>
    <t>E1165</t>
  </si>
  <si>
    <t>266384366AND12/27/2024ANDMOUNJ</t>
  </si>
  <si>
    <t>24082445422</t>
  </si>
  <si>
    <t>24-082445422</t>
  </si>
  <si>
    <t>GLEGHORN, PATRICIA</t>
  </si>
  <si>
    <t>W27510964801</t>
  </si>
  <si>
    <t>1679855159</t>
  </si>
  <si>
    <t>Eaton, Jessica</t>
  </si>
  <si>
    <t>Approved from 04/02/2024 thru 04/02/2025</t>
  </si>
  <si>
    <t>GLEGHORN</t>
  </si>
  <si>
    <t>PATRICIA</t>
  </si>
  <si>
    <t>Farxiga 10mg Tablet</t>
  </si>
  <si>
    <t>27700040200320</t>
  </si>
  <si>
    <t>Jessica</t>
  </si>
  <si>
    <t>Eaton</t>
  </si>
  <si>
    <t>TUPELO</t>
  </si>
  <si>
    <t>00310621030</t>
  </si>
  <si>
    <t>275109648</t>
  </si>
  <si>
    <t>275109648AND4/2/2024ANDFARXI</t>
  </si>
  <si>
    <t>24083946565</t>
  </si>
  <si>
    <t>24-083946565</t>
  </si>
  <si>
    <t>THOMPSON, GARY</t>
  </si>
  <si>
    <t>W27531945401</t>
  </si>
  <si>
    <t>0186765100002-A</t>
  </si>
  <si>
    <t>Approved from 05/10/2024 thru 05/10/2025 - SP, 05/10/2024 08:46 AM</t>
  </si>
  <si>
    <t>THOMPSON</t>
  </si>
  <si>
    <t>GARY</t>
  </si>
  <si>
    <t>00597015390</t>
  </si>
  <si>
    <t>275319454</t>
  </si>
  <si>
    <t>275319454AND5/10/2024ANDJARDI</t>
  </si>
  <si>
    <t>24088839244</t>
  </si>
  <si>
    <t>24-088839244</t>
  </si>
  <si>
    <t>EATON, JESSICA</t>
  </si>
  <si>
    <t>Mounjaro 12.5MG/0.5ML SC SOPN</t>
  </si>
  <si>
    <t>EATON</t>
  </si>
  <si>
    <t>275109648AND9/25/2024ANDMOUNJ</t>
  </si>
  <si>
    <t>24085096033</t>
  </si>
  <si>
    <t>24-085096033</t>
  </si>
  <si>
    <t>RUBBIN, JORDAN</t>
  </si>
  <si>
    <t>W28581756701</t>
  </si>
  <si>
    <t>1700274016</t>
  </si>
  <si>
    <t>WILLIAMS-DAVIS, CHRYSTAL</t>
  </si>
  <si>
    <t>Approved from 06/11/2024 thru 06/11/2027</t>
  </si>
  <si>
    <t>RUBBIN</t>
  </si>
  <si>
    <t>JORDAN</t>
  </si>
  <si>
    <t>CHRYSTAL</t>
  </si>
  <si>
    <t>WILLIAMS-DAVIS</t>
  </si>
  <si>
    <t>MT PLEASANT</t>
  </si>
  <si>
    <t>38649</t>
  </si>
  <si>
    <t>Approve</t>
  </si>
  <si>
    <t>285817567</t>
  </si>
  <si>
    <t>285817567AND6/11/2024ANDMOUNJ</t>
  </si>
  <si>
    <t>24089920062</t>
  </si>
  <si>
    <t>24-089920062</t>
  </si>
  <si>
    <t>SMITH, KAREN</t>
  </si>
  <si>
    <t>W27634166201</t>
  </si>
  <si>
    <t>1710175815</t>
  </si>
  <si>
    <t>OSWALT, AMANDA</t>
  </si>
  <si>
    <t>Approved from 10/25/2024 thru 10/25/2027</t>
  </si>
  <si>
    <t>AMANDA</t>
  </si>
  <si>
    <t>OSWALT</t>
  </si>
  <si>
    <t>WASHINGTON</t>
  </si>
  <si>
    <t>MO</t>
  </si>
  <si>
    <t>63090</t>
  </si>
  <si>
    <t>00169430330</t>
  </si>
  <si>
    <t>276341662</t>
  </si>
  <si>
    <t>276341662AND10/25/2024ANDRYBEL</t>
  </si>
  <si>
    <t>24083395098</t>
  </si>
  <si>
    <t>24-083395098</t>
  </si>
  <si>
    <t>CROUCH, THOMAS</t>
  </si>
  <si>
    <t>W28537112201</t>
  </si>
  <si>
    <t>1710285606</t>
  </si>
  <si>
    <t>Taylor, Tammy</t>
  </si>
  <si>
    <t>CROUCH</t>
  </si>
  <si>
    <t>E11.00</t>
  </si>
  <si>
    <t>Tammy</t>
  </si>
  <si>
    <t>Taylor</t>
  </si>
  <si>
    <t>Type 2 diabetes mellitus with hyperosmolarity without nonketotic hyperglyce</t>
  </si>
  <si>
    <t>XMRITDALIPI</t>
  </si>
  <si>
    <t>Tishe</t>
  </si>
  <si>
    <t>Dalipi</t>
  </si>
  <si>
    <t>285371122</t>
  </si>
  <si>
    <t>285371122AND4/28/2024ANDMOUNJ</t>
  </si>
  <si>
    <t>24083773805</t>
  </si>
  <si>
    <t>24-083773805</t>
  </si>
  <si>
    <t>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</si>
  <si>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XMRIADEPUE</t>
  </si>
  <si>
    <t>Amy</t>
  </si>
  <si>
    <t>DePue</t>
  </si>
  <si>
    <t>285371122AND5/6/2024ANDMOUNJ</t>
  </si>
  <si>
    <t>24091975117</t>
  </si>
  <si>
    <t>24-091975117</t>
  </si>
  <si>
    <t>Kessler, Matthew</t>
  </si>
  <si>
    <t>Approved from 12/30/2024 thru 12/30/2025</t>
  </si>
  <si>
    <t>FARXIGA TAB 10MG</t>
  </si>
  <si>
    <t>Matthew</t>
  </si>
  <si>
    <t>Kessler</t>
  </si>
  <si>
    <t>280981356AND12/30/2024ANDFARXI</t>
  </si>
  <si>
    <t>24090779528</t>
  </si>
  <si>
    <t>24-090779528</t>
  </si>
  <si>
    <t>PARKER, WILLIAM</t>
  </si>
  <si>
    <t>W26679368601</t>
  </si>
  <si>
    <t>1720747256</t>
  </si>
  <si>
    <t>Toche, Stephanie</t>
  </si>
  <si>
    <t>Approved from 11/19/2024 thru 11/19/2025</t>
  </si>
  <si>
    <t>PARKER</t>
  </si>
  <si>
    <t>WILLIAM</t>
  </si>
  <si>
    <t>E11.42</t>
  </si>
  <si>
    <t>Stephanie</t>
  </si>
  <si>
    <t>Toche</t>
  </si>
  <si>
    <t>Type 2 diabetes mellitus with diabetic polyneuropathy</t>
  </si>
  <si>
    <t>266793686</t>
  </si>
  <si>
    <t>266793686AND11/19/2024ANDFARXI</t>
  </si>
  <si>
    <t>24086995518</t>
  </si>
  <si>
    <t>24-086995518</t>
  </si>
  <si>
    <t>CAMPBELL, SUSAN</t>
  </si>
  <si>
    <t>W26829603301</t>
  </si>
  <si>
    <t>1730141995</t>
  </si>
  <si>
    <t>McMinn, Jennifer</t>
  </si>
  <si>
    <t>CAMPBELL</t>
  </si>
  <si>
    <t>McMinn</t>
  </si>
  <si>
    <t>Potts Camp</t>
  </si>
  <si>
    <t>38659</t>
  </si>
  <si>
    <t>268296033</t>
  </si>
  <si>
    <t>268296033AND8/3/2024ANDMOUNJ</t>
  </si>
  <si>
    <t>24087086588</t>
  </si>
  <si>
    <t>24-087086588</t>
  </si>
  <si>
    <t>FEATHERS, JASON</t>
  </si>
  <si>
    <t>W26807150301</t>
  </si>
  <si>
    <t>MCMINN, JENNIFER</t>
  </si>
  <si>
    <t>Approved from 08/06/2024 thru 08/06/2027</t>
  </si>
  <si>
    <t>FEATHERS</t>
  </si>
  <si>
    <t>JASON</t>
  </si>
  <si>
    <t>JENNIFER</t>
  </si>
  <si>
    <t>MCMINN</t>
  </si>
  <si>
    <t>POTTS CAMP</t>
  </si>
  <si>
    <t>268071503</t>
  </si>
  <si>
    <t>268071503AND8/6/2024ANDMOUNJ</t>
  </si>
  <si>
    <t>24089509926</t>
  </si>
  <si>
    <t>24-089509926</t>
  </si>
  <si>
    <t>DANCY, DEBRA</t>
  </si>
  <si>
    <t>W25858590701</t>
  </si>
  <si>
    <t>0486310100001-A</t>
  </si>
  <si>
    <t>1730692914</t>
  </si>
  <si>
    <t>Hawkins, Kenneth</t>
  </si>
  <si>
    <t>Approved from 10/15/2024 thru 10/15/2027</t>
  </si>
  <si>
    <t>DANCY</t>
  </si>
  <si>
    <t>DEBRA</t>
  </si>
  <si>
    <t>Kenneth</t>
  </si>
  <si>
    <t>Hawkins</t>
  </si>
  <si>
    <t>258585907</t>
  </si>
  <si>
    <t>258585907AND10/15/2024ANDRYBEL</t>
  </si>
  <si>
    <t>24082089162</t>
  </si>
  <si>
    <t>24-082089162</t>
  </si>
  <si>
    <t>PRYOR, GREGORY</t>
  </si>
  <si>
    <t>W24109027102</t>
  </si>
  <si>
    <t>Approved from 03/26/2024 thru 03/26/2025</t>
  </si>
  <si>
    <t>PRYOR</t>
  </si>
  <si>
    <t>GREGORY</t>
  </si>
  <si>
    <t>Synjardy XR 10-1000MG OR TB24</t>
  </si>
  <si>
    <t>27996002407540</t>
  </si>
  <si>
    <t>00597028073</t>
  </si>
  <si>
    <t>241090271</t>
  </si>
  <si>
    <t>241090271AND3/26/2024ANDSYNJA</t>
  </si>
  <si>
    <t>24082697270</t>
  </si>
  <si>
    <t>24-082697270</t>
  </si>
  <si>
    <t>COX, REBECCA</t>
  </si>
  <si>
    <t>W27603527101</t>
  </si>
  <si>
    <t>1760723779</t>
  </si>
  <si>
    <t>Massey, Kayla</t>
  </si>
  <si>
    <t>COX</t>
  </si>
  <si>
    <t>REBECCA</t>
  </si>
  <si>
    <t>Kayla</t>
  </si>
  <si>
    <t>Massey</t>
  </si>
  <si>
    <t>276035271</t>
  </si>
  <si>
    <t>276035271AND4/8/2024ANDMOUNJ</t>
  </si>
  <si>
    <t>24087655399</t>
  </si>
  <si>
    <t>24-087655399</t>
  </si>
  <si>
    <t>RADER, RICHARD</t>
  </si>
  <si>
    <t>W28594806501</t>
  </si>
  <si>
    <t>0170009150001HB</t>
  </si>
  <si>
    <t>1760884373</t>
  </si>
  <si>
    <t>YAWN, AMANDACORRINE</t>
  </si>
  <si>
    <t>Approved from 08/21/2024 thru 08/21/2027</t>
  </si>
  <si>
    <t>RADER</t>
  </si>
  <si>
    <t>RICHARD</t>
  </si>
  <si>
    <t>AMANDACORRINE</t>
  </si>
  <si>
    <t>YAWN</t>
  </si>
  <si>
    <t>39562</t>
  </si>
  <si>
    <t>285948065</t>
  </si>
  <si>
    <t>285948065AND8/21/2024ANDMOUNJ</t>
  </si>
  <si>
    <t>24082725362</t>
  </si>
  <si>
    <t>24-082725362</t>
  </si>
  <si>
    <t>WRIGHT, LEE</t>
  </si>
  <si>
    <t>W27531946601</t>
  </si>
  <si>
    <t>1780690842</t>
  </si>
  <si>
    <t>Parker, Gerald</t>
  </si>
  <si>
    <t>LEE</t>
  </si>
  <si>
    <t>Gerald</t>
  </si>
  <si>
    <t>Parker</t>
  </si>
  <si>
    <t>AMORY</t>
  </si>
  <si>
    <t>38821</t>
  </si>
  <si>
    <t>275319466</t>
  </si>
  <si>
    <t>275319466AND4/9/2024ANDRYBEL</t>
  </si>
  <si>
    <t>24081551169</t>
  </si>
  <si>
    <t>24-081551169</t>
  </si>
  <si>
    <t>REED, STACEY</t>
  </si>
  <si>
    <t>W26829600501</t>
  </si>
  <si>
    <t>1851575138</t>
  </si>
  <si>
    <t>Payne, Nicole</t>
  </si>
  <si>
    <t>REED</t>
  </si>
  <si>
    <t>STACEY</t>
  </si>
  <si>
    <t>Mounjaro 7.5MG/0.5ML SC SOPN</t>
  </si>
  <si>
    <t>Nicole</t>
  </si>
  <si>
    <t>Payne</t>
  </si>
  <si>
    <t>38672</t>
  </si>
  <si>
    <t>268296005</t>
  </si>
  <si>
    <t>268296005AND3/11/2024ANDMOUNJ</t>
  </si>
  <si>
    <t>JANUMET</t>
  </si>
  <si>
    <t>24079744929</t>
  </si>
  <si>
    <t>24-079744929</t>
  </si>
  <si>
    <t>JONES, KENNETH</t>
  </si>
  <si>
    <t>W26829605001</t>
  </si>
  <si>
    <t>1861874182</t>
  </si>
  <si>
    <t>Crawford, Ali</t>
  </si>
  <si>
    <t>Approved from 01/29/2024 thru 01/29/2025</t>
  </si>
  <si>
    <t>KENNETH</t>
  </si>
  <si>
    <t>Janumet XR 100-1000MG OR TB24</t>
  </si>
  <si>
    <t>27992502707540</t>
  </si>
  <si>
    <t>Ali</t>
  </si>
  <si>
    <t>36569</t>
  </si>
  <si>
    <t>DIPEPTIDYL PEPTIDASE-4 INHIBITOR-BIGUANIDE COMBINATIONS</t>
  </si>
  <si>
    <t>00006008131</t>
  </si>
  <si>
    <t>268296050</t>
  </si>
  <si>
    <t>268296050AND1/29/2024ANDJANUM</t>
  </si>
  <si>
    <t>24083623023</t>
  </si>
  <si>
    <t>24-083623023</t>
  </si>
  <si>
    <t>YEAGER, ERIC</t>
  </si>
  <si>
    <t>W26829598101</t>
  </si>
  <si>
    <t>Approved from 05/02/2024 thru 05/02/2025 - SA, Tech III Prior Auth and Appeals 05/02/2024 02:15 PM</t>
  </si>
  <si>
    <t>YEAGER</t>
  </si>
  <si>
    <t>ERIC</t>
  </si>
  <si>
    <t>JARDIANCE 10MG TAB</t>
  </si>
  <si>
    <t>268295981</t>
  </si>
  <si>
    <t>268295981AND5/2/2024ANDJARDI</t>
  </si>
  <si>
    <t>24080649370</t>
  </si>
  <si>
    <t>24-080649370</t>
  </si>
  <si>
    <t>Approved from 02/16/2024 thru 02/16/2025</t>
  </si>
  <si>
    <t>SYNJARDY XR 12.51000 TAB</t>
  </si>
  <si>
    <t>27996002407550</t>
  </si>
  <si>
    <t>00597030045</t>
  </si>
  <si>
    <t>268295987AND2/16/2024ANDSYNJA</t>
  </si>
  <si>
    <t>24090572083</t>
  </si>
  <si>
    <t>24-090572083</t>
  </si>
  <si>
    <t>RAIMEY, CARLOS</t>
  </si>
  <si>
    <t>W26829597201</t>
  </si>
  <si>
    <t>1871555011</t>
  </si>
  <si>
    <t>Joyner, Christina</t>
  </si>
  <si>
    <t>Your plan only covers this product when your doctor gives us a medical reason you cannot use the preferred product. Your doctor needs to send us the medical reason why you cannot use the preferred product. We have denied your request because we did not receive your medical reason for not using the preferred product. We reviewed the information we had. Your request has been denied. Your doctor can send us any new or missing information for us to review. The preferred products for your plan are Dexcom Continuous Glucose Monitor. Your doctor may need to get approval from your plan for the preferred product.</t>
  </si>
  <si>
    <t>RAIMEY</t>
  </si>
  <si>
    <t>CARLOS</t>
  </si>
  <si>
    <t>Christina</t>
  </si>
  <si>
    <t>Joyner</t>
  </si>
  <si>
    <t>C506928</t>
  </si>
  <si>
    <t>Shilin</t>
  </si>
  <si>
    <t>Patel</t>
  </si>
  <si>
    <t>268295972</t>
  </si>
  <si>
    <t>268295972AND11/14/2024ANDCONTI</t>
  </si>
  <si>
    <t>24080716753</t>
  </si>
  <si>
    <t>24-080716753</t>
  </si>
  <si>
    <t>TAYLOR, MARSHA</t>
  </si>
  <si>
    <t>W26829617401</t>
  </si>
  <si>
    <t>Joyner, Tina</t>
  </si>
  <si>
    <t>TAYLOR</t>
  </si>
  <si>
    <t>MARSHA</t>
  </si>
  <si>
    <t>Tina</t>
  </si>
  <si>
    <t>268296174</t>
  </si>
  <si>
    <t>268296174AND2/19/2024ANDMOUNJ</t>
  </si>
  <si>
    <t>24084625969</t>
  </si>
  <si>
    <t>24-084625969</t>
  </si>
  <si>
    <t>Your plan only covers this drug when it works well for you, or you have heart disease.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t>
  </si>
  <si>
    <t>283134131AND5/29/2024ANDOZEMP</t>
  </si>
  <si>
    <t>24090428131</t>
  </si>
  <si>
    <t>24-090428131</t>
  </si>
  <si>
    <t>JOYNER, CHRSITINA</t>
  </si>
  <si>
    <t>CHRSITINA</t>
  </si>
  <si>
    <t>JOYNER</t>
  </si>
  <si>
    <t>268295972AND11/8/2024ANDOZEMP</t>
  </si>
  <si>
    <t>24084956297</t>
  </si>
  <si>
    <t>24-084956297</t>
  </si>
  <si>
    <t>YEAGER, BILLY</t>
  </si>
  <si>
    <t>W26807163601</t>
  </si>
  <si>
    <t>1881072387</t>
  </si>
  <si>
    <t>Hurdle, Emmily</t>
  </si>
  <si>
    <t>Approved from 06/10/2024 thru 06/10/2025</t>
  </si>
  <si>
    <t>BILLY</t>
  </si>
  <si>
    <t>Trijardy XR 25-5-1000MG OR TB24</t>
  </si>
  <si>
    <t>Emmily</t>
  </si>
  <si>
    <t>Hurdle</t>
  </si>
  <si>
    <t>00597039013</t>
  </si>
  <si>
    <t>268071636</t>
  </si>
  <si>
    <t>268071636AND6/10/2024ANDTRIJA</t>
  </si>
  <si>
    <t>24084006184</t>
  </si>
  <si>
    <t>24-084006184</t>
  </si>
  <si>
    <t>Trulicity 1.5MG/0.5ML SC SOPN</t>
  </si>
  <si>
    <t>00002143480</t>
  </si>
  <si>
    <t>268071636AND5/13/2024ANDTRULI</t>
  </si>
  <si>
    <t>24079013508</t>
  </si>
  <si>
    <t>24-079013508</t>
  </si>
  <si>
    <t>BUSH, BARRY</t>
  </si>
  <si>
    <t>W26679366701</t>
  </si>
  <si>
    <t>1891729190</t>
  </si>
  <si>
    <t>OLARINDE, HAMMED</t>
  </si>
  <si>
    <t>BUSH</t>
  </si>
  <si>
    <t>BARRY</t>
  </si>
  <si>
    <t>HAMMED</t>
  </si>
  <si>
    <t>OLARINDE</t>
  </si>
  <si>
    <t>266793667</t>
  </si>
  <si>
    <t>266793667AND1/8/2024ANDOZEMP</t>
  </si>
  <si>
    <t>24085175784</t>
  </si>
  <si>
    <t>24-085175784</t>
  </si>
  <si>
    <t>OWENS, ANNA</t>
  </si>
  <si>
    <t>W27943668301</t>
  </si>
  <si>
    <t>1902913692</t>
  </si>
  <si>
    <t>Latif, Kashif</t>
  </si>
  <si>
    <t>OWENS</t>
  </si>
  <si>
    <t>ANNA</t>
  </si>
  <si>
    <t>Kashif</t>
  </si>
  <si>
    <t>Latif</t>
  </si>
  <si>
    <t>38133</t>
  </si>
  <si>
    <t>279436683</t>
  </si>
  <si>
    <t>279436683AND6/13/2024ANDMOUNJ</t>
  </si>
  <si>
    <t>24089481179</t>
  </si>
  <si>
    <t>24-089481179</t>
  </si>
  <si>
    <t>HARDAMAN, MICHAEL</t>
  </si>
  <si>
    <t>W26679339401</t>
  </si>
  <si>
    <t>1922237452</t>
  </si>
  <si>
    <t>Stanford, Onellis</t>
  </si>
  <si>
    <t>Approved from 10/17/2024 thru 10/17/2025 - SL, 10/17/2024 10:35 AM</t>
  </si>
  <si>
    <t>HARDAMAN</t>
  </si>
  <si>
    <t>XIGDUO XR 5-1000MG TAB</t>
  </si>
  <si>
    <t>27996002307515</t>
  </si>
  <si>
    <t>Onellis</t>
  </si>
  <si>
    <t>Stanford</t>
  </si>
  <si>
    <t>00310626060</t>
  </si>
  <si>
    <t>266793394</t>
  </si>
  <si>
    <t>266793394AND10/17/2024ANDXIGDU</t>
  </si>
  <si>
    <t>24082947772</t>
  </si>
  <si>
    <t>24-082947772</t>
  </si>
  <si>
    <t>1922459775</t>
  </si>
  <si>
    <t>Porter, Laurie</t>
  </si>
  <si>
    <t>Mounjaro 10MG/0.5ML SC SOPN</t>
  </si>
  <si>
    <t>Laurie</t>
  </si>
  <si>
    <t>Porter</t>
  </si>
  <si>
    <t>Cordova</t>
  </si>
  <si>
    <t>38018</t>
  </si>
  <si>
    <t>268296055AND4/15/2024ANDMOUNJ</t>
  </si>
  <si>
    <t>24080481215</t>
  </si>
  <si>
    <t>24-080481215</t>
  </si>
  <si>
    <t>Approved from 02/13/2024 thru 02/13/2025</t>
  </si>
  <si>
    <t>Xigduo XR 5-1000MG OR TB24</t>
  </si>
  <si>
    <t>268296055AND2/13/2024ANDXIGDU</t>
  </si>
  <si>
    <t>24083860728</t>
  </si>
  <si>
    <t>24-083860728</t>
  </si>
  <si>
    <t>WILKINS, PRISCELLA</t>
  </si>
  <si>
    <t>W26829594001</t>
  </si>
  <si>
    <t>1932192556</t>
  </si>
  <si>
    <t>WALLACE, MICHAEL</t>
  </si>
  <si>
    <t>WILKINS</t>
  </si>
  <si>
    <t>PRISCELLA</t>
  </si>
  <si>
    <t>WALLACE</t>
  </si>
  <si>
    <t>COLLIERVILLE</t>
  </si>
  <si>
    <t>268295940</t>
  </si>
  <si>
    <t>268295940AND5/8/2024ANDMOUNJ</t>
  </si>
  <si>
    <t>24081273625</t>
  </si>
  <si>
    <t>24-081273625</t>
  </si>
  <si>
    <t>GUNTHARP, MOLLYE</t>
  </si>
  <si>
    <t>W27510966501</t>
  </si>
  <si>
    <t>1932589058</t>
  </si>
  <si>
    <t>Wright, Kathryn</t>
  </si>
  <si>
    <t>Approved from 03/05/2024 thru 03/05/2025</t>
  </si>
  <si>
    <t>GUNTHARP</t>
  </si>
  <si>
    <t>MOLLYE</t>
  </si>
  <si>
    <t>2717001500D240</t>
  </si>
  <si>
    <t>Kathryn</t>
  </si>
  <si>
    <t>Wright</t>
  </si>
  <si>
    <t>Smithville</t>
  </si>
  <si>
    <t>38870</t>
  </si>
  <si>
    <t>275109665</t>
  </si>
  <si>
    <t>275109665AND3/5/2024ANDTRULI</t>
  </si>
  <si>
    <t>24082871137</t>
  </si>
  <si>
    <t>24-082871137</t>
  </si>
  <si>
    <t>266384366AND4/11/2024ANDMOUNJ</t>
  </si>
  <si>
    <t>24082545910</t>
  </si>
  <si>
    <t>24-082545910</t>
  </si>
  <si>
    <t>MORGENSTERN, LEXI</t>
  </si>
  <si>
    <t>Ozempic 1 mg/dose (4 mg/3 mL) subcutaneous pen injector</t>
  </si>
  <si>
    <t>LEXI</t>
  </si>
  <si>
    <t>MORGENSTERN</t>
  </si>
  <si>
    <t>266384366AND4/3/2024ANDOZEMP</t>
  </si>
  <si>
    <t>24089498822</t>
  </si>
  <si>
    <t>24-089498822</t>
  </si>
  <si>
    <t>WILLARD, STEVEN</t>
  </si>
  <si>
    <t>W28718916801</t>
  </si>
  <si>
    <t>1962795815</t>
  </si>
  <si>
    <t>Hall, Lashundra</t>
  </si>
  <si>
    <t>WILLARD</t>
  </si>
  <si>
    <t>Lashundra</t>
  </si>
  <si>
    <t>Hall</t>
  </si>
  <si>
    <t>287189168</t>
  </si>
  <si>
    <t>287189168AND10/14/2024ANDMOUNJ</t>
  </si>
  <si>
    <t>24089798656</t>
  </si>
  <si>
    <t>24-089798656</t>
  </si>
  <si>
    <t>WALLACE, ANTHONY</t>
  </si>
  <si>
    <t>W26638444801</t>
  </si>
  <si>
    <t>1982180386</t>
  </si>
  <si>
    <t>Damitio, Daniel</t>
  </si>
  <si>
    <t>Approved from 10/22/2024 thru 10/22/2027</t>
  </si>
  <si>
    <t>2717001500D5**</t>
  </si>
  <si>
    <t>Daniel</t>
  </si>
  <si>
    <t>Damitio</t>
  </si>
  <si>
    <t>Pass Christian</t>
  </si>
  <si>
    <t>39571</t>
  </si>
  <si>
    <t>266384448</t>
  </si>
  <si>
    <t>266384448AND10/22/2024ANDTRULI</t>
  </si>
  <si>
    <t>24081863383</t>
  </si>
  <si>
    <t>24-081863383</t>
  </si>
  <si>
    <t>FAULKNER, STEVELLA</t>
  </si>
  <si>
    <t>W26829602601</t>
  </si>
  <si>
    <t>1982609004</t>
  </si>
  <si>
    <t>HAWKINS, CASSANDRA</t>
  </si>
  <si>
    <t>Approved from 03/19/2024 thru 03/19/2025</t>
  </si>
  <si>
    <t>FAULKNER</t>
  </si>
  <si>
    <t>STEVELLA</t>
  </si>
  <si>
    <t>CASSANDRA</t>
  </si>
  <si>
    <t>HAWKINS</t>
  </si>
  <si>
    <t>268296026</t>
  </si>
  <si>
    <t>268296026AND3/19/2024ANDFARXI</t>
  </si>
  <si>
    <t>24090868795</t>
  </si>
  <si>
    <t>24-090868795</t>
  </si>
  <si>
    <t>GLOVER, GRANT</t>
  </si>
  <si>
    <t>W28319835901</t>
  </si>
  <si>
    <t>Hawkins, Cassandra</t>
  </si>
  <si>
    <t>GLOVER</t>
  </si>
  <si>
    <t>GRANT</t>
  </si>
  <si>
    <t>Mounjaro 7.5MG/0.5ML SC SOAJ</t>
  </si>
  <si>
    <t>Cassandra</t>
  </si>
  <si>
    <t>283198359</t>
  </si>
  <si>
    <t>283198359AND11/26/2024ANDMOUNJ</t>
  </si>
  <si>
    <t>24081824083</t>
  </si>
  <si>
    <t>24-081824083</t>
  </si>
  <si>
    <t>ISOM, JOHN</t>
  </si>
  <si>
    <t>W26829597101</t>
  </si>
  <si>
    <t>Approved from 03/19/2024 thru 03/19/2027</t>
  </si>
  <si>
    <t>ISOM</t>
  </si>
  <si>
    <t>268295971</t>
  </si>
  <si>
    <t>268295971AND3/19/2024ANDRYBEL</t>
  </si>
  <si>
    <t>24080272859</t>
  </si>
  <si>
    <t>24-080272859</t>
  </si>
  <si>
    <t>PAYNE, ARTHUR</t>
  </si>
  <si>
    <t>W26829596601</t>
  </si>
  <si>
    <t>0176713100101-A</t>
  </si>
  <si>
    <t>1992266076</t>
  </si>
  <si>
    <t>Davis, Harrison</t>
  </si>
  <si>
    <t>ARTHUR</t>
  </si>
  <si>
    <t>Harrison</t>
  </si>
  <si>
    <t>Davis</t>
  </si>
  <si>
    <t>268295966</t>
  </si>
  <si>
    <t>268295966AND2/7/2024ANDOZEMP</t>
  </si>
  <si>
    <t>24091186606</t>
  </si>
  <si>
    <t>24-091186606</t>
  </si>
  <si>
    <t>SKELTON, GLEN</t>
  </si>
  <si>
    <t>W26807163501</t>
  </si>
  <si>
    <t>1003377003</t>
  </si>
  <si>
    <t>Metcalf, Samuel</t>
  </si>
  <si>
    <t>Approved from 12/03/2024 thru 12/03/2025</t>
  </si>
  <si>
    <t>SKELTON</t>
  </si>
  <si>
    <t>GLEN</t>
  </si>
  <si>
    <t>Samuel</t>
  </si>
  <si>
    <t>Metcalf</t>
  </si>
  <si>
    <t>268071635</t>
  </si>
  <si>
    <t>268071635AND12/3/2024ANDJARDI</t>
  </si>
  <si>
    <t>24081524559</t>
  </si>
  <si>
    <t>24-081524559</t>
  </si>
  <si>
    <t>DEVEAUX, ERIC</t>
  </si>
  <si>
    <t>W26679361601</t>
  </si>
  <si>
    <t>1164782926</t>
  </si>
  <si>
    <t>Talati, KOMALI</t>
  </si>
  <si>
    <t>Approved from 03/11/2024 thru 03/11/2025</t>
  </si>
  <si>
    <t>DEVEAUX</t>
  </si>
  <si>
    <t>KOMALI</t>
  </si>
  <si>
    <t>Talati</t>
  </si>
  <si>
    <t>Pearland</t>
  </si>
  <si>
    <t>77584</t>
  </si>
  <si>
    <t>266793616</t>
  </si>
  <si>
    <t>266793616AND3/11/2024ANDJARDI</t>
  </si>
  <si>
    <t>24088495106</t>
  </si>
  <si>
    <t>24-088495106</t>
  </si>
  <si>
    <t>CATHEY, DANNY</t>
  </si>
  <si>
    <t>W26829601401</t>
  </si>
  <si>
    <t>1679718357</t>
  </si>
  <si>
    <t>BRANNICK, BENJAMIN</t>
  </si>
  <si>
    <t>Approved from 09/16/2024 thru 09/16/2027</t>
  </si>
  <si>
    <t>CATHEY</t>
  </si>
  <si>
    <t>DANNY</t>
  </si>
  <si>
    <t>BENJAMIN</t>
  </si>
  <si>
    <t>BRANNICK</t>
  </si>
  <si>
    <t>268296014</t>
  </si>
  <si>
    <t>268296014AND9/16/2024ANDRYBEL</t>
  </si>
  <si>
    <t>24088373829</t>
  </si>
  <si>
    <t>24-088373829</t>
  </si>
  <si>
    <t>CULVER, PENNY</t>
  </si>
  <si>
    <t>W26807163101</t>
  </si>
  <si>
    <t>1811158402</t>
  </si>
  <si>
    <t>Thompson, Stephanie</t>
  </si>
  <si>
    <t>CULVER</t>
  </si>
  <si>
    <t>PENNY</t>
  </si>
  <si>
    <t>Thompson</t>
  </si>
  <si>
    <t>hickory flat</t>
  </si>
  <si>
    <t>38633</t>
  </si>
  <si>
    <t>268071631</t>
  </si>
  <si>
    <t>268071631AND9/12/2024ANDMOUNJ</t>
  </si>
  <si>
    <t>24081187201</t>
  </si>
  <si>
    <t>24-081187201</t>
  </si>
  <si>
    <t>JACKSON, MIARON</t>
  </si>
  <si>
    <t>W28533846601</t>
  </si>
  <si>
    <t>1851308480</t>
  </si>
  <si>
    <t>Helmhout, Shaun</t>
  </si>
  <si>
    <t>Approved from 03/01/2024 thru 03/01/2027</t>
  </si>
  <si>
    <t>MIARON</t>
  </si>
  <si>
    <t>Shaun</t>
  </si>
  <si>
    <t>Helmhout</t>
  </si>
  <si>
    <t>285338466</t>
  </si>
  <si>
    <t>285338466AND3/1/2024ANDMOUNJ</t>
  </si>
  <si>
    <t>24086939304</t>
  </si>
  <si>
    <t>24-086939304</t>
  </si>
  <si>
    <t>POWELL, TIMOTHY</t>
  </si>
  <si>
    <t>W26829603601</t>
  </si>
  <si>
    <t>1861605560</t>
  </si>
  <si>
    <t>VILLARRUBIA, LESLIE</t>
  </si>
  <si>
    <t>POWELL</t>
  </si>
  <si>
    <t>TIMOTHY</t>
  </si>
  <si>
    <t>LESLIE</t>
  </si>
  <si>
    <t>VILLARRUBIA</t>
  </si>
  <si>
    <t>268296036</t>
  </si>
  <si>
    <t>268296036AND8/1/2024ANDMOUNJ</t>
  </si>
  <si>
    <t>24087197460</t>
  </si>
  <si>
    <t>24-087197460</t>
  </si>
  <si>
    <t>SCOTT, KHRISTOPHER</t>
  </si>
  <si>
    <t>W28032238301</t>
  </si>
  <si>
    <t>1922598283</t>
  </si>
  <si>
    <t>Samani, Ariana</t>
  </si>
  <si>
    <t>SCOTT</t>
  </si>
  <si>
    <t>KHRISTOPHER</t>
  </si>
  <si>
    <t>Mounjaro 2.5 MG/0.5ML Subcutaneous Solution Pen-injector (Tirzepatide)</t>
  </si>
  <si>
    <t>Ariana</t>
  </si>
  <si>
    <t>Samani</t>
  </si>
  <si>
    <t>77055</t>
  </si>
  <si>
    <t>280322383</t>
  </si>
  <si>
    <t>280322383AND8/8/2024ANDMOUNJ</t>
  </si>
  <si>
    <t>RECORLEV</t>
  </si>
  <si>
    <t>24089815385A</t>
  </si>
  <si>
    <t>24-089815385A</t>
  </si>
  <si>
    <t>BOURNES, CHRISTOPHER</t>
  </si>
  <si>
    <t>W26679351401</t>
  </si>
  <si>
    <t>1194776286</t>
  </si>
  <si>
    <t>BORCHELT, MARK</t>
  </si>
  <si>
    <t>Recorlev sNTM [No VF or VF CHART] SGM</t>
  </si>
  <si>
    <t>Approved from 11/05/2024 thru 11/05/2025</t>
  </si>
  <si>
    <t>Clinician reviewed - meets guidelines</t>
  </si>
  <si>
    <t>BOURNES</t>
  </si>
  <si>
    <t>CHRISTOPHER</t>
  </si>
  <si>
    <t>Recorlev</t>
  </si>
  <si>
    <t>3002204000****</t>
  </si>
  <si>
    <t>E24.8</t>
  </si>
  <si>
    <t>MARK</t>
  </si>
  <si>
    <t>BORCHELT</t>
  </si>
  <si>
    <t>GULFPORT</t>
  </si>
  <si>
    <t>CORTISOL SYNTHESIS INHIBITORS</t>
  </si>
  <si>
    <t>Client Appeal Approved</t>
  </si>
  <si>
    <t>Appeal</t>
  </si>
  <si>
    <t>Other Cushings syndrome</t>
  </si>
  <si>
    <t>72065000301</t>
  </si>
  <si>
    <t>XMRINCHARLTONSPC</t>
  </si>
  <si>
    <t>Nicola</t>
  </si>
  <si>
    <t>Charlton</t>
  </si>
  <si>
    <t>266793514</t>
  </si>
  <si>
    <t>266793514AND10/23/2024ANDRECOR</t>
  </si>
  <si>
    <t>E24 : Pituitary-dependent Cushing's disease</t>
  </si>
  <si>
    <t>24080934341</t>
  </si>
  <si>
    <t>24-080934341</t>
  </si>
  <si>
    <t>COX, STEVEN</t>
  </si>
  <si>
    <t>W27510964901</t>
  </si>
  <si>
    <t>1720180979</t>
  </si>
  <si>
    <t>stanley, kimberly</t>
  </si>
  <si>
    <t>E25.0</t>
  </si>
  <si>
    <t>kimberly</t>
  </si>
  <si>
    <t>stanley</t>
  </si>
  <si>
    <t>Mantachie</t>
  </si>
  <si>
    <t>38855</t>
  </si>
  <si>
    <t>00574082701</t>
  </si>
  <si>
    <t>275109649</t>
  </si>
  <si>
    <t>275109649AND2/23/2024ANDTESTO</t>
  </si>
  <si>
    <t>E25 : Congenital adrenogenital disorders assoc w enzyme deficiency</t>
  </si>
  <si>
    <t>JATENZO</t>
  </si>
  <si>
    <t>24081221346</t>
  </si>
  <si>
    <t>24-081221346</t>
  </si>
  <si>
    <t>Leggett, Codi Danielle</t>
  </si>
  <si>
    <t>Testosterone - Jatenzo, Kyzatrex, Tlando TGC</t>
  </si>
  <si>
    <t>Jatenzo 198MG OR CAPS</t>
  </si>
  <si>
    <t>231000308001**</t>
  </si>
  <si>
    <t>E29.1</t>
  </si>
  <si>
    <t>Codi Danielle</t>
  </si>
  <si>
    <t>Testicular hypofunction</t>
  </si>
  <si>
    <t>69087019812</t>
  </si>
  <si>
    <t>266793630AND3/1/2024ANDJATEN</t>
  </si>
  <si>
    <t>E29 : Testicular hyperfunction</t>
  </si>
  <si>
    <t>24083741391</t>
  </si>
  <si>
    <t>24-083741391</t>
  </si>
  <si>
    <t>CORRIVEAU, SCOTT</t>
  </si>
  <si>
    <t>W28630143001</t>
  </si>
  <si>
    <t>0170009110001AW</t>
  </si>
  <si>
    <t>1508436288</t>
  </si>
  <si>
    <t>Fowler, Sarah</t>
  </si>
  <si>
    <t>Testosterone (non-injectable forms) TGC</t>
  </si>
  <si>
    <t>You do not meet the requirements of your plan. Your plan covers this drug when you have had two tests in the morning that showed low testosterone levels. Your request has been denied based on the information we have.</t>
  </si>
  <si>
    <t>CORRIVEAU</t>
  </si>
  <si>
    <t>NH</t>
  </si>
  <si>
    <t>Testosterone topical gel</t>
  </si>
  <si>
    <t>231000300040**</t>
  </si>
  <si>
    <t>E29.0</t>
  </si>
  <si>
    <t>Sarah</t>
  </si>
  <si>
    <t>Fowler</t>
  </si>
  <si>
    <t>Exeter</t>
  </si>
  <si>
    <t>3833</t>
  </si>
  <si>
    <t>69238101302</t>
  </si>
  <si>
    <t>XMRITZHU</t>
  </si>
  <si>
    <t>Zhu</t>
  </si>
  <si>
    <t>286301430</t>
  </si>
  <si>
    <t>286301430AND5/6/2024ANDTESTO</t>
  </si>
  <si>
    <t>24084167923</t>
  </si>
  <si>
    <t>24-084167923</t>
  </si>
  <si>
    <t>16714096701</t>
  </si>
  <si>
    <t>278013971AND5/16/2024ANDTESTO</t>
  </si>
  <si>
    <t>24085315159</t>
  </si>
  <si>
    <t>24-085315159</t>
  </si>
  <si>
    <t>XMRIMRHAME</t>
  </si>
  <si>
    <t>Marlan</t>
  </si>
  <si>
    <t>Rhame</t>
  </si>
  <si>
    <t>278013971AND6/18/2024ANDTESTO</t>
  </si>
  <si>
    <t>24088063796</t>
  </si>
  <si>
    <t>24-088063796</t>
  </si>
  <si>
    <t>0170009110001AA</t>
  </si>
  <si>
    <t>We have denied your request because your plan does not cover this drug for age-related hypogonadism, also referred to as late-onset hypogonadism.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</si>
  <si>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45802075401</t>
  </si>
  <si>
    <t>XMRIEMARTINEZ</t>
  </si>
  <si>
    <t>Enrique</t>
  </si>
  <si>
    <t>Martinez</t>
  </si>
  <si>
    <t>278013971AND9/5/2024ANDTESTO</t>
  </si>
  <si>
    <t>24084015962</t>
  </si>
  <si>
    <t>24-084015962</t>
  </si>
  <si>
    <t>BOWEN, RONNIE</t>
  </si>
  <si>
    <t>W27531954001</t>
  </si>
  <si>
    <t>1598990533</t>
  </si>
  <si>
    <t>HAKKY, TARIQ</t>
  </si>
  <si>
    <t>Testosterone Enanthate TGC</t>
  </si>
  <si>
    <t>BOWEN</t>
  </si>
  <si>
    <t>RONNIE</t>
  </si>
  <si>
    <t>Testosterone Enanthate 200MG/ML IM SOLN</t>
  </si>
  <si>
    <t>231000302020**</t>
  </si>
  <si>
    <t>TARIQ</t>
  </si>
  <si>
    <t>HAKKY</t>
  </si>
  <si>
    <t>ATLANTA</t>
  </si>
  <si>
    <t>30305</t>
  </si>
  <si>
    <t>00143975001</t>
  </si>
  <si>
    <t>275319540</t>
  </si>
  <si>
    <t>275319540AND5/13/2024ANDTESTO</t>
  </si>
  <si>
    <t>24091736907</t>
  </si>
  <si>
    <t>24-091736907</t>
  </si>
  <si>
    <t>DICKERSON, DAVID</t>
  </si>
  <si>
    <t>W27531946301</t>
  </si>
  <si>
    <t>1619984390</t>
  </si>
  <si>
    <t>Harbin, Angel</t>
  </si>
  <si>
    <t>DICKERSON</t>
  </si>
  <si>
    <t>Angel</t>
  </si>
  <si>
    <t>Harbin</t>
  </si>
  <si>
    <t>38804</t>
  </si>
  <si>
    <t>275319463</t>
  </si>
  <si>
    <t>275319463AND12/18/2024ANDTESTO</t>
  </si>
  <si>
    <t>24091784445</t>
  </si>
  <si>
    <t>24-091784445</t>
  </si>
  <si>
    <t>Your plan only?covers this drug when you have had two morning testosterone tests before starting treatment and your test results are in a certain range (low). We denied your request because: A) You did not have two morning testosterone tests before starting treatment, or B) Your results were not in the approvable range. We reviewed the information we had. Your request has been denied. Your doctor can send us?any new or?missing?information for us to review. For this drug, you may have to meet other criteria. You can request the drug policy for more details. You can also request other plan documents for your review.</t>
  </si>
  <si>
    <t>00143965901</t>
  </si>
  <si>
    <t>275319463AND12/19/2024ANDTESTO</t>
  </si>
  <si>
    <t>24083490531</t>
  </si>
  <si>
    <t>24-083490531</t>
  </si>
  <si>
    <t>1639177447</t>
  </si>
  <si>
    <t>Approved from 04/29/2024 thru 04/29/2025 - EC, Tech I 04/29/2024 12:35 PM</t>
  </si>
  <si>
    <t>00574082710</t>
  </si>
  <si>
    <t>266793484AND4/29/2024ANDTESTO</t>
  </si>
  <si>
    <t>24085303926</t>
  </si>
  <si>
    <t>24-085303926</t>
  </si>
  <si>
    <t>GUMM, JAMESON</t>
  </si>
  <si>
    <t>W27673717001</t>
  </si>
  <si>
    <t>GUMM</t>
  </si>
  <si>
    <t>JAMESON</t>
  </si>
  <si>
    <t>Testosterone Cypionate 200MG/ML IM SOLN</t>
  </si>
  <si>
    <t>276737170</t>
  </si>
  <si>
    <t>276737170AND6/17/2024ANDTESTO</t>
  </si>
  <si>
    <t>24089376887</t>
  </si>
  <si>
    <t>24-089376887</t>
  </si>
  <si>
    <t>ANDERSON, JAMES</t>
  </si>
  <si>
    <t>W26829602401</t>
  </si>
  <si>
    <t>ANDERSON</t>
  </si>
  <si>
    <t>Testosterone 40.5 MG/2.5GM(1.62%) TD GEL</t>
  </si>
  <si>
    <t>38120</t>
  </si>
  <si>
    <t>45802036665</t>
  </si>
  <si>
    <t>268296024</t>
  </si>
  <si>
    <t>268296024AND10/10/2024ANDTESTO</t>
  </si>
  <si>
    <t>24085822572</t>
  </si>
  <si>
    <t>24-085822572</t>
  </si>
  <si>
    <t>1861612244</t>
  </si>
  <si>
    <t>Jumper, Cullen</t>
  </si>
  <si>
    <t>Testosterone 1.62% TD GEL</t>
  </si>
  <si>
    <t>Cullen</t>
  </si>
  <si>
    <t>Jumper</t>
  </si>
  <si>
    <t>EXETER</t>
  </si>
  <si>
    <t>286301430AND7/2/2024ANDTESTO</t>
  </si>
  <si>
    <t>24084814268</t>
  </si>
  <si>
    <t>24-084814268</t>
  </si>
  <si>
    <t>BREWER, FRANK</t>
  </si>
  <si>
    <t>W28098137201</t>
  </si>
  <si>
    <t>1972587418</t>
  </si>
  <si>
    <t>Owen, Standford</t>
  </si>
  <si>
    <t>BREWER</t>
  </si>
  <si>
    <t>FRANK</t>
  </si>
  <si>
    <t>Standford</t>
  </si>
  <si>
    <t>Owen</t>
  </si>
  <si>
    <t>00143972601</t>
  </si>
  <si>
    <t>280981372</t>
  </si>
  <si>
    <t>280981372AND6/4/2024ANDTESTO</t>
  </si>
  <si>
    <t>24085378138</t>
  </si>
  <si>
    <t>24-085378138</t>
  </si>
  <si>
    <t>REED, LELAND</t>
  </si>
  <si>
    <t>W26807143801</t>
  </si>
  <si>
    <t>1992908297</t>
  </si>
  <si>
    <t>DANG, GERALD</t>
  </si>
  <si>
    <t>LELAND</t>
  </si>
  <si>
    <t>GERALD</t>
  </si>
  <si>
    <t>DANG</t>
  </si>
  <si>
    <t>268071438</t>
  </si>
  <si>
    <t>268071438AND6/19/2024ANDTESTO</t>
  </si>
  <si>
    <t>24083668203</t>
  </si>
  <si>
    <t>24-083668203</t>
  </si>
  <si>
    <t>BEAUBE, KEVIN</t>
  </si>
  <si>
    <t>W27310689701</t>
  </si>
  <si>
    <t>1861846313</t>
  </si>
  <si>
    <t>GREEN, DAVID</t>
  </si>
  <si>
    <t>You do not meet the requirements of your plan. Your plan covers this drug you have primary or hypogonadotropic hypogonadism or you have gender dysphoria, and you can make an informed decision to use this drug. Your request has been denied based on the information we have.</t>
  </si>
  <si>
    <t>BEAUBE</t>
  </si>
  <si>
    <t>KEVIN</t>
  </si>
  <si>
    <t>E34.9</t>
  </si>
  <si>
    <t>GREEN</t>
  </si>
  <si>
    <t>MADISON</t>
  </si>
  <si>
    <t>39110</t>
  </si>
  <si>
    <t>Endocrine disorder, unspecified</t>
  </si>
  <si>
    <t>69097053731</t>
  </si>
  <si>
    <t>273106897</t>
  </si>
  <si>
    <t>273106897AND5/2/2024ANDTESTO</t>
  </si>
  <si>
    <t>E34 : Carcinoid syndrome</t>
  </si>
  <si>
    <t>ZEPBOUND</t>
  </si>
  <si>
    <t>24087501688</t>
  </si>
  <si>
    <t>24-087501688</t>
  </si>
  <si>
    <t>IVESTER, REBECCA</t>
  </si>
  <si>
    <t>W26829602901</t>
  </si>
  <si>
    <t>1144741059</t>
  </si>
  <si>
    <t>Boyd, Brittney</t>
  </si>
  <si>
    <t>IVESTER</t>
  </si>
  <si>
    <t>Zepbound 2.5MG/0.5ML SC SOAJ</t>
  </si>
  <si>
    <t>6125258000D520</t>
  </si>
  <si>
    <t>E66.01</t>
  </si>
  <si>
    <t>Brittney</t>
  </si>
  <si>
    <t>Boyd</t>
  </si>
  <si>
    <t>ADHD/ANTI-NARCOLEPSY/ANTI-OBESITY/ANOREXIANTS</t>
  </si>
  <si>
    <t>00002250680</t>
  </si>
  <si>
    <t>268296029</t>
  </si>
  <si>
    <t>268296029AND8/18/2024ANDZEPBO</t>
  </si>
  <si>
    <t>WEGOVY</t>
  </si>
  <si>
    <t>24088132981</t>
  </si>
  <si>
    <t>24-088132981</t>
  </si>
  <si>
    <t>STREET, STEPHANIE</t>
  </si>
  <si>
    <t>W24127473201</t>
  </si>
  <si>
    <t>1144984451</t>
  </si>
  <si>
    <t>LILES, KATELYN</t>
  </si>
  <si>
    <t>.</t>
  </si>
  <si>
    <t>STREET</t>
  </si>
  <si>
    <t>STEPHANIE</t>
  </si>
  <si>
    <t>WEGOVY 0.25MG INJ</t>
  </si>
  <si>
    <t>6125207000D520</t>
  </si>
  <si>
    <t>KATELYN</t>
  </si>
  <si>
    <t>LILES</t>
  </si>
  <si>
    <t>SENATOBIA</t>
  </si>
  <si>
    <t>ANTI-OBESITY - GLP-1 RECEPTOR AGONISTS</t>
  </si>
  <si>
    <t>00169452514</t>
  </si>
  <si>
    <t>241274732</t>
  </si>
  <si>
    <t>241274732AND9/5/2024ANDWEGOV</t>
  </si>
  <si>
    <t>24081833975</t>
  </si>
  <si>
    <t>24-081833975</t>
  </si>
  <si>
    <t>HURD, CHASITY</t>
  </si>
  <si>
    <t>W28325564901</t>
  </si>
  <si>
    <t>1477222883</t>
  </si>
  <si>
    <t>TIPTON, LUCAS</t>
  </si>
  <si>
    <t>HURD</t>
  </si>
  <si>
    <t>CHASITY</t>
  </si>
  <si>
    <t>WEGOVY 1.7MG INJ</t>
  </si>
  <si>
    <t>6125207000D535</t>
  </si>
  <si>
    <t>E66.9</t>
  </si>
  <si>
    <t>LUCAS</t>
  </si>
  <si>
    <t>TIPTON</t>
  </si>
  <si>
    <t>Spring</t>
  </si>
  <si>
    <t>77379</t>
  </si>
  <si>
    <t>Obesity, unspecified</t>
  </si>
  <si>
    <t>00169451714</t>
  </si>
  <si>
    <t>283255649</t>
  </si>
  <si>
    <t>283255649AND3/19/2024ANDWEGOV</t>
  </si>
  <si>
    <t>24081676532</t>
  </si>
  <si>
    <t>24-081676532</t>
  </si>
  <si>
    <t>KANE, CYNTHIA</t>
  </si>
  <si>
    <t>W27272052902</t>
  </si>
  <si>
    <t>0170009100001BJ</t>
  </si>
  <si>
    <t>1508863275</t>
  </si>
  <si>
    <t>DIMINICO, CARLO</t>
  </si>
  <si>
    <t>KANE</t>
  </si>
  <si>
    <t>CARLO</t>
  </si>
  <si>
    <t>DIMINICO</t>
  </si>
  <si>
    <t>POUGHKEEPSIE</t>
  </si>
  <si>
    <t>12601</t>
  </si>
  <si>
    <t>272720529</t>
  </si>
  <si>
    <t>272720529AND3/14/2024ANDMOUNJ</t>
  </si>
  <si>
    <t>24080115975</t>
  </si>
  <si>
    <t>24-080115975</t>
  </si>
  <si>
    <t>SLACK, STEPHANIE</t>
  </si>
  <si>
    <t>W26638397501</t>
  </si>
  <si>
    <t>0170009100001-M</t>
  </si>
  <si>
    <t>1568783736</t>
  </si>
  <si>
    <t>Lin, Steve</t>
  </si>
  <si>
    <t>SLACK</t>
  </si>
  <si>
    <t>NV</t>
  </si>
  <si>
    <t>E66.8</t>
  </si>
  <si>
    <t>Steve</t>
  </si>
  <si>
    <t>Lin</t>
  </si>
  <si>
    <t>Las Vegas</t>
  </si>
  <si>
    <t>89119</t>
  </si>
  <si>
    <t>Other obesity</t>
  </si>
  <si>
    <t>266383975</t>
  </si>
  <si>
    <t>266383975AND2/3/2024ANDMOUNJ</t>
  </si>
  <si>
    <t>24080115985</t>
  </si>
  <si>
    <t>24-080115985</t>
  </si>
  <si>
    <t>266383975AND2/3/2024ANDOZEMP</t>
  </si>
  <si>
    <t>SAXENDA</t>
  </si>
  <si>
    <t>24080116196</t>
  </si>
  <si>
    <t>24-080116196</t>
  </si>
  <si>
    <t>Saxenda 6mg/ml pen</t>
  </si>
  <si>
    <t>6125205000D2**</t>
  </si>
  <si>
    <t>00169280015</t>
  </si>
  <si>
    <t>266383975AND2/6/2024ANDSAXEN</t>
  </si>
  <si>
    <t>24080116184</t>
  </si>
  <si>
    <t>24-080116184</t>
  </si>
  <si>
    <t>266383975AND2/6/2024ANDWEGOV</t>
  </si>
  <si>
    <t>24080116214</t>
  </si>
  <si>
    <t>24-080116214</t>
  </si>
  <si>
    <t>Zepbound 2.5mg/0.5mL Pre-Filled Pen Solution for Injection</t>
  </si>
  <si>
    <t>266383975AND2/9/2024ANDZEPBO</t>
  </si>
  <si>
    <t>24083510591</t>
  </si>
  <si>
    <t>24-083510591</t>
  </si>
  <si>
    <t>RILEY, JENNIFER</t>
  </si>
  <si>
    <t>W28098138504</t>
  </si>
  <si>
    <t>1609887439</t>
  </si>
  <si>
    <t>ODONNELL, SHANNA</t>
  </si>
  <si>
    <t>RILEY</t>
  </si>
  <si>
    <t>ZEPBOUND 2.5/0.5 PEN</t>
  </si>
  <si>
    <t>E66.09</t>
  </si>
  <si>
    <t>SHANNA</t>
  </si>
  <si>
    <t>ODONNELL</t>
  </si>
  <si>
    <t>PORT LAVACA</t>
  </si>
  <si>
    <t>Other obesity due to excess calories</t>
  </si>
  <si>
    <t>280981385</t>
  </si>
  <si>
    <t>280981385AND4/29/2024ANDZEPBO</t>
  </si>
  <si>
    <t>24084747292</t>
  </si>
  <si>
    <t>24-084747292</t>
  </si>
  <si>
    <t>TAYLOR, DANNY</t>
  </si>
  <si>
    <t>W26829599901</t>
  </si>
  <si>
    <t>1760921696</t>
  </si>
  <si>
    <t>Scott, Tracy</t>
  </si>
  <si>
    <t>Plan Exclusion</t>
  </si>
  <si>
    <t>Tracy</t>
  </si>
  <si>
    <t>Scott</t>
  </si>
  <si>
    <t>Byhalia</t>
  </si>
  <si>
    <t>38611</t>
  </si>
  <si>
    <t>268295999</t>
  </si>
  <si>
    <t>268295999AND6/3/2024ANDWEGOV</t>
  </si>
  <si>
    <t>24088009488</t>
  </si>
  <si>
    <t>24-088009488</t>
  </si>
  <si>
    <t>ROBINSON, TAMMY</t>
  </si>
  <si>
    <t>W28640093901</t>
  </si>
  <si>
    <t>IBR</t>
  </si>
  <si>
    <t>ROBINSON</t>
  </si>
  <si>
    <t>TAMMY</t>
  </si>
  <si>
    <t>286400939</t>
  </si>
  <si>
    <t>286400939AND9/2/2024ANDWEGOV</t>
  </si>
  <si>
    <t>24089093203</t>
  </si>
  <si>
    <t>24-089093203</t>
  </si>
  <si>
    <t>ZEPBOUND 5/0.5 PEN</t>
  </si>
  <si>
    <t>6125258000D525</t>
  </si>
  <si>
    <t>00002249580</t>
  </si>
  <si>
    <t>268295999AND10/2/2024ANDZEPBO</t>
  </si>
  <si>
    <t>24086703667</t>
  </si>
  <si>
    <t>24-086703667</t>
  </si>
  <si>
    <t>MOORE, JONI</t>
  </si>
  <si>
    <t>W28735428801</t>
  </si>
  <si>
    <t>1770674467</t>
  </si>
  <si>
    <t>BROWN, SHARON</t>
  </si>
  <si>
    <t>MOORE</t>
  </si>
  <si>
    <t>JONI</t>
  </si>
  <si>
    <t>zepbound</t>
  </si>
  <si>
    <t>**************</t>
  </si>
  <si>
    <t>287354288</t>
  </si>
  <si>
    <t>287354288AND7/26/2024ANDZEPBO</t>
  </si>
  <si>
    <t>24082073192</t>
  </si>
  <si>
    <t>24-082073192</t>
  </si>
  <si>
    <t>VARAS, ERIN</t>
  </si>
  <si>
    <t>W28517725001</t>
  </si>
  <si>
    <t>0170009150001IC</t>
  </si>
  <si>
    <t>1932580081</t>
  </si>
  <si>
    <t>Gray O'Banks, Jaimie</t>
  </si>
  <si>
    <t>VARAS</t>
  </si>
  <si>
    <t>ERIN</t>
  </si>
  <si>
    <t>Jaimie</t>
  </si>
  <si>
    <t>Gray O'Banks</t>
  </si>
  <si>
    <t>Middletown</t>
  </si>
  <si>
    <t>10941</t>
  </si>
  <si>
    <t>285177250</t>
  </si>
  <si>
    <t>285177250AND3/26/2024ANDZEPBO</t>
  </si>
  <si>
    <t>24082831125</t>
  </si>
  <si>
    <t>24-082831125</t>
  </si>
  <si>
    <t>DILLON, RANDALL</t>
  </si>
  <si>
    <t>W28293602201</t>
  </si>
  <si>
    <t>1982909453</t>
  </si>
  <si>
    <t>MATTHEWS, SANDRA</t>
  </si>
  <si>
    <t>Your request for coverage was denied because your prescription benefit plan does not cover the requested medication.</t>
  </si>
  <si>
    <t>DILLON</t>
  </si>
  <si>
    <t>RANDALL</t>
  </si>
  <si>
    <t>Wegovy 0.25mg Injection</t>
  </si>
  <si>
    <t>SANDRA</t>
  </si>
  <si>
    <t>MATTHEWS</t>
  </si>
  <si>
    <t>282936022</t>
  </si>
  <si>
    <t>282936022AND4/11/2024ANDWEGOV</t>
  </si>
  <si>
    <t>24087858950</t>
  </si>
  <si>
    <t>24-087858950</t>
  </si>
  <si>
    <t>RAMSEY, DAJON</t>
  </si>
  <si>
    <t>W28764317101</t>
  </si>
  <si>
    <t>1760010045</t>
  </si>
  <si>
    <t>Tsai, Kang-Lin</t>
  </si>
  <si>
    <t>RAMSEY</t>
  </si>
  <si>
    <t>DAJON</t>
  </si>
  <si>
    <t>Kang-Lin</t>
  </si>
  <si>
    <t>Tsai</t>
  </si>
  <si>
    <t>BAY ST LOUIS</t>
  </si>
  <si>
    <t>39520</t>
  </si>
  <si>
    <t>287643171</t>
  </si>
  <si>
    <t>287643171AND8/27/2024ANDWEGOV</t>
  </si>
  <si>
    <t>24087815342</t>
  </si>
  <si>
    <t>24-087815342</t>
  </si>
  <si>
    <t>287643171AND8/27/2024ANDZEPBO</t>
  </si>
  <si>
    <t>VASCEPA</t>
  </si>
  <si>
    <t>24087258047</t>
  </si>
  <si>
    <t>24-087258047</t>
  </si>
  <si>
    <t>Your plan only covers this drug when your doctor gives us a medical reason you cannot take those other drugs. We have denied your request for this drug because your doctor told us that you will be taking a preferred drug instead. Your doctor can send us any new or missing information for us to review. The preferred drugs for your plan are: icosapent ethyl, omega-3 acid ethyl esters. Your doctor may need to get approval from your plan for preferred drugs. For this drug, you may have to meet other criteria. You can request the drug policy for more details. You can also request other plan documents for your review.</t>
  </si>
  <si>
    <t>Vascepa (icosapent ethyl)</t>
  </si>
  <si>
    <t>395000351001**</t>
  </si>
  <si>
    <t>E78.5</t>
  </si>
  <si>
    <t>ANTIHYPERLIPIDEMICS</t>
  </si>
  <si>
    <t>ANTIHYPERLIPIDEMICS - MISC.</t>
  </si>
  <si>
    <t>Hyperlipidemia, unspecified</t>
  </si>
  <si>
    <t>52937000120</t>
  </si>
  <si>
    <t>C333613</t>
  </si>
  <si>
    <t>Susan</t>
  </si>
  <si>
    <t>Higgins</t>
  </si>
  <si>
    <t>266793585AND8/13/2024ANDVASCE</t>
  </si>
  <si>
    <t>E78 : Pure hypercholesterolemia</t>
  </si>
  <si>
    <t>24089363616</t>
  </si>
  <si>
    <t>24-089363616</t>
  </si>
  <si>
    <t>MILLS, BILLY</t>
  </si>
  <si>
    <t>W26807163301</t>
  </si>
  <si>
    <t>MILLS</t>
  </si>
  <si>
    <t>268071633</t>
  </si>
  <si>
    <t>268071633AND10/13/2024ANDMOUNJ</t>
  </si>
  <si>
    <t>24089468182</t>
  </si>
  <si>
    <t>24-089468182</t>
  </si>
  <si>
    <t>MCMINN, JENNIFERLEIGH</t>
  </si>
  <si>
    <t>JENNIFERLEIGH</t>
  </si>
  <si>
    <t>268071633AND10/14/2024ANDMOUNJ</t>
  </si>
  <si>
    <t>REPATHA</t>
  </si>
  <si>
    <t>24088948729</t>
  </si>
  <si>
    <t>24-088948729</t>
  </si>
  <si>
    <t>1750679916</t>
  </si>
  <si>
    <t>SWARUP, SUPREEYA</t>
  </si>
  <si>
    <t>Praluent, Repatha, Leqvio ACSF SSPA</t>
  </si>
  <si>
    <t>Your plan only covers this drug for your health condition, primary hyperlipidemia, if your untreated (before any lipid-lowering therapy) low-density lipoprotein cholesterol (LDL-C) (bad cholesterol) level is 190 mg/dL or greater.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</si>
  <si>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Primary hyperlipidemia - Untreated LDL less than 190 mg/dL</t>
  </si>
  <si>
    <t>Repatha</t>
  </si>
  <si>
    <t>3935002000****</t>
  </si>
  <si>
    <t>E78.00</t>
  </si>
  <si>
    <t>SUPREEYA</t>
  </si>
  <si>
    <t>SWARUP</t>
  </si>
  <si>
    <t>PROPROTEIN CONVERTASE SUBTILISIN/KEXIN TYPE 9 INHIBITORS</t>
  </si>
  <si>
    <t>Denied - CRU</t>
  </si>
  <si>
    <t>Pure hypercholesterolemia, unspecified</t>
  </si>
  <si>
    <t>72511076002</t>
  </si>
  <si>
    <t>XMRIHGRIGOSPC</t>
  </si>
  <si>
    <t>HEATHER</t>
  </si>
  <si>
    <t>GRIGO</t>
  </si>
  <si>
    <t>279436683AND9/30/2024ANDREPAT</t>
  </si>
  <si>
    <t>24080260292</t>
  </si>
  <si>
    <t>SUD</t>
  </si>
  <si>
    <t>24-080260292</t>
  </si>
  <si>
    <t>GRISSOM, CARRIE</t>
  </si>
  <si>
    <t>W27411396701</t>
  </si>
  <si>
    <t>1508029083</t>
  </si>
  <si>
    <t>Black, Jason</t>
  </si>
  <si>
    <t>Coverage for this medication is denied for the following reason(s). We reviewed the information we received about your condition and circumstances. We used plan approved criteria when making this decision. The policy states that this medication may be covered when the requested product cannot be switched to a formulary alternative. Based on the policy and the information we received your request was denied. The request was denied because the requested medication can be switched to the formulary alternative. Formulary alternatives are: buprenorphine-naloxone sublingual, Zubsolv. Requirement: 3 in a class with 3 or more alternatives, 2 in a class with 2 alternatives, or 1 in a class 1 alternative. Note: Formulary alternatives may require a prior authorization. Your prescriber will be responsible for determining what alternative is appropriate for you.</t>
  </si>
  <si>
    <t>GRISSOM</t>
  </si>
  <si>
    <t>CARRIE</t>
  </si>
  <si>
    <t>Suboxone Film (buprenorphine-naloxone)</t>
  </si>
  <si>
    <t>652000102082**</t>
  </si>
  <si>
    <t>F11.10</t>
  </si>
  <si>
    <t>Jason</t>
  </si>
  <si>
    <t>Black</t>
  </si>
  <si>
    <t>39532</t>
  </si>
  <si>
    <t>OPIOID PARTIAL AGONISTS</t>
  </si>
  <si>
    <t>12496120803</t>
  </si>
  <si>
    <t>274113967</t>
  </si>
  <si>
    <t>274113967AND2/7/2024ANDSUBOX</t>
  </si>
  <si>
    <t>24084206180</t>
  </si>
  <si>
    <t>MH</t>
  </si>
  <si>
    <t>24-084206180</t>
  </si>
  <si>
    <t>COEY, BRITTANY</t>
  </si>
  <si>
    <t>W27411387001</t>
  </si>
  <si>
    <t>1356900534</t>
  </si>
  <si>
    <t>Ainsworth, Seren</t>
  </si>
  <si>
    <t>Approved from 05/16/2024 thru 05/16/2025</t>
  </si>
  <si>
    <t>COEY</t>
  </si>
  <si>
    <t>BRITTANY</t>
  </si>
  <si>
    <t>Caplyta (lumateperone)</t>
  </si>
  <si>
    <t>594000224001**</t>
  </si>
  <si>
    <t>F31.81</t>
  </si>
  <si>
    <t>Seren</t>
  </si>
  <si>
    <t>Ainsworth</t>
  </si>
  <si>
    <t>ANTIPSYCHOTICS/ANTIMANIC AGENTS</t>
  </si>
  <si>
    <t>ANTIPSYCHOTICS - MISC.</t>
  </si>
  <si>
    <t>Bipolar II disorder</t>
  </si>
  <si>
    <t>72060011040</t>
  </si>
  <si>
    <t>274113870</t>
  </si>
  <si>
    <t>274113870AND5/16/2024ANDCAPLY</t>
  </si>
  <si>
    <t>24082976883</t>
  </si>
  <si>
    <t>24-082976883</t>
  </si>
  <si>
    <t>1851333009</t>
  </si>
  <si>
    <t>Shelby, Christopher</t>
  </si>
  <si>
    <t>Atypical Antipsychotics REG</t>
  </si>
  <si>
    <t>Vraylar 1.5 mg capsule (cariprazine)</t>
  </si>
  <si>
    <t>5940001810****</t>
  </si>
  <si>
    <t>Christopher</t>
  </si>
  <si>
    <t>Shelby</t>
  </si>
  <si>
    <t>61874011530</t>
  </si>
  <si>
    <t>274113870AND4/16/2024ANDVRAYL</t>
  </si>
  <si>
    <t>24089861464</t>
  </si>
  <si>
    <t>24-089861464</t>
  </si>
  <si>
    <t>SMITH, SYLVIA</t>
  </si>
  <si>
    <t>W27307353501</t>
  </si>
  <si>
    <t>1205065554</t>
  </si>
  <si>
    <t>Bridges, James</t>
  </si>
  <si>
    <t>Auvelity NTM (ACF FI)</t>
  </si>
  <si>
    <t>Approved from 10/24/2024 thru 10/24/2025</t>
  </si>
  <si>
    <t>SYLVIA</t>
  </si>
  <si>
    <t>Auvelity (bupropion-dextromethorphan)</t>
  </si>
  <si>
    <t>589999023004**</t>
  </si>
  <si>
    <t>F32.9</t>
  </si>
  <si>
    <t>James</t>
  </si>
  <si>
    <t>Bridges</t>
  </si>
  <si>
    <t>ANTIDEPRESSANTS</t>
  </si>
  <si>
    <t>Major depressive disorder, single episode, unspecified</t>
  </si>
  <si>
    <t>81968004530</t>
  </si>
  <si>
    <t>273073535</t>
  </si>
  <si>
    <t>273073535AND10/24/2024ANDAUVEL</t>
  </si>
  <si>
    <t>24090454055</t>
  </si>
  <si>
    <t>24-090454055</t>
  </si>
  <si>
    <t>DENNING, TERESA</t>
  </si>
  <si>
    <t>W26679352602</t>
  </si>
  <si>
    <t>1336405455</t>
  </si>
  <si>
    <t>Ramsey, Stacie</t>
  </si>
  <si>
    <t>Approved from 11/11/2024 thru 11/11/2025</t>
  </si>
  <si>
    <t>DENNING</t>
  </si>
  <si>
    <t>TERESA</t>
  </si>
  <si>
    <t>Vraylar (cariprazine)</t>
  </si>
  <si>
    <t>F32.0</t>
  </si>
  <si>
    <t>Stacie</t>
  </si>
  <si>
    <t>Ramsey</t>
  </si>
  <si>
    <t>266793526</t>
  </si>
  <si>
    <t>266793526AND11/11/2024ANDVRAYL</t>
  </si>
  <si>
    <t>24086277402</t>
  </si>
  <si>
    <t>24-086277402</t>
  </si>
  <si>
    <t>1073747564</t>
  </si>
  <si>
    <t>Galle, Jennifer</t>
  </si>
  <si>
    <t>Approved from 07/15/2024 thru 07/15/2025</t>
  </si>
  <si>
    <t>F33.1</t>
  </si>
  <si>
    <t>Galle</t>
  </si>
  <si>
    <t>Major depressive disorder, recurrent, moderate</t>
  </si>
  <si>
    <t>61874013030</t>
  </si>
  <si>
    <t>274113967AND7/15/2024ANDVRAYL</t>
  </si>
  <si>
    <t>24083775230</t>
  </si>
  <si>
    <t>24-083775230</t>
  </si>
  <si>
    <t>EVANS, SARA</t>
  </si>
  <si>
    <t>W28035763901</t>
  </si>
  <si>
    <t>1235102674</t>
  </si>
  <si>
    <t>METTETAL, CARY</t>
  </si>
  <si>
    <t>EVANS</t>
  </si>
  <si>
    <t>SARA</t>
  </si>
  <si>
    <t>Vraylar 1.5MG OR CAPS</t>
  </si>
  <si>
    <t>CARY</t>
  </si>
  <si>
    <t>METTETAL</t>
  </si>
  <si>
    <t>SARDIS</t>
  </si>
  <si>
    <t>38666</t>
  </si>
  <si>
    <t>280357639</t>
  </si>
  <si>
    <t>280357639AND5/6/2024ANDVRAYL</t>
  </si>
  <si>
    <t>24087600509</t>
  </si>
  <si>
    <t>24-087600509</t>
  </si>
  <si>
    <t>DICKERSON, KENNETH</t>
  </si>
  <si>
    <t>W26807149801</t>
  </si>
  <si>
    <t>1265533038</t>
  </si>
  <si>
    <t>Miller, Amy</t>
  </si>
  <si>
    <t>Approved from 08/20/2024 thru 08/20/2025</t>
  </si>
  <si>
    <t>F33.2</t>
  </si>
  <si>
    <t>Miller</t>
  </si>
  <si>
    <t>SALTILLO</t>
  </si>
  <si>
    <t>38866</t>
  </si>
  <si>
    <t>Major depressive disorder, recurrent severe without psychotic features</t>
  </si>
  <si>
    <t>268071498</t>
  </si>
  <si>
    <t>268071498AND8/20/2024ANDAUVEL</t>
  </si>
  <si>
    <t>2024043003985-1</t>
  </si>
  <si>
    <t>2024043003985</t>
  </si>
  <si>
    <t>1</t>
  </si>
  <si>
    <t>PR</t>
  </si>
  <si>
    <t>Y</t>
  </si>
  <si>
    <t>272720516</t>
  </si>
  <si>
    <t>0065744233</t>
  </si>
  <si>
    <t>272720516AND4/26/2024ANDBUPRO</t>
  </si>
  <si>
    <t>272720516ANDBUPRO</t>
  </si>
  <si>
    <t>Match</t>
  </si>
  <si>
    <t>BUPROPION TAB 75MG</t>
  </si>
  <si>
    <t>Bupropion Extended Release 450mg Tablet</t>
  </si>
  <si>
    <t>OUTPATIENT DENIAL</t>
  </si>
  <si>
    <t>PHARMACY STEP THERAPY NOT FOLLOWED</t>
  </si>
  <si>
    <t>OT</t>
  </si>
  <si>
    <t>CLINICAL INTERPRET.</t>
  </si>
  <si>
    <t>AETNA PHARMACY - SYSTEM</t>
  </si>
  <si>
    <t>24083429346</t>
  </si>
  <si>
    <t>No Match</t>
  </si>
  <si>
    <t>LAUREN</t>
  </si>
  <si>
    <t>BASSEL</t>
  </si>
  <si>
    <t>ADVERSE</t>
  </si>
  <si>
    <t>FI</t>
  </si>
  <si>
    <t>AE POS</t>
  </si>
  <si>
    <t>OPEN ACCESS MC</t>
  </si>
  <si>
    <t>FAX</t>
  </si>
  <si>
    <t>KEY</t>
  </si>
  <si>
    <t>N</t>
  </si>
  <si>
    <t>BASSEL, LAUREN</t>
  </si>
  <si>
    <t>24-083429346</t>
  </si>
  <si>
    <t>W27272051602</t>
  </si>
  <si>
    <t>0170009110001BL</t>
  </si>
  <si>
    <t>1659384428</t>
  </si>
  <si>
    <t>BERNSTEIN, MARK</t>
  </si>
  <si>
    <t>"Coverage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bupropion, bupropion ext-rel (except bupropion ext-rel tablet 450mg). Requirement: 3 in a class with 3 or more alternatives, 2 in a class with 2 alternatives, or 1 in a class 1 alternative. Note: Formulary alternatives may require a prior authorization. Your prescriber will be responsible for determining what alternative is appropriate for you."</t>
  </si>
  <si>
    <t>58300040107545</t>
  </si>
  <si>
    <t>BERNSTEIN</t>
  </si>
  <si>
    <t>GOSHEN</t>
  </si>
  <si>
    <t>10924</t>
  </si>
  <si>
    <t>ANTIDEPRESSANTS - MISC.</t>
  </si>
  <si>
    <t>47781063730</t>
  </si>
  <si>
    <t>24086168466</t>
  </si>
  <si>
    <t>24-086168466</t>
  </si>
  <si>
    <t>Approved from 07/11/2024 thru 07/11/2025</t>
  </si>
  <si>
    <t>Fluoxetine 60mg Tab</t>
  </si>
  <si>
    <t>58160040000360</t>
  </si>
  <si>
    <t>Goshen</t>
  </si>
  <si>
    <t>SELECTIVE SEROTONIN REUPTAKE INHIBITORS (SSRIS)</t>
  </si>
  <si>
    <t>75834014830</t>
  </si>
  <si>
    <t>272720516AND7/11/2024ANDFLUOX</t>
  </si>
  <si>
    <t>24089004282</t>
  </si>
  <si>
    <t>24-089004282</t>
  </si>
  <si>
    <t>PERALTA, ZURYA</t>
  </si>
  <si>
    <t>W28583034501</t>
  </si>
  <si>
    <t>1588442495</t>
  </si>
  <si>
    <t>THOMAS-GRAHAM, ASHLEY</t>
  </si>
  <si>
    <t>Approved from 09/30/2024 thru 09/30/2025</t>
  </si>
  <si>
    <t>PERALTA</t>
  </si>
  <si>
    <t>ZURYA</t>
  </si>
  <si>
    <t>Vilazodone</t>
  </si>
  <si>
    <t>5812008810****</t>
  </si>
  <si>
    <t>F41.1</t>
  </si>
  <si>
    <t>ASHLEY</t>
  </si>
  <si>
    <t>THOMAS-GRAHAM</t>
  </si>
  <si>
    <t>77377</t>
  </si>
  <si>
    <t>SEROTONIN MODULATORS</t>
  </si>
  <si>
    <t>Generalized anxiety disorder</t>
  </si>
  <si>
    <t>72205026230</t>
  </si>
  <si>
    <t>285830345</t>
  </si>
  <si>
    <t>285830345AND9/30/2024ANDVILAZ</t>
  </si>
  <si>
    <t>24080479711</t>
  </si>
  <si>
    <t>24-080479711</t>
  </si>
  <si>
    <t>GAMA, ELIZABETH</t>
  </si>
  <si>
    <t>W27746916401</t>
  </si>
  <si>
    <t>1639139371</t>
  </si>
  <si>
    <t>HOANG, NANCY</t>
  </si>
  <si>
    <t>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citalopram, escitalopram, fluoxetine (except fluoxetine tablet 60mg, fluoxetine tablet [generics for Sarafem]), paroxetine HCl, paroxetine HCl ext-rel (except NDC^ 60505367503), sertraline, Trintellix. Requirement: 3 in a class with 3 or more alternatives, 2 in a class with 2 alternatives, or 1 in a class 1 alternative. Note: Formulary alternatives may require a prior authorization. Your prescriber will be responsible for determining what alternative is appropriate for you.</t>
  </si>
  <si>
    <t>GAMA</t>
  </si>
  <si>
    <t>ELIZABETH</t>
  </si>
  <si>
    <t>NANCY</t>
  </si>
  <si>
    <t>HOANG</t>
  </si>
  <si>
    <t>77095</t>
  </si>
  <si>
    <t>Z350626</t>
  </si>
  <si>
    <t>Ellen</t>
  </si>
  <si>
    <t>Guthrie</t>
  </si>
  <si>
    <t>277469164</t>
  </si>
  <si>
    <t>277469164AND2/14/2024ANDFLUOX</t>
  </si>
  <si>
    <t>ZONEGRAN</t>
  </si>
  <si>
    <t>24081199190</t>
  </si>
  <si>
    <t>24-081199190</t>
  </si>
  <si>
    <t>BACKEN, PEGGY</t>
  </si>
  <si>
    <t>W26807164201</t>
  </si>
  <si>
    <t>JOYNER, CHRISTINA</t>
  </si>
  <si>
    <t>Approved from 03/01/2024 thru 03/01/2025</t>
  </si>
  <si>
    <t>BACKEN</t>
  </si>
  <si>
    <t>PEGGY</t>
  </si>
  <si>
    <t>Zonegran (zonisamide)</t>
  </si>
  <si>
    <t>726000900001**</t>
  </si>
  <si>
    <t>F44.5</t>
  </si>
  <si>
    <t>CHRISTINA</t>
  </si>
  <si>
    <t>Holly springs</t>
  </si>
  <si>
    <t>ANTICONVULSANTS</t>
  </si>
  <si>
    <t>ANTICONVULSANTS - MISC.</t>
  </si>
  <si>
    <t>Conversion disorder with seizures or convulsions</t>
  </si>
  <si>
    <t>59212068010</t>
  </si>
  <si>
    <t>268071642</t>
  </si>
  <si>
    <t>268071642AND3/1/2024ANDZONEG</t>
  </si>
  <si>
    <t>F44 : Dissociative amnesia</t>
  </si>
  <si>
    <t>24084052400</t>
  </si>
  <si>
    <t>24-084052400</t>
  </si>
  <si>
    <t>MILLS, BRITTNEE</t>
  </si>
  <si>
    <t>W26679375801</t>
  </si>
  <si>
    <t>ADHD Agents Post Limit (MMT)</t>
  </si>
  <si>
    <t>We have denied your request because it is for more than the amount your plan covers (quantity limit). Your plan only covers more of this drug (additional quantities) when you meet the criteria for additional quantities. Your plan covers up to the following per month: A) Adderall: 90 tabs [5mg, 7.5mg, 10mg, 12.5mg], 60 tabs [15mg, 20mg], 30 tabs [30mg]; B) Adderall XR: 90 caps [5mg, 10mg], 30 caps [15mg, 20mg, 25mg, 30mg]. We reviewed the information we had. Your request for more drug has been denied. Your doctor can send us any new or missing information for us to review. For this drug, you may have to meet other criteria. You can request the drug policy for more details. You can also request other plan documents for your review.</t>
  </si>
  <si>
    <t>Quantity, Post limit criteria not met 683-J ID3352</t>
  </si>
  <si>
    <t>BRITTNEE</t>
  </si>
  <si>
    <t>Amphetamine-Dextroamphetamine 30mg</t>
  </si>
  <si>
    <t>61109902100330</t>
  </si>
  <si>
    <t>F90.0</t>
  </si>
  <si>
    <t>SPLENDORA</t>
  </si>
  <si>
    <t>77372</t>
  </si>
  <si>
    <t>AMPHETAMINE MIXTURES</t>
  </si>
  <si>
    <t>64850050601</t>
  </si>
  <si>
    <t>C394299</t>
  </si>
  <si>
    <t>Suma</t>
  </si>
  <si>
    <t>Dondapati</t>
  </si>
  <si>
    <t>266793758</t>
  </si>
  <si>
    <t>266793758AND5/16/2024ANDAMPHE</t>
  </si>
  <si>
    <t>24088403118</t>
  </si>
  <si>
    <t>24-088403118</t>
  </si>
  <si>
    <t>PARKER, LILLIAN</t>
  </si>
  <si>
    <t>W27411387403</t>
  </si>
  <si>
    <t>1326093915</t>
  </si>
  <si>
    <t>Frank, Erica</t>
  </si>
  <si>
    <t>Approved from 09/12/2024 thru 09/12/2025</t>
  </si>
  <si>
    <t>LILLIAN</t>
  </si>
  <si>
    <t>Focalin XR (dexmethylphenidate ER)</t>
  </si>
  <si>
    <t>614000161070**</t>
  </si>
  <si>
    <t>F90.2</t>
  </si>
  <si>
    <t>Erica</t>
  </si>
  <si>
    <t>Frank</t>
  </si>
  <si>
    <t>STIMULANTS - MISC.</t>
  </si>
  <si>
    <t>Attention-deficit hyperactivity disorder, combined type</t>
  </si>
  <si>
    <t>00078043205</t>
  </si>
  <si>
    <t>274113874</t>
  </si>
  <si>
    <t>274113874AND9/12/2024ANDFOCAL</t>
  </si>
  <si>
    <t>24089656447</t>
  </si>
  <si>
    <t>24-089656447</t>
  </si>
  <si>
    <t>HICKMAN, LANDON</t>
  </si>
  <si>
    <t>W28926254603</t>
  </si>
  <si>
    <t>0170009110001AB</t>
  </si>
  <si>
    <t>1497818579</t>
  </si>
  <si>
    <t>Fain, George</t>
  </si>
  <si>
    <t>HICKMAN</t>
  </si>
  <si>
    <t>LANDON</t>
  </si>
  <si>
    <t>Dextroamphetamine Sulfate ER 15MG OR CP24</t>
  </si>
  <si>
    <t>61100020107015</t>
  </si>
  <si>
    <t>George</t>
  </si>
  <si>
    <t>Fain</t>
  </si>
  <si>
    <t>AMPHETAMINES</t>
  </si>
  <si>
    <t>00406896201</t>
  </si>
  <si>
    <t>289262546</t>
  </si>
  <si>
    <t>289262546AND10/18/2024ANDDEXTR</t>
  </si>
  <si>
    <t>24086393060</t>
  </si>
  <si>
    <t>24-086393060</t>
  </si>
  <si>
    <t>Amphetamine-Dextroamphetamine 30MG OR TABS</t>
  </si>
  <si>
    <t>00555097402</t>
  </si>
  <si>
    <t>278013971AND7/18/2024ANDAMPHE</t>
  </si>
  <si>
    <t>2024120903550-1</t>
  </si>
  <si>
    <t>2024120903550</t>
  </si>
  <si>
    <t>270621662</t>
  </si>
  <si>
    <t>0425595520</t>
  </si>
  <si>
    <t>270621662AND11/27/2024ANDJORNA</t>
  </si>
  <si>
    <t>270621662ANDJORNA</t>
  </si>
  <si>
    <t>JORNAY PM CAP 40MG ER</t>
  </si>
  <si>
    <t>Jornay PM (methylphenidate ER)</t>
  </si>
  <si>
    <t>PRIOR AUTHORIZATION DENIAL</t>
  </si>
  <si>
    <t>CONTINUITY OF CARE</t>
  </si>
  <si>
    <t>AETNA PHARMACY - PRECERT</t>
  </si>
  <si>
    <t>24091054634</t>
  </si>
  <si>
    <t>ZACHARY</t>
  </si>
  <si>
    <t>ROWLAND</t>
  </si>
  <si>
    <t>AE INDEMNITY</t>
  </si>
  <si>
    <t>PPO MEDICAL</t>
  </si>
  <si>
    <t>SEL</t>
  </si>
  <si>
    <t>ROWLAND, ZACHARY</t>
  </si>
  <si>
    <t>24-091054634</t>
  </si>
  <si>
    <t>W27062166205</t>
  </si>
  <si>
    <t>1588651954</t>
  </si>
  <si>
    <t>PHILLIPS, HARRY</t>
  </si>
  <si>
    <t>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amphetamine-dextroamphetamine mixed salts ext-rel, dexmethylphenidate ext-rel, lisdexamfetamine, methylphenidate ext-rel, AZSTARYS Note: Formulary alternatives may require a prior authorization. Your prescriber will be responsible for determining what alternative is appropriate for you.</t>
  </si>
  <si>
    <t>614000201070**</t>
  </si>
  <si>
    <t>HARRY</t>
  </si>
  <si>
    <t>PHILLIPS</t>
  </si>
  <si>
    <t>71376020203</t>
  </si>
  <si>
    <t>DALFAMPRIDINE</t>
  </si>
  <si>
    <t>24086791117</t>
  </si>
  <si>
    <t>24-086791117</t>
  </si>
  <si>
    <t>1811280951</t>
  </si>
  <si>
    <t>KAUNZNER, ULRIKE</t>
  </si>
  <si>
    <t>Multiple Sclerosis Ampyra [dalfampridine] Generics First SGM</t>
  </si>
  <si>
    <t>Approved from 08/06/2024 thru 08/06/2025</t>
  </si>
  <si>
    <t>dalfampridine ER</t>
  </si>
  <si>
    <t>6240603000****</t>
  </si>
  <si>
    <t>ULRIKE</t>
  </si>
  <si>
    <t>KAUNZNER</t>
  </si>
  <si>
    <t>NEW YORK</t>
  </si>
  <si>
    <t>10021</t>
  </si>
  <si>
    <t>PSYCHOTHERAPEUTIC AND NEUROLOGICAL AGENTS - MISC.</t>
  </si>
  <si>
    <t>MULTIPLE SCLEROSIS AGENTS - POTASSIUM CHANNEL BLOCKERS</t>
  </si>
  <si>
    <t>51407087660</t>
  </si>
  <si>
    <t>272720516AND8/6/2024ANDDALFA</t>
  </si>
  <si>
    <t>G35 : Multiple sclerosis</t>
  </si>
  <si>
    <t>KESIMPTA</t>
  </si>
  <si>
    <t>24088911896</t>
  </si>
  <si>
    <t>24-088911896</t>
  </si>
  <si>
    <t>Multiple Sclerosis Kesimpta SGM*</t>
  </si>
  <si>
    <t>Kesimpta</t>
  </si>
  <si>
    <t>6240506500****</t>
  </si>
  <si>
    <t>10075</t>
  </si>
  <si>
    <t>MULTIPLE SCLEROSIS AGENTS - MONOCLONAL ANTIBODIES</t>
  </si>
  <si>
    <t>00078100768</t>
  </si>
  <si>
    <t>272720516AND9/26/2024ANDKESIM</t>
  </si>
  <si>
    <t>MODAFINIL</t>
  </si>
  <si>
    <t>2024071101299-1</t>
  </si>
  <si>
    <t>2024071101299</t>
  </si>
  <si>
    <t>272720516AND6/11/2024ANDMODAF</t>
  </si>
  <si>
    <t>272720516ANDMODAF</t>
  </si>
  <si>
    <t>MODAFINIL TAB 100MG</t>
  </si>
  <si>
    <t>Modafinil 100mg</t>
  </si>
  <si>
    <t>24085101257</t>
  </si>
  <si>
    <t>24-085101257</t>
  </si>
  <si>
    <t>Provigil</t>
  </si>
  <si>
    <t>Your plan only covers this drug if you are using it with treatment for airway problems due to obstructive sleep apnea. We have denied your request because you are not using it with treatment for airway problems due to obstructive sleep apnea.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</si>
  <si>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61400024000310</t>
  </si>
  <si>
    <t>New York</t>
  </si>
  <si>
    <t>69452034213</t>
  </si>
  <si>
    <t>TRILEPTAL</t>
  </si>
  <si>
    <t>24086517052</t>
  </si>
  <si>
    <t>24-086517052</t>
  </si>
  <si>
    <t>1194916882</t>
  </si>
  <si>
    <t>Martinez, Jesus</t>
  </si>
  <si>
    <t>Approved from 07/22/2024 thru 07/22/2025</t>
  </si>
  <si>
    <t>Trileptal (oxcarbazepine)</t>
  </si>
  <si>
    <t>7260004600****</t>
  </si>
  <si>
    <t>G40.909</t>
  </si>
  <si>
    <t>Jesus</t>
  </si>
  <si>
    <t>Epilepsy, unsp, not intractable, without status epilepticus</t>
  </si>
  <si>
    <t>00078045705</t>
  </si>
  <si>
    <t>268071642AND7/22/2024ANDTRILE</t>
  </si>
  <si>
    <t>G40 : Local-rel idio epi w seiz of loc onst, not ntrct, w stat epi</t>
  </si>
  <si>
    <t>NURTEC</t>
  </si>
  <si>
    <t>24088905234</t>
  </si>
  <si>
    <t>24-088905234</t>
  </si>
  <si>
    <t>WALLS, MELODY</t>
  </si>
  <si>
    <t>W28759429101</t>
  </si>
  <si>
    <t>1194814673</t>
  </si>
  <si>
    <t>Aquino, Brandi</t>
  </si>
  <si>
    <t>Approved from 09/26/2024 thru 09/26/2025</t>
  </si>
  <si>
    <t>WALLS</t>
  </si>
  <si>
    <t>MELODY</t>
  </si>
  <si>
    <t>NURTEC 75MG ODT</t>
  </si>
  <si>
    <t>67701060707220</t>
  </si>
  <si>
    <t>G43.909</t>
  </si>
  <si>
    <t>Brandi</t>
  </si>
  <si>
    <t>Aquino</t>
  </si>
  <si>
    <t>MIDDLETOWN</t>
  </si>
  <si>
    <t>10940</t>
  </si>
  <si>
    <t>MIGRAINE PRODUCTS</t>
  </si>
  <si>
    <t>CALCITONIN GENE-RELATED PEPTIDE RECEPTOR ANTAG (CGRP)</t>
  </si>
  <si>
    <t>Migraine, unspecified, not intractable, without status migrainosus.</t>
  </si>
  <si>
    <t>72618300002</t>
  </si>
  <si>
    <t>287594291</t>
  </si>
  <si>
    <t>287594291AND9/26/2024ANDNURTE</t>
  </si>
  <si>
    <t>G43 : Migraine w/o aura, not intractable, with status migrainosus</t>
  </si>
  <si>
    <t>QULIPTA</t>
  </si>
  <si>
    <t>24084897569</t>
  </si>
  <si>
    <t>24-084897569</t>
  </si>
  <si>
    <t>BROUSSARD, DONALD</t>
  </si>
  <si>
    <t>W26638428701</t>
  </si>
  <si>
    <t>1285668921</t>
  </si>
  <si>
    <t>MISHRA, ABHA</t>
  </si>
  <si>
    <t>Approved from 06/05/2024 thru 06/05/2025</t>
  </si>
  <si>
    <t>BROUSSARD</t>
  </si>
  <si>
    <t>DONALD</t>
  </si>
  <si>
    <t>QULIPTA 60MG TAB</t>
  </si>
  <si>
    <t>67701010000330</t>
  </si>
  <si>
    <t>G43.709</t>
  </si>
  <si>
    <t>ABHA</t>
  </si>
  <si>
    <t>MISHRA</t>
  </si>
  <si>
    <t>Chronic migraine without aura, not intractable, without status migrainosus</t>
  </si>
  <si>
    <t>00074709430</t>
  </si>
  <si>
    <t>266384287</t>
  </si>
  <si>
    <t>266384287AND6/5/2024ANDQULIP</t>
  </si>
  <si>
    <t>24083733793</t>
  </si>
  <si>
    <t>24-083733793</t>
  </si>
  <si>
    <t>JIMENEZ, CRUZ</t>
  </si>
  <si>
    <t>W27510965801</t>
  </si>
  <si>
    <t>1376645697</t>
  </si>
  <si>
    <t>Northington, Rebecca</t>
  </si>
  <si>
    <t>Approved from 05/09/2024 thru 05/09/2025</t>
  </si>
  <si>
    <t>JIMENEZ</t>
  </si>
  <si>
    <t>CRUZ</t>
  </si>
  <si>
    <t>Nurtec 75mg ODT</t>
  </si>
  <si>
    <t>G43809</t>
  </si>
  <si>
    <t>Northington</t>
  </si>
  <si>
    <t>FULTON</t>
  </si>
  <si>
    <t>38843</t>
  </si>
  <si>
    <t>Other migraine, not intractable, without status migrainosus</t>
  </si>
  <si>
    <t>275109658</t>
  </si>
  <si>
    <t>275109658AND5/9/2024ANDNURTE</t>
  </si>
  <si>
    <t>UBRELVY</t>
  </si>
  <si>
    <t>24086500237</t>
  </si>
  <si>
    <t>24-086500237</t>
  </si>
  <si>
    <t>1427113000</t>
  </si>
  <si>
    <t>Martin, James</t>
  </si>
  <si>
    <t>Approved from 07/23/2024 thru 07/23/2025</t>
  </si>
  <si>
    <t>Ubrelvy 100mg Tablet</t>
  </si>
  <si>
    <t>67701080000340</t>
  </si>
  <si>
    <t>G43.019</t>
  </si>
  <si>
    <t>Martin</t>
  </si>
  <si>
    <t>Migraine w/o aura, intractable, without status migrainosus</t>
  </si>
  <si>
    <t>00023650110</t>
  </si>
  <si>
    <t>266384287AND7/23/2024ANDUBREL</t>
  </si>
  <si>
    <t>24082116592</t>
  </si>
  <si>
    <t>24-082116592</t>
  </si>
  <si>
    <t>1427784743</t>
  </si>
  <si>
    <t>Bradley, Emily</t>
  </si>
  <si>
    <t>Ubrelvy 100MG OR TABS</t>
  </si>
  <si>
    <t>Emily</t>
  </si>
  <si>
    <t>Bradley</t>
  </si>
  <si>
    <t>276316794AND3/26/2024ANDUBREL</t>
  </si>
  <si>
    <t>24081520195</t>
  </si>
  <si>
    <t>24-081520195</t>
  </si>
  <si>
    <t>CAMPBELL, MARY</t>
  </si>
  <si>
    <t>W27573479301</t>
  </si>
  <si>
    <t>1700818804</t>
  </si>
  <si>
    <t>MCCOY, DENNIS</t>
  </si>
  <si>
    <t>Approved from 03/12/2024 thru 03/12/2025</t>
  </si>
  <si>
    <t>MARY</t>
  </si>
  <si>
    <t>Nurtec 75MG OR TBDP</t>
  </si>
  <si>
    <t>G43.009</t>
  </si>
  <si>
    <t>DENNIS</t>
  </si>
  <si>
    <t>MCCOY</t>
  </si>
  <si>
    <t>CORDOVA</t>
  </si>
  <si>
    <t>Migraine w/o aura, not intractable, w/o status migrainosus</t>
  </si>
  <si>
    <t>275734793</t>
  </si>
  <si>
    <t>275734793AND3/12/2024ANDNURTE</t>
  </si>
  <si>
    <t>24092093840</t>
  </si>
  <si>
    <t>24-092093840</t>
  </si>
  <si>
    <t>MOORE, ELIZABETH</t>
  </si>
  <si>
    <t>W24127535901</t>
  </si>
  <si>
    <t>1801528658</t>
  </si>
  <si>
    <t>PATEL, HINALBEN</t>
  </si>
  <si>
    <t>Approved from 12/31/2024 thru 12/31/2025</t>
  </si>
  <si>
    <t>HINALBEN</t>
  </si>
  <si>
    <t>PATEL</t>
  </si>
  <si>
    <t>241275359</t>
  </si>
  <si>
    <t>241275359AND12/31/2024ANDNURTE</t>
  </si>
  <si>
    <t>24085310090</t>
  </si>
  <si>
    <t>24-085310090</t>
  </si>
  <si>
    <t>KEYS, JENNIFER</t>
  </si>
  <si>
    <t>W27573483501</t>
  </si>
  <si>
    <t>Approved from 06/18/2024 thru 06/18/2025</t>
  </si>
  <si>
    <t>KEYS</t>
  </si>
  <si>
    <t>275734835</t>
  </si>
  <si>
    <t>275734835AND6/18/2024ANDNURTE</t>
  </si>
  <si>
    <t>24086581459</t>
  </si>
  <si>
    <t>24-086581459</t>
  </si>
  <si>
    <t>1942695929</t>
  </si>
  <si>
    <t>Puckett, Tara</t>
  </si>
  <si>
    <t>Approved from 07/24/2024 thru 07/24/2025</t>
  </si>
  <si>
    <t>UBRELVY 50MG TAB</t>
  </si>
  <si>
    <t>67701080000320</t>
  </si>
  <si>
    <t>Tara</t>
  </si>
  <si>
    <t>Puckett</t>
  </si>
  <si>
    <t>00023649810</t>
  </si>
  <si>
    <t>241685538AND7/24/2024ANDUBREL</t>
  </si>
  <si>
    <t>24087459533</t>
  </si>
  <si>
    <t>24-087459533</t>
  </si>
  <si>
    <t>DOROUGH, EMILY</t>
  </si>
  <si>
    <t>W26679335703</t>
  </si>
  <si>
    <t>Your plan only covers this drug if your doctor is a sleep specialist or has talked about your care plan with a sleep specialist.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</si>
  <si>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DOROUGH</t>
  </si>
  <si>
    <t>EMILY</t>
  </si>
  <si>
    <t>Modafinil 200mg</t>
  </si>
  <si>
    <t>61400024000320</t>
  </si>
  <si>
    <t>G47.26</t>
  </si>
  <si>
    <t>Circadian rhythm sleep disorder, shift work type</t>
  </si>
  <si>
    <t>65862060230</t>
  </si>
  <si>
    <t>266793357</t>
  </si>
  <si>
    <t>266793357AND8/16/2024ANDMODAF</t>
  </si>
  <si>
    <t>24088210476</t>
  </si>
  <si>
    <t>24-088210476</t>
  </si>
  <si>
    <t>Modafinil 100MG OR TABS</t>
  </si>
  <si>
    <t>G47.419</t>
  </si>
  <si>
    <t>Narcolepsy without cataplexy</t>
  </si>
  <si>
    <t>23155060403</t>
  </si>
  <si>
    <t>268295999AND9/8/2024ANDMODAF</t>
  </si>
  <si>
    <t>24080072162</t>
  </si>
  <si>
    <t>24-080072162</t>
  </si>
  <si>
    <t>KNESAL, CHRISTOPHER</t>
  </si>
  <si>
    <t>W26638426901</t>
  </si>
  <si>
    <t>1972530335</t>
  </si>
  <si>
    <t>Douglas, John</t>
  </si>
  <si>
    <t>KNESAL</t>
  </si>
  <si>
    <t>Modafinil 200MG OR TABS</t>
  </si>
  <si>
    <t>G47.19</t>
  </si>
  <si>
    <t>Douglas</t>
  </si>
  <si>
    <t>Other hypersomnia</t>
  </si>
  <si>
    <t>72578000601</t>
  </si>
  <si>
    <t>266384269</t>
  </si>
  <si>
    <t>266384269AND2/5/2024ANDMODAF</t>
  </si>
  <si>
    <t>ACETAMINOPHEN-CODEINE</t>
  </si>
  <si>
    <t>24080249201</t>
  </si>
  <si>
    <t>24-080249201</t>
  </si>
  <si>
    <t>EIDELBACH, JENNIFER</t>
  </si>
  <si>
    <t>W26679374802</t>
  </si>
  <si>
    <t>1194315739</t>
  </si>
  <si>
    <t>Draehn, Tara</t>
  </si>
  <si>
    <t>Opioids IR - 7-Day APAP-ASA-IBU Combo Products - Acute Pain Duration Limit</t>
  </si>
  <si>
    <t>EIDELBACH</t>
  </si>
  <si>
    <t>Acetaminophen-Codeine 300-30MG OR TABS</t>
  </si>
  <si>
    <t>65991002050315</t>
  </si>
  <si>
    <t>G89.4</t>
  </si>
  <si>
    <t>Draehn</t>
  </si>
  <si>
    <t>The Woodlands</t>
  </si>
  <si>
    <t>77354</t>
  </si>
  <si>
    <t>CODEINE COMBINATIONS</t>
  </si>
  <si>
    <t>Chronic pain syndrome</t>
  </si>
  <si>
    <t>71930005552</t>
  </si>
  <si>
    <t>266793748</t>
  </si>
  <si>
    <t>266793748AND2/7/2024ANDACETA</t>
  </si>
  <si>
    <t>OXYCODONE-ACETAMINOPHEN</t>
  </si>
  <si>
    <t>24090576342</t>
  </si>
  <si>
    <t>24-090576342</t>
  </si>
  <si>
    <t>JEFFERSON, HOWARD</t>
  </si>
  <si>
    <t>W28920851401</t>
  </si>
  <si>
    <t>1629264544</t>
  </si>
  <si>
    <t>Cole, Alan</t>
  </si>
  <si>
    <t>JEFFERSON</t>
  </si>
  <si>
    <t>HOWARD</t>
  </si>
  <si>
    <t>oxyCODONE-Acetaminophen 7.5-325MG OR TABS</t>
  </si>
  <si>
    <t>65990002200327</t>
  </si>
  <si>
    <t>Alan</t>
  </si>
  <si>
    <t>Cole</t>
  </si>
  <si>
    <t>Hattiesburg</t>
  </si>
  <si>
    <t>39402</t>
  </si>
  <si>
    <t>OPIOID COMBINATIONS</t>
  </si>
  <si>
    <t>42858010350</t>
  </si>
  <si>
    <t>289208514</t>
  </si>
  <si>
    <t>289208514AND11/14/2024ANDOXYCO</t>
  </si>
  <si>
    <t>24079040058</t>
  </si>
  <si>
    <t>24-079040058</t>
  </si>
  <si>
    <t>1053315028</t>
  </si>
  <si>
    <t>JOHNSON, WILLIAM</t>
  </si>
  <si>
    <t>JOHNSON</t>
  </si>
  <si>
    <t>275734835AND1/10/2024ANDMOUNJ</t>
  </si>
  <si>
    <t>24087608200</t>
  </si>
  <si>
    <t>24-087608200</t>
  </si>
  <si>
    <t>AETNA - ACSF - FI - TEXAS - PPO SPC</t>
  </si>
  <si>
    <t>LEGGETT, CODIDANIELLE</t>
  </si>
  <si>
    <t>Approved from 08/21/2024 thru 08/21/2025</t>
  </si>
  <si>
    <t>I25.10</t>
  </si>
  <si>
    <t>CODIDANIELLE</t>
  </si>
  <si>
    <t>LEGGETT</t>
  </si>
  <si>
    <t>Atherosclerotic heart disease of native coronary artery wo angina pectoris</t>
  </si>
  <si>
    <t>72511077001</t>
  </si>
  <si>
    <t>266793630AND8/21/2024ANDREPAT</t>
  </si>
  <si>
    <t>I25 : Athscl heart disease of native coronary artery w/o ang pctrs</t>
  </si>
  <si>
    <t>24082492501</t>
  </si>
  <si>
    <t>24-082492501</t>
  </si>
  <si>
    <t>1114098043</t>
  </si>
  <si>
    <t>Wolford, David</t>
  </si>
  <si>
    <t>INACTIVE Repatha SGM SFC#9276325</t>
  </si>
  <si>
    <t>Repatha SureClick 140MG/ML SC SOAJ</t>
  </si>
  <si>
    <t>Wolford</t>
  </si>
  <si>
    <t>285371122AND4/2/2024ANDREPAT</t>
  </si>
  <si>
    <t>24082747654</t>
  </si>
  <si>
    <t>24-082747654</t>
  </si>
  <si>
    <t>1356443451</t>
  </si>
  <si>
    <t>Szatkowski, arie</t>
  </si>
  <si>
    <t>arie</t>
  </si>
  <si>
    <t>Szatkowski</t>
  </si>
  <si>
    <t>268071438AND4/9/2024ANDREPAT</t>
  </si>
  <si>
    <t>24082959392</t>
  </si>
  <si>
    <t>24-082959392</t>
  </si>
  <si>
    <t>MURLEY, JOHN</t>
  </si>
  <si>
    <t>W28550312101</t>
  </si>
  <si>
    <t>1497860670</t>
  </si>
  <si>
    <t>Larosa, David</t>
  </si>
  <si>
    <t>MURLEY</t>
  </si>
  <si>
    <t>Repatha 140MG/ML SC SOSY</t>
  </si>
  <si>
    <t>Larosa</t>
  </si>
  <si>
    <t>72511075001</t>
  </si>
  <si>
    <t>285503121</t>
  </si>
  <si>
    <t>285503121AND4/15/2024ANDREPAT</t>
  </si>
  <si>
    <t>24085486801</t>
  </si>
  <si>
    <t>24-085486801</t>
  </si>
  <si>
    <t>TOW, STEPHEN</t>
  </si>
  <si>
    <t>W26829603701</t>
  </si>
  <si>
    <t>1699724294</t>
  </si>
  <si>
    <t>MALHOTRA, AMIT</t>
  </si>
  <si>
    <t>TOW</t>
  </si>
  <si>
    <t>STEPHEN</t>
  </si>
  <si>
    <t>AMIT</t>
  </si>
  <si>
    <t>MALHOTRA</t>
  </si>
  <si>
    <t>268296037</t>
  </si>
  <si>
    <t>268296037AND6/21/2024ANDREPAT</t>
  </si>
  <si>
    <t>24082751274</t>
  </si>
  <si>
    <t>24-082751274</t>
  </si>
  <si>
    <t>Szatkowski, Arie</t>
  </si>
  <si>
    <t>Approved from 04/09/2024 thru 04/09/2025</t>
  </si>
  <si>
    <t>Jardiance 10MG OR TABS</t>
  </si>
  <si>
    <t>I50.42</t>
  </si>
  <si>
    <t>Arie</t>
  </si>
  <si>
    <t>Chronic Combined Systolic and Diastolic (Congestive) Heart Failure</t>
  </si>
  <si>
    <t>268071438AND4/9/2024ANDJARDI</t>
  </si>
  <si>
    <t>I50 : Left ventricular failure, unspecified</t>
  </si>
  <si>
    <t>24087941243</t>
  </si>
  <si>
    <t>24-087941243</t>
  </si>
  <si>
    <t>Mcminn, Jennifer</t>
  </si>
  <si>
    <t>Approved from 09/03/2024 thru 09/03/2025</t>
  </si>
  <si>
    <t>JARDIANCE 25MG TAB</t>
  </si>
  <si>
    <t>J01.90</t>
  </si>
  <si>
    <t>Mcminn</t>
  </si>
  <si>
    <t>Acute sinusitis, unspecified</t>
  </si>
  <si>
    <t>268295981AND9/3/2024ANDJARDI</t>
  </si>
  <si>
    <t>J01 : Acute maxillary sinusitis, unspecified</t>
  </si>
  <si>
    <t>EPINEPHRINE</t>
  </si>
  <si>
    <t>24087109620</t>
  </si>
  <si>
    <t>24-087109620</t>
  </si>
  <si>
    <t>HARDAMAN, VICTORIA</t>
  </si>
  <si>
    <t>W26679339402</t>
  </si>
  <si>
    <t>1114597044</t>
  </si>
  <si>
    <t>GAUGHF, MEMORIE</t>
  </si>
  <si>
    <t>Epinephrine Injectable Limit- Post PA</t>
  </si>
  <si>
    <t>You do not meet the requirements of your plan. Your plan covers additional quantities of this drug when you meet any of these conditions: -You need to have epinephrine auto-injectors or prefilled syringes in multiple locations -You need to replace used epinephrine auto-injectors or prefilled syringes Your request has been denied based on the information we have.</t>
  </si>
  <si>
    <t>VICTORIA</t>
  </si>
  <si>
    <t>Epinephrine Solution Auto-Injector</t>
  </si>
  <si>
    <t>3890004000D5**</t>
  </si>
  <si>
    <t>J30.1</t>
  </si>
  <si>
    <t>MEMORIE</t>
  </si>
  <si>
    <t>GAUGHF</t>
  </si>
  <si>
    <t>biloxi</t>
  </si>
  <si>
    <t>VASOPRESSORS</t>
  </si>
  <si>
    <t>ANAPHYLAXIS THERAPY AGENTS</t>
  </si>
  <si>
    <t>Allergic rhinitis due to pollen</t>
  </si>
  <si>
    <t>00115169449</t>
  </si>
  <si>
    <t>266793394AND8/7/2024ANDEPINE</t>
  </si>
  <si>
    <t>J30 : Vasomotor rhinitis</t>
  </si>
  <si>
    <t>ARNUITY</t>
  </si>
  <si>
    <t>24089843686</t>
  </si>
  <si>
    <t>24-089843686</t>
  </si>
  <si>
    <t>1730129404</t>
  </si>
  <si>
    <t>Somjee, Arif</t>
  </si>
  <si>
    <t>ACF Inhaled Corticosteroid Medical Necessity</t>
  </si>
  <si>
    <t>Your plan only covers this drug when you meet one of these options: A) You have tried 1 other drug your plan covers (preferred drug), and it did not work well for you, or B) Your doctor gives us a medical reason you cannot take the preferred drug. For your plan, you may need to try 1 preferred drug. We have denied your request because you do not meet any of these conditions. We reviewed the information we had. Your request has been denied. Your doctor can send us any new or missing information for us to review. The preferred drug for your plan is: Pulmicort Flexhaler. Your doctor may need to get approval from your plan for preferred drugs. For this drug, you may have to meet other criteria. You can request the drug policy for more details. You can also request other plan documents for your review.</t>
  </si>
  <si>
    <t>Arnuity Ellipta (fluticasone furoate)</t>
  </si>
  <si>
    <t>444000331080**</t>
  </si>
  <si>
    <t>J45.20</t>
  </si>
  <si>
    <t>Arif</t>
  </si>
  <si>
    <t>Somjee</t>
  </si>
  <si>
    <t>Ashland</t>
  </si>
  <si>
    <t>38603</t>
  </si>
  <si>
    <t>ANTIASTHMATIC AND BRONCHODILATOR AGENTS</t>
  </si>
  <si>
    <t>STEROID INHALANTS</t>
  </si>
  <si>
    <t>00173087410</t>
  </si>
  <si>
    <t>275734793AND10/23/2024ANDARNUI</t>
  </si>
  <si>
    <t>J45 : Mild intermittent asthma, uncomplicated</t>
  </si>
  <si>
    <t>PANTOPRAZOLE</t>
  </si>
  <si>
    <t>24080057360</t>
  </si>
  <si>
    <t>24-080057360</t>
  </si>
  <si>
    <t>HILLMER, CASEY</t>
  </si>
  <si>
    <t>W26829600701</t>
  </si>
  <si>
    <t>1386750909</t>
  </si>
  <si>
    <t>Dennis, Jeffrey</t>
  </si>
  <si>
    <t>Approved from 02/04/2024 thru 02/04/2025 CR, Pharmacist 02/04/2024 12:18 PM</t>
  </si>
  <si>
    <t>HILLMER</t>
  </si>
  <si>
    <t>CASEY</t>
  </si>
  <si>
    <t>Pantoprazole</t>
  </si>
  <si>
    <t>4927007010****</t>
  </si>
  <si>
    <t>K21.9</t>
  </si>
  <si>
    <t>Jeffrey</t>
  </si>
  <si>
    <t>Dennis</t>
  </si>
  <si>
    <t>Gastro-esophageal reflux disease without esophagitis</t>
  </si>
  <si>
    <t>31722071390</t>
  </si>
  <si>
    <t>268296007</t>
  </si>
  <si>
    <t>268296007AND2/4/2024ANDPANTO</t>
  </si>
  <si>
    <t>K21 : Gastro-esophageal reflux disease with esophagitis</t>
  </si>
  <si>
    <t>24085346931</t>
  </si>
  <si>
    <t>24-085346931</t>
  </si>
  <si>
    <t>Pantoprazole Sodium 40MG OR TBEC</t>
  </si>
  <si>
    <t>492700701006**</t>
  </si>
  <si>
    <t>K21.00</t>
  </si>
  <si>
    <t>Gastro-esophageal reflux disease w/esophagitis, without bleeding</t>
  </si>
  <si>
    <t>65862056099</t>
  </si>
  <si>
    <t>285765338AND6/18/2024ANDPANTO</t>
  </si>
  <si>
    <t>24081752636</t>
  </si>
  <si>
    <t>24-081752636</t>
  </si>
  <si>
    <t>WHALEY, BETTY</t>
  </si>
  <si>
    <t>W26807144601</t>
  </si>
  <si>
    <t>1427031038</t>
  </si>
  <si>
    <t>Slate, Kim</t>
  </si>
  <si>
    <t>WHALEY</t>
  </si>
  <si>
    <t>BETTY</t>
  </si>
  <si>
    <t>Kim</t>
  </si>
  <si>
    <t>Slate</t>
  </si>
  <si>
    <t>memphis</t>
  </si>
  <si>
    <t>16714012303</t>
  </si>
  <si>
    <t>268071446</t>
  </si>
  <si>
    <t>268071446AND3/15/2024ANDOMEPR</t>
  </si>
  <si>
    <t>24081142700</t>
  </si>
  <si>
    <t>24-081142700</t>
  </si>
  <si>
    <t>1528660552</t>
  </si>
  <si>
    <t>Hudson, Robyn</t>
  </si>
  <si>
    <t>Robyn</t>
  </si>
  <si>
    <t>Hudson</t>
  </si>
  <si>
    <t>39507</t>
  </si>
  <si>
    <t>65862056090</t>
  </si>
  <si>
    <t>266793291AND2/29/2024ANDPANTO</t>
  </si>
  <si>
    <t>24080254792</t>
  </si>
  <si>
    <t>24-080254792</t>
  </si>
  <si>
    <t>BROWN, SPENCE</t>
  </si>
  <si>
    <t>W27307353001</t>
  </si>
  <si>
    <t>1538454236</t>
  </si>
  <si>
    <t>Katzenmeyer, Aaron</t>
  </si>
  <si>
    <t>SPENCE</t>
  </si>
  <si>
    <t>Aaron</t>
  </si>
  <si>
    <t>Katzenmeyer</t>
  </si>
  <si>
    <t>Madison</t>
  </si>
  <si>
    <t>68462039710</t>
  </si>
  <si>
    <t>273073530</t>
  </si>
  <si>
    <t>273073530AND2/7/2024ANDOMEPR</t>
  </si>
  <si>
    <t>24082122947</t>
  </si>
  <si>
    <t>24-082122947</t>
  </si>
  <si>
    <t>MASSEY, KAYLA</t>
  </si>
  <si>
    <t>Omeprazole 20MG OR CPDR</t>
  </si>
  <si>
    <t>KAYLA</t>
  </si>
  <si>
    <t>MASSEY</t>
  </si>
  <si>
    <t>70700015030</t>
  </si>
  <si>
    <t>276035271AND3/26/2024ANDOMEPR</t>
  </si>
  <si>
    <t>LIDOCAINE</t>
  </si>
  <si>
    <t>24087680756</t>
  </si>
  <si>
    <t>24-087680756</t>
  </si>
  <si>
    <t>PRYOR, PEYTON</t>
  </si>
  <si>
    <t>W24109027104</t>
  </si>
  <si>
    <t>1386097921</t>
  </si>
  <si>
    <t>Boyd, Wesley</t>
  </si>
  <si>
    <t>Lidoderm REG</t>
  </si>
  <si>
    <t>Your plan only covers this drug when it is used for certain health conditions. Covered use is for pain associated with post-herpetic neuralgia.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</si>
  <si>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PEYTON</t>
  </si>
  <si>
    <t>Lidocaine Patch 5%</t>
  </si>
  <si>
    <t>90850060005930</t>
  </si>
  <si>
    <t>K60.2</t>
  </si>
  <si>
    <t>Wesley</t>
  </si>
  <si>
    <t>DERMATOLOGICALS</t>
  </si>
  <si>
    <t>LOCAL ANESTHETICS - TOPICAL</t>
  </si>
  <si>
    <t>Anal fissure, unspecified</t>
  </si>
  <si>
    <t>00591352530</t>
  </si>
  <si>
    <t>C383148</t>
  </si>
  <si>
    <t>Zayn</t>
  </si>
  <si>
    <t>Copeland</t>
  </si>
  <si>
    <t>241090271AND8/22/2024ANDLIDOC</t>
  </si>
  <si>
    <t>K60 : Acute anal fissure</t>
  </si>
  <si>
    <t>24088106313</t>
  </si>
  <si>
    <t>24-088106313</t>
  </si>
  <si>
    <t>Diminico, Carlo</t>
  </si>
  <si>
    <t>K74.3</t>
  </si>
  <si>
    <t>Carlo</t>
  </si>
  <si>
    <t>Diminico</t>
  </si>
  <si>
    <t>Poughkeepsie</t>
  </si>
  <si>
    <t>Primary biliary cirrhosis</t>
  </si>
  <si>
    <t>272720529AND9/4/2024ANDRYBEL</t>
  </si>
  <si>
    <t>K74 : Hepatic fibrosis</t>
  </si>
  <si>
    <t>TACROLIMUS</t>
  </si>
  <si>
    <t>24088466573</t>
  </si>
  <si>
    <t>24-088466573</t>
  </si>
  <si>
    <t>MCCULLUM, CAROLYN</t>
  </si>
  <si>
    <t>W27307354802</t>
  </si>
  <si>
    <t>1972620797</t>
  </si>
  <si>
    <t>BOLTON, GARY</t>
  </si>
  <si>
    <t>Protopic*</t>
  </si>
  <si>
    <t>Your plan only covers this drug when it is used for certain health conditions. Covered uses are moderate to severe atopic dermatitis (eczema), psoriasis on the face, genitals, or skin folds, and vitiligo on the head or neck.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</si>
  <si>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MCCULLUM</t>
  </si>
  <si>
    <t>CAROLYN</t>
  </si>
  <si>
    <t>Tacrolimus 0.03% Ointment</t>
  </si>
  <si>
    <t>90784075004210</t>
  </si>
  <si>
    <t>L20.9</t>
  </si>
  <si>
    <t>BOLTON</t>
  </si>
  <si>
    <t>MACROLIDE IMMUNOSUPPRESSANTS - TOPICAL</t>
  </si>
  <si>
    <t>Atopic Dermatitis</t>
  </si>
  <si>
    <t>45802039001</t>
  </si>
  <si>
    <t>273073548</t>
  </si>
  <si>
    <t>273073548AND9/16/2024ANDTACRO</t>
  </si>
  <si>
    <t>Dermatology</t>
  </si>
  <si>
    <t>DUPIXENT</t>
  </si>
  <si>
    <t>2024052800032-1</t>
  </si>
  <si>
    <t>2024052800032</t>
  </si>
  <si>
    <t>275215155</t>
  </si>
  <si>
    <t>0643161708</t>
  </si>
  <si>
    <t>275215155AND4/28/2024ANDDUPIX</t>
  </si>
  <si>
    <t>275215155ANDDUPIX</t>
  </si>
  <si>
    <t>DUPIXENT INJ 200/1.14</t>
  </si>
  <si>
    <t>Dupixent Inj 200</t>
  </si>
  <si>
    <t>PHARMACY EXCEPTION DENIED</t>
  </si>
  <si>
    <t>UP</t>
  </si>
  <si>
    <t>NOT MEDICALLY REQ.</t>
  </si>
  <si>
    <t>24083434605</t>
  </si>
  <si>
    <t>OWEN</t>
  </si>
  <si>
    <t>WILLIAMS</t>
  </si>
  <si>
    <t>PCA</t>
  </si>
  <si>
    <t>275215155AND4/27/2024ANDDUPIX</t>
  </si>
  <si>
    <t>WILLIAMS, OWEN</t>
  </si>
  <si>
    <t>24-083434605</t>
  </si>
  <si>
    <t>W27521515502</t>
  </si>
  <si>
    <t>1982996773</t>
  </si>
  <si>
    <t>SEWELL, MATTHEW</t>
  </si>
  <si>
    <t>Dupixent SGM</t>
  </si>
  <si>
    <t>Your plan only covers this drug if you will not be taking it with certain other drugs. We have denied your request because you are (or will be) taking another biologic (e.g., Adbry, Nucala) or targeted synthetic drug (e.g., Rinvoq, Opzelura) for the same health condition.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Additional coverage criteria may apply, please review policy, or plan documents for full requirements.</t>
  </si>
  <si>
    <t>Concomitant biologic or targeted synthetic drug 1690-A ID3910</t>
  </si>
  <si>
    <t>9027302000****</t>
  </si>
  <si>
    <t>SEWELL</t>
  </si>
  <si>
    <t>77070</t>
  </si>
  <si>
    <t>ATOPIC DERMATITIS - MONOCLONAL ANTIBODIES</t>
  </si>
  <si>
    <t>Atopic dermatitis</t>
  </si>
  <si>
    <t>00024591902</t>
  </si>
  <si>
    <t>C536917SPC</t>
  </si>
  <si>
    <t>Vidya</t>
  </si>
  <si>
    <t>Mathivanan</t>
  </si>
  <si>
    <t>PIMECROLIMUS</t>
  </si>
  <si>
    <t>24089862265</t>
  </si>
  <si>
    <t>24-089862265</t>
  </si>
  <si>
    <t>WILLIAMS, JULIANNA</t>
  </si>
  <si>
    <t>W27521515503</t>
  </si>
  <si>
    <t>Sewell, Matthew</t>
  </si>
  <si>
    <t>Elidel*</t>
  </si>
  <si>
    <t>JULIANNA</t>
  </si>
  <si>
    <t>Pimecrolimus 1% EX CREA</t>
  </si>
  <si>
    <t>907840600037**</t>
  </si>
  <si>
    <t>L20.89</t>
  </si>
  <si>
    <t>Sewell</t>
  </si>
  <si>
    <t>Other atopic dermatitis</t>
  </si>
  <si>
    <t>00591294460</t>
  </si>
  <si>
    <t>275215155AND10/24/2024ANDPIMEC</t>
  </si>
  <si>
    <t>24090234068</t>
  </si>
  <si>
    <t>24-090234068</t>
  </si>
  <si>
    <t>Tacrolimus 0.03% EX OINT</t>
  </si>
  <si>
    <t>16729042112</t>
  </si>
  <si>
    <t>275215155AND11/4/2024ANDTACRO</t>
  </si>
  <si>
    <t>XELJANZ</t>
  </si>
  <si>
    <t>24088615247</t>
  </si>
  <si>
    <t>24-088615247</t>
  </si>
  <si>
    <t>Xeljanz, Xeljanz XR ACSF SGM</t>
  </si>
  <si>
    <t>Approved from 09/25/2024 thru 09/25/2025</t>
  </si>
  <si>
    <t>Xeljanz 1 mg/mL</t>
  </si>
  <si>
    <t>66603065102020</t>
  </si>
  <si>
    <t>ANALGESICS - ANTI-INFLAMMATORY</t>
  </si>
  <si>
    <t>ANTIRHEUMATIC - JANUS KINASE (JAK) INHIBITORS</t>
  </si>
  <si>
    <t>Approved - Verbal</t>
  </si>
  <si>
    <t>00069102902</t>
  </si>
  <si>
    <t>C392895SPC</t>
  </si>
  <si>
    <t>Leslie Anne</t>
  </si>
  <si>
    <t>Cassidy</t>
  </si>
  <si>
    <t>275215155AND9/25/2024ANDXELJA</t>
  </si>
  <si>
    <t>24090226245</t>
  </si>
  <si>
    <t>24-090226245</t>
  </si>
  <si>
    <t>1639819451</t>
  </si>
  <si>
    <t>SAUCE, EMILY</t>
  </si>
  <si>
    <t>Approved from 11/06/2024 thru 03/06/2025</t>
  </si>
  <si>
    <t>Dupixent Syn 300</t>
  </si>
  <si>
    <t>SAUCE</t>
  </si>
  <si>
    <t>00024591500</t>
  </si>
  <si>
    <t>273073548AND11/6/2024ANDDUPIX</t>
  </si>
  <si>
    <t>RUXOLITINIB</t>
  </si>
  <si>
    <t>24090081420</t>
  </si>
  <si>
    <t>24-090081420</t>
  </si>
  <si>
    <t>IRWIN, DALE</t>
  </si>
  <si>
    <t>W27311444902</t>
  </si>
  <si>
    <t>0175967100001-F</t>
  </si>
  <si>
    <t>1770568073</t>
  </si>
  <si>
    <t>Smith, Barry</t>
  </si>
  <si>
    <t>Opzelura PA with Limit</t>
  </si>
  <si>
    <t>IRWIN</t>
  </si>
  <si>
    <t>ruxolitinib (OPZELURA) 1.5 % cream</t>
  </si>
  <si>
    <t>902720605037**</t>
  </si>
  <si>
    <t>L30.1</t>
  </si>
  <si>
    <t>Barry</t>
  </si>
  <si>
    <t>Smith</t>
  </si>
  <si>
    <t>10003</t>
  </si>
  <si>
    <t>ATOPIC DERMATITIS - JANUS KINASE (JAK) INHIBITORS</t>
  </si>
  <si>
    <t>Dyshidrosis [pompholyx]</t>
  </si>
  <si>
    <t>50881000705</t>
  </si>
  <si>
    <t>273114449</t>
  </si>
  <si>
    <t>273114449AND10/30/2024ANDRUXOL</t>
  </si>
  <si>
    <t>24080843216</t>
  </si>
  <si>
    <t>24-080843216</t>
  </si>
  <si>
    <t>LADNER, TAYTUM</t>
  </si>
  <si>
    <t>W27411387303</t>
  </si>
  <si>
    <t>1821624370</t>
  </si>
  <si>
    <t>King, Mary</t>
  </si>
  <si>
    <t>LADNER</t>
  </si>
  <si>
    <t>TAYTUM</t>
  </si>
  <si>
    <t>L30.8</t>
  </si>
  <si>
    <t>Mary</t>
  </si>
  <si>
    <t>King</t>
  </si>
  <si>
    <t>Dermatitis NOS</t>
  </si>
  <si>
    <t>00591294487</t>
  </si>
  <si>
    <t>274113873</t>
  </si>
  <si>
    <t>274113873AND2/21/2024ANDPIMEC</t>
  </si>
  <si>
    <t>TREMFYA</t>
  </si>
  <si>
    <t>24087834623</t>
  </si>
  <si>
    <t>24-087834623</t>
  </si>
  <si>
    <t>1134893811</t>
  </si>
  <si>
    <t>MCMILLAN, SONYA</t>
  </si>
  <si>
    <t>Tremfya SGM</t>
  </si>
  <si>
    <t>Current plan approved criteria does not allow coverage of the requested therapy due to lack of the following information: the patient's disease severity - if mild to moderate or severe. Additional coverage criteria may apply, please review policy or plan documents for full requirements.</t>
  </si>
  <si>
    <t>Current plan approved criteria does not allow coverage of the requested therapy due to lack of the following information: the patient's disease severity – if mild to moderate or severe. Additional coverage criteria may apply, please review policy or plan documents for full requirements.</t>
  </si>
  <si>
    <t>PsA - Mild to moderate disease, no prior therapy and no enthesitis 2156-A ID4409</t>
  </si>
  <si>
    <t>Tremfya</t>
  </si>
  <si>
    <t>9025054200****</t>
  </si>
  <si>
    <t>L40.50</t>
  </si>
  <si>
    <t>SONYA</t>
  </si>
  <si>
    <t>MCMILLAN</t>
  </si>
  <si>
    <t>ANTIPSORIATICS - SYSTEMIC</t>
  </si>
  <si>
    <t>Arthropathic psoriasis, unspecified</t>
  </si>
  <si>
    <t>57894064011</t>
  </si>
  <si>
    <t>XMRICBROCKMANSPC</t>
  </si>
  <si>
    <t>Brockman</t>
  </si>
  <si>
    <t>287594291AND8/28/2024ANDTREMF</t>
  </si>
  <si>
    <t>L40 : Psoriasis vulgaris</t>
  </si>
  <si>
    <t>24087885492</t>
  </si>
  <si>
    <t>24-087885492</t>
  </si>
  <si>
    <t>Approved from 08/28/2024 thru 08/28/2025</t>
  </si>
  <si>
    <t>ENBREL</t>
  </si>
  <si>
    <t>24089004035</t>
  </si>
  <si>
    <t>24-089004035</t>
  </si>
  <si>
    <t>1376198192</t>
  </si>
  <si>
    <t>VAN DEVENDER, LEIGH</t>
  </si>
  <si>
    <t>Enbrel RA Enhanced, ACSF SGM</t>
  </si>
  <si>
    <t>Enbrel 50mg</t>
  </si>
  <si>
    <t>6629003000****</t>
  </si>
  <si>
    <t>LEIGH</t>
  </si>
  <si>
    <t>VAN DEVENDER</t>
  </si>
  <si>
    <t>OXFORD</t>
  </si>
  <si>
    <t>SOLUBLE TUMOR NECROSIS FACTOR RECEPTOR AGENTS</t>
  </si>
  <si>
    <t>58406003204</t>
  </si>
  <si>
    <t>268296050AND9/30/2024ANDENBRE</t>
  </si>
  <si>
    <t>SKYRIZI</t>
  </si>
  <si>
    <t>24089159156</t>
  </si>
  <si>
    <t>24-089159156</t>
  </si>
  <si>
    <t>1477096345</t>
  </si>
  <si>
    <t>HINDERS, JENNIFER</t>
  </si>
  <si>
    <t>Skyrizi SGM</t>
  </si>
  <si>
    <t>Approved from 10/04/2024 thru 10/04/2025</t>
  </si>
  <si>
    <t>Skyrizi 150mg</t>
  </si>
  <si>
    <t>9025057070****</t>
  </si>
  <si>
    <t>L400</t>
  </si>
  <si>
    <t>HINDERS</t>
  </si>
  <si>
    <t>00074210001</t>
  </si>
  <si>
    <t>268296174AND10/4/2024ANDSKYRI</t>
  </si>
  <si>
    <t>24088926271</t>
  </si>
  <si>
    <t>24-088926271</t>
  </si>
  <si>
    <t>SELLARS, JAMES</t>
  </si>
  <si>
    <t>W28547005701</t>
  </si>
  <si>
    <t>1609083203</t>
  </si>
  <si>
    <t>HAYGOOD, LAURA</t>
  </si>
  <si>
    <t>Approved from 10/03/2024 thru 10/03/2025</t>
  </si>
  <si>
    <t>SELLARS</t>
  </si>
  <si>
    <t>9025057070D520</t>
  </si>
  <si>
    <t>L40.0</t>
  </si>
  <si>
    <t>LAURA</t>
  </si>
  <si>
    <t>HAYGOOD</t>
  </si>
  <si>
    <t>75703</t>
  </si>
  <si>
    <t>00074105001</t>
  </si>
  <si>
    <t>285470057</t>
  </si>
  <si>
    <t>285470057AND10/3/2024ANDSKYRI</t>
  </si>
  <si>
    <t>HYRIMOZ</t>
  </si>
  <si>
    <t>24086446138</t>
  </si>
  <si>
    <t>24-086446138</t>
  </si>
  <si>
    <t>PRUNKA, MICHAEL</t>
  </si>
  <si>
    <t>W28580444301</t>
  </si>
  <si>
    <t>0170009100001BI</t>
  </si>
  <si>
    <t>1639188949</t>
  </si>
  <si>
    <t>SARWAR, HAROON</t>
  </si>
  <si>
    <t>Humira and biosimilars RA Enhanced, AETNA Only ACSF SGM</t>
  </si>
  <si>
    <t>PRUNKA</t>
  </si>
  <si>
    <t>Hyrimoz</t>
  </si>
  <si>
    <t>6627001504****</t>
  </si>
  <si>
    <t>HAROON</t>
  </si>
  <si>
    <t>SARWAR</t>
  </si>
  <si>
    <t>SPARTA</t>
  </si>
  <si>
    <t>NJ</t>
  </si>
  <si>
    <t>7871</t>
  </si>
  <si>
    <t>ANTI-TNF-ALPHA - MONOCLONAL ANTIBODIES</t>
  </si>
  <si>
    <t>61314047320</t>
  </si>
  <si>
    <t>285804443</t>
  </si>
  <si>
    <t>285804443AND7/24/2024ANDHYRIM</t>
  </si>
  <si>
    <t>24086919261</t>
  </si>
  <si>
    <t>24-086919261</t>
  </si>
  <si>
    <t>Approved from 08/02/2024 thru 08/02/2025</t>
  </si>
  <si>
    <t>83457010701</t>
  </si>
  <si>
    <t>285804443AND8/2/2024ANDHYRIM</t>
  </si>
  <si>
    <t>24085294986</t>
  </si>
  <si>
    <t>24-085294986</t>
  </si>
  <si>
    <t>DAVIS, BRANDY</t>
  </si>
  <si>
    <t>W27788454901</t>
  </si>
  <si>
    <t>1760586002</t>
  </si>
  <si>
    <t>LORIA, PHILIP</t>
  </si>
  <si>
    <t>Approved from 06/17/2024 thru 06/17/2025</t>
  </si>
  <si>
    <t>BRANDY</t>
  </si>
  <si>
    <t>PHILIP</t>
  </si>
  <si>
    <t>LORIA</t>
  </si>
  <si>
    <t>83457020250</t>
  </si>
  <si>
    <t>277884549</t>
  </si>
  <si>
    <t>277884549AND6/17/2024ANDHYRIM</t>
  </si>
  <si>
    <t>24090356072</t>
  </si>
  <si>
    <t>24-090356072</t>
  </si>
  <si>
    <t>Approved from 11/07/2024 thru 11/07/2025</t>
  </si>
  <si>
    <t>277884549AND11/7/2024ANDSKYRI</t>
  </si>
  <si>
    <t>COSENTYX</t>
  </si>
  <si>
    <t>24082132844</t>
  </si>
  <si>
    <t>24-082132844</t>
  </si>
  <si>
    <t>HANKS, JULIA</t>
  </si>
  <si>
    <t>W24109031201</t>
  </si>
  <si>
    <t>1821209784</t>
  </si>
  <si>
    <t>EDDLEMAN, KIRK</t>
  </si>
  <si>
    <t>Cosentyx ACSF SGM</t>
  </si>
  <si>
    <t>Approved from 03/27/2024 thru 03/27/2025</t>
  </si>
  <si>
    <t>HANKS</t>
  </si>
  <si>
    <t>JULIA</t>
  </si>
  <si>
    <t>Cosentyx SC</t>
  </si>
  <si>
    <t>9025057500****</t>
  </si>
  <si>
    <t>KIRK</t>
  </si>
  <si>
    <t>EDDLEMAN</t>
  </si>
  <si>
    <t>00078063968</t>
  </si>
  <si>
    <t>241090312</t>
  </si>
  <si>
    <t>241090312AND3/27/2024ANDCOSEN</t>
  </si>
  <si>
    <t>HUMIRA</t>
  </si>
  <si>
    <t>24090430461</t>
  </si>
  <si>
    <t>24-090430461</t>
  </si>
  <si>
    <t>1982605614</t>
  </si>
  <si>
    <t>BELE, MARKJOSEPH</t>
  </si>
  <si>
    <t>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t>
  </si>
  <si>
    <t>Self-admin - PsA - Non-preferred (biosimilar) - No adverse event to active ingredient 4250-D ID5122</t>
  </si>
  <si>
    <t>Humira 40 mg</t>
  </si>
  <si>
    <t>6627001500****</t>
  </si>
  <si>
    <t>MARKJOSEPH</t>
  </si>
  <si>
    <t>BELE</t>
  </si>
  <si>
    <t>83457055402</t>
  </si>
  <si>
    <t>XMRITZHUSPC</t>
  </si>
  <si>
    <t>285804443AND11/11/2024ANDHUMIR</t>
  </si>
  <si>
    <t>24090752924</t>
  </si>
  <si>
    <t>24-090752924</t>
  </si>
  <si>
    <t>BELE, MARK</t>
  </si>
  <si>
    <t>00074024302</t>
  </si>
  <si>
    <t>C333613SPC</t>
  </si>
  <si>
    <t>285804443AND11/21/2024ANDHUMIR</t>
  </si>
  <si>
    <t>24081866687</t>
  </si>
  <si>
    <t>24-081866687</t>
  </si>
  <si>
    <t>BIGGS, JERRY</t>
  </si>
  <si>
    <t>W28553821701</t>
  </si>
  <si>
    <t>1518420827</t>
  </si>
  <si>
    <t>Ortego, Joshua</t>
  </si>
  <si>
    <t>BIGGS</t>
  </si>
  <si>
    <t>JERRY</t>
  </si>
  <si>
    <t>Joshua</t>
  </si>
  <si>
    <t>Ortego</t>
  </si>
  <si>
    <t>Gautier</t>
  </si>
  <si>
    <t>39553</t>
  </si>
  <si>
    <t>285538217</t>
  </si>
  <si>
    <t>285538217AND3/19/2024ANDTREMF</t>
  </si>
  <si>
    <t>TRETINOIN</t>
  </si>
  <si>
    <t>24087316593</t>
  </si>
  <si>
    <t>24-087316593</t>
  </si>
  <si>
    <t>SMITH, AMANDA</t>
  </si>
  <si>
    <t>W26829617701</t>
  </si>
  <si>
    <t>1720673726</t>
  </si>
  <si>
    <t>Mccharen, Allison</t>
  </si>
  <si>
    <t>Tretinoin Products*</t>
  </si>
  <si>
    <t>Your plan only covers this drug when it is used for certain health conditions. Covered uses are for acne vulgaris and keratosis follicularis (Darier’s disease, Darier-White disease).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</si>
  <si>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Tretinoin</t>
  </si>
  <si>
    <t>90050030******</t>
  </si>
  <si>
    <t>L56.5</t>
  </si>
  <si>
    <t>Allison</t>
  </si>
  <si>
    <t>Mccharen</t>
  </si>
  <si>
    <t>38134</t>
  </si>
  <si>
    <t>ACNE PRODUCTS</t>
  </si>
  <si>
    <t>Disseminated superficial actinic porokeratosis (DSAP)</t>
  </si>
  <si>
    <t>00574220145</t>
  </si>
  <si>
    <t>268296177</t>
  </si>
  <si>
    <t>268296177AND8/14/2024ANDTRETI</t>
  </si>
  <si>
    <t>L56 : Drug phototoxic response</t>
  </si>
  <si>
    <t>CLARAVIS</t>
  </si>
  <si>
    <t>24090822020</t>
  </si>
  <si>
    <t>24-090822020</t>
  </si>
  <si>
    <t>WHITEHEAD, LENNON</t>
  </si>
  <si>
    <t>W27531943102</t>
  </si>
  <si>
    <t>1376670570</t>
  </si>
  <si>
    <t>wilson, kala</t>
  </si>
  <si>
    <t>Isotretinoin Products</t>
  </si>
  <si>
    <t>Your plan only covers this drug when it is used for certain health conditions. Covered uses are for A) severe recalcitrant nodular acne vulgaris, B) refractory acne vulgaris, C) severe refractory rosacea, D) neuroblastoma, E) cutaneous T-cell lymphoma, F) high risk for developing skin cancer, G) transient acantholytic dermatosis (Grover's Disease), H) keratosis follicularis (Darier Disease), I) lamellar ichthyosis, and J) pityriasis rubra pilaris.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</si>
  <si>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WHITEHEAD</t>
  </si>
  <si>
    <t>LENNON</t>
  </si>
  <si>
    <t>Claravis 20MG OR CAPS</t>
  </si>
  <si>
    <t>900500130001**</t>
  </si>
  <si>
    <t>L70.0</t>
  </si>
  <si>
    <t>kala</t>
  </si>
  <si>
    <t>wilson</t>
  </si>
  <si>
    <t>Columbus</t>
  </si>
  <si>
    <t>39705</t>
  </si>
  <si>
    <t>00555105586</t>
  </si>
  <si>
    <t>275319431</t>
  </si>
  <si>
    <t>275319431AND11/21/2024ANDCLARA</t>
  </si>
  <si>
    <t>L70 : Acne vulgaris</t>
  </si>
  <si>
    <t>BOTOX</t>
  </si>
  <si>
    <t>24080061717</t>
  </si>
  <si>
    <t>24-080061717</t>
  </si>
  <si>
    <t>VARAS, DECLAN</t>
  </si>
  <si>
    <t>W28517725002</t>
  </si>
  <si>
    <t>1336114750</t>
  </si>
  <si>
    <t>HUGHES, MELVILLE</t>
  </si>
  <si>
    <t>Botox ACSF SGM</t>
  </si>
  <si>
    <t>Approved from 02/01/2024 thru 02/01/2025</t>
  </si>
  <si>
    <t>DECLAN</t>
  </si>
  <si>
    <t>Botox</t>
  </si>
  <si>
    <t>7440002005****</t>
  </si>
  <si>
    <t>L74.510</t>
  </si>
  <si>
    <t>MELVILLE</t>
  </si>
  <si>
    <t>HUGHES</t>
  </si>
  <si>
    <t>12603</t>
  </si>
  <si>
    <t>NEUROMUSCULAR AGENTS</t>
  </si>
  <si>
    <t>NEUROMUSCULAR BLOCKING AGENT - NEUROTOXINS</t>
  </si>
  <si>
    <t>Primary focal hyperhidrosis, axilla</t>
  </si>
  <si>
    <t>00023392102</t>
  </si>
  <si>
    <t>285177250AND2/1/2024ANDBOTOX</t>
  </si>
  <si>
    <t>L74 : Miliaria rubra</t>
  </si>
  <si>
    <t>ORENCIA</t>
  </si>
  <si>
    <t>24087201764</t>
  </si>
  <si>
    <t>24-087201764</t>
  </si>
  <si>
    <t>JONES, JENNIFER</t>
  </si>
  <si>
    <t>W26829597801</t>
  </si>
  <si>
    <t>1386696680</t>
  </si>
  <si>
    <t>Menon, Yamini</t>
  </si>
  <si>
    <t>Orencia RA Enhanced, ACSF SGM</t>
  </si>
  <si>
    <t>Approved from 08/13/2024 thru 08/13/2025</t>
  </si>
  <si>
    <t>Orencia SQ 125 mg</t>
  </si>
  <si>
    <t>6640001000****</t>
  </si>
  <si>
    <t>M05.79</t>
  </si>
  <si>
    <t>Yamini</t>
  </si>
  <si>
    <t>Menon</t>
  </si>
  <si>
    <t>SELECTIVE COSTIMULATION MODULATORS</t>
  </si>
  <si>
    <t>Rheumatoid arthritis with rheumatoid factor of multiple sites without organ</t>
  </si>
  <si>
    <t>00003218851</t>
  </si>
  <si>
    <t>268295978</t>
  </si>
  <si>
    <t>268295978AND8/13/2024ANDORENC</t>
  </si>
  <si>
    <t>M05 : Felty's syndrome, unspecified site</t>
  </si>
  <si>
    <t>ACTEMRA</t>
  </si>
  <si>
    <t>2024031401410-1</t>
  </si>
  <si>
    <t>2024031401410</t>
  </si>
  <si>
    <t>268296060</t>
  </si>
  <si>
    <t>0587525489</t>
  </si>
  <si>
    <t>268296060AND3/8/2024ANDACTEM</t>
  </si>
  <si>
    <t>268296060ANDACTEM</t>
  </si>
  <si>
    <t>ACTEMRA INJ 162/0.9</t>
  </si>
  <si>
    <t>Actemra SQ 162mg syringe/Actpen autoinjector</t>
  </si>
  <si>
    <t>INJECTIBLE MEDICATIONS</t>
  </si>
  <si>
    <t>ADD. INFO RECEIVED</t>
  </si>
  <si>
    <t>24081402131</t>
  </si>
  <si>
    <t>GEORGE</t>
  </si>
  <si>
    <t>MIERS</t>
  </si>
  <si>
    <t>MIERS, GEORGE</t>
  </si>
  <si>
    <t>24-081402131</t>
  </si>
  <si>
    <t>W26829606001</t>
  </si>
  <si>
    <t>1538137989</t>
  </si>
  <si>
    <t>KING, CHARLES</t>
  </si>
  <si>
    <t>Actemra and biosimilars RA Enhanced, ACSF SGM</t>
  </si>
  <si>
    <t>Your plan only covers this drug for your health condition, rheumatoid arthritis, when you meet one of these options: A) You have tried other drugs your plan covers (preferred drugs), and they did not work well for you, or B) Your doctor gives us a medical reason you cannot take those other drugs. For your plan, you may need to try all the preferred drugs you can give to yourself (self-administered). Your records must be provided and must show what your doctor tells us. We reviewed the information we had. Your request has been denied. We have denied your request because you do not meet any of these conditions. Your doctor can send us any new or missing information for us to review. The preferred drugs given to you by a medical provider (physician-administered) for your plan are: A) Avsola, B) Remicade, and C) Simponi Aria. The preferred drugs you can give to yourself (self-administered) for your plan are: A) adalimumab-adaz, B) Cimzia syringe, C) Enbrel, D) Humira, E) Hyrimoz, F) Kevzara, G) Orencia subcutaneous/Orencia ClickJect, H) Rinvoq, and I) Xeljanz/Xeljanz XR.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t>
  </si>
  <si>
    <t>Self-admin - RA - Non-formulary/non-preferred - No inadequate response, intolerance, or medical reason to avoid preferred products 4250-D ID3373</t>
  </si>
  <si>
    <t>6650007000****</t>
  </si>
  <si>
    <t>INTERLEUKIN-6 RECEPTOR INHIBITORS</t>
  </si>
  <si>
    <t>50242014301</t>
  </si>
  <si>
    <t>24085341787</t>
  </si>
  <si>
    <t>24-085341787</t>
  </si>
  <si>
    <t>Approved from 06/19/2024 thru 06/19/2025</t>
  </si>
  <si>
    <t>268296060AND6/19/2024ANDACTEM</t>
  </si>
  <si>
    <t>CIMZIA</t>
  </si>
  <si>
    <t>24086283065</t>
  </si>
  <si>
    <t>24-086283065</t>
  </si>
  <si>
    <t>TROLLER, MICHAEL</t>
  </si>
  <si>
    <t>W27510964501</t>
  </si>
  <si>
    <t>Cimzia RA Enhanced, ACSF SGM</t>
  </si>
  <si>
    <t>Approved from 07/18/2024 thru 07/18/2025</t>
  </si>
  <si>
    <t>TROLLER</t>
  </si>
  <si>
    <t>Cimzia 200 mg PFS</t>
  </si>
  <si>
    <t>5250502010F840</t>
  </si>
  <si>
    <t>GASTROINTESTINAL AGENTS - MISC.</t>
  </si>
  <si>
    <t>TUMOR NECROSIS FACTOR ALPHA BLOCKERS</t>
  </si>
  <si>
    <t>50474070062</t>
  </si>
  <si>
    <t>275109645</t>
  </si>
  <si>
    <t>275109645AND7/18/2024ANDCIMZI</t>
  </si>
  <si>
    <t>24080595567</t>
  </si>
  <si>
    <t>24-080595567</t>
  </si>
  <si>
    <t>1548770563</t>
  </si>
  <si>
    <t>FLYNN, MAEGANGILLILAND</t>
  </si>
  <si>
    <t>Approved from 02/23/2024 thru 02/23/2025</t>
  </si>
  <si>
    <t>MAEGANGILLILAND</t>
  </si>
  <si>
    <t>FLYNN</t>
  </si>
  <si>
    <t>00003218811</t>
  </si>
  <si>
    <t>268296060AND2/23/2024ANDORENC</t>
  </si>
  <si>
    <t>RINVOQ</t>
  </si>
  <si>
    <t>24088405746</t>
  </si>
  <si>
    <t>24-088405746</t>
  </si>
  <si>
    <t>1598130114</t>
  </si>
  <si>
    <t>PERKINS, MICAELA</t>
  </si>
  <si>
    <t>Rinvoq, Rinvoq LQ AD Enhanced SGM</t>
  </si>
  <si>
    <t>Rinvoq 15mg</t>
  </si>
  <si>
    <t>66603072007520</t>
  </si>
  <si>
    <t>MICAELA</t>
  </si>
  <si>
    <t>PERKINS</t>
  </si>
  <si>
    <t>00074230630</t>
  </si>
  <si>
    <t>268296005AND9/12/2024ANDRINVO</t>
  </si>
  <si>
    <t>ADALIMUMAB-ADAZ</t>
  </si>
  <si>
    <t>24088591540</t>
  </si>
  <si>
    <t>24-088591540</t>
  </si>
  <si>
    <t>OAKLEY, GUSTAV</t>
  </si>
  <si>
    <t>W27295520601</t>
  </si>
  <si>
    <t>1750641601</t>
  </si>
  <si>
    <t>KHAN, SOPHIA</t>
  </si>
  <si>
    <t>Approved from 09/18/2024 thru 09/18/2025</t>
  </si>
  <si>
    <t>OAKLEY</t>
  </si>
  <si>
    <t>GUSTAV</t>
  </si>
  <si>
    <t>adalimumab-adaz</t>
  </si>
  <si>
    <t>M05.9</t>
  </si>
  <si>
    <t>SOPHIA</t>
  </si>
  <si>
    <t>KHAN</t>
  </si>
  <si>
    <t>Rheumatoid arthritis with rheumatoid factor, unspecified</t>
  </si>
  <si>
    <t>61314032720</t>
  </si>
  <si>
    <t>272955206</t>
  </si>
  <si>
    <t>272955206AND9/18/2024ANDADALI</t>
  </si>
  <si>
    <t>HYDROCODONE-ACETAMINOPHEN</t>
  </si>
  <si>
    <t>24088772183</t>
  </si>
  <si>
    <t>24-088772183</t>
  </si>
  <si>
    <t>PINNER, DARLA</t>
  </si>
  <si>
    <t>W24127471901</t>
  </si>
  <si>
    <t>1215469556</t>
  </si>
  <si>
    <t>Holland, Christopher</t>
  </si>
  <si>
    <t>PINNER</t>
  </si>
  <si>
    <t>DARLA</t>
  </si>
  <si>
    <t>HYDROcodone-Acetaminophen 5-325MG OR TABS</t>
  </si>
  <si>
    <t>65991702100356</t>
  </si>
  <si>
    <t>M05.861</t>
  </si>
  <si>
    <t>Holland</t>
  </si>
  <si>
    <t>HYDROCODONE COMBINATIONS</t>
  </si>
  <si>
    <t>Other rheumatoid arthritis with rheumatoid factor of right knee</t>
  </si>
  <si>
    <t>00406012301</t>
  </si>
  <si>
    <t>241274719</t>
  </si>
  <si>
    <t>241274719AND9/24/2024ANDHYDRO</t>
  </si>
  <si>
    <t>TRAMADOL</t>
  </si>
  <si>
    <t>24084409339</t>
  </si>
  <si>
    <t>24-084409339</t>
  </si>
  <si>
    <t>BALLINGER, MICHAEL</t>
  </si>
  <si>
    <t>W28570525101</t>
  </si>
  <si>
    <t>1902825573</t>
  </si>
  <si>
    <t>Washington, Eric</t>
  </si>
  <si>
    <t>Opioids IR - 7-Day Acute Pain Duration Limit with MME Limit and Post Limit</t>
  </si>
  <si>
    <t>BALLINGER</t>
  </si>
  <si>
    <t>traMADol HCl 50MG OR TABS</t>
  </si>
  <si>
    <t>65100095100320</t>
  </si>
  <si>
    <t>M16.0</t>
  </si>
  <si>
    <t>Eric</t>
  </si>
  <si>
    <t>Washington</t>
  </si>
  <si>
    <t>Pascagoula</t>
  </si>
  <si>
    <t>39581</t>
  </si>
  <si>
    <t>60219234805</t>
  </si>
  <si>
    <t>285705251</t>
  </si>
  <si>
    <t>285705251AND5/22/2024ANDTRAMA</t>
  </si>
  <si>
    <t>M16 : Bilateral primary osteoarthritis of hip</t>
  </si>
  <si>
    <t>DUROLANE</t>
  </si>
  <si>
    <t>24084132628</t>
  </si>
  <si>
    <t>24-084132628</t>
  </si>
  <si>
    <t>BAKER, JAQUETTA</t>
  </si>
  <si>
    <t>W26679361101</t>
  </si>
  <si>
    <t>1164825857</t>
  </si>
  <si>
    <t>RAMOS, HOLLY</t>
  </si>
  <si>
    <t>Osteoarthritis ACSF SGM</t>
  </si>
  <si>
    <t>JAQUETTA</t>
  </si>
  <si>
    <t>Durolane</t>
  </si>
  <si>
    <t>7580007010E420</t>
  </si>
  <si>
    <t>M17.11</t>
  </si>
  <si>
    <t>HOLLY</t>
  </si>
  <si>
    <t>RAMOS</t>
  </si>
  <si>
    <t>SPRING</t>
  </si>
  <si>
    <t>77389</t>
  </si>
  <si>
    <t>MUSCULOSKELETAL THERAPY AGENTS</t>
  </si>
  <si>
    <t>VISCOSUPPLEMENTS</t>
  </si>
  <si>
    <t>Unilateral primary osteoarthritis, right knee</t>
  </si>
  <si>
    <t>89130202001</t>
  </si>
  <si>
    <t>266793611</t>
  </si>
  <si>
    <t>266793611AND5/15/2024ANDDUROL</t>
  </si>
  <si>
    <t>24078840408</t>
  </si>
  <si>
    <t>24-078840408</t>
  </si>
  <si>
    <t>1831184886</t>
  </si>
  <si>
    <t>LOCHEMES, JOHN</t>
  </si>
  <si>
    <t>Approved from 01/03/2024 thru 01/03/2025</t>
  </si>
  <si>
    <t>M17.0</t>
  </si>
  <si>
    <t>LOCHEMES</t>
  </si>
  <si>
    <t>268295972AND1/3/2024ANDDUROL</t>
  </si>
  <si>
    <t>24079261024</t>
  </si>
  <si>
    <t>24-079261024</t>
  </si>
  <si>
    <t>SCHATZMAN, NATHAN</t>
  </si>
  <si>
    <t>W27225522301</t>
  </si>
  <si>
    <t>1578586350</t>
  </si>
  <si>
    <t>Meeks, James</t>
  </si>
  <si>
    <t>SCHATZMAN</t>
  </si>
  <si>
    <t>NATHAN</t>
  </si>
  <si>
    <t>M25.551</t>
  </si>
  <si>
    <t>Meeks</t>
  </si>
  <si>
    <t>Pain in right hip</t>
  </si>
  <si>
    <t>29300035501</t>
  </si>
  <si>
    <t>272255223</t>
  </si>
  <si>
    <t>272255223AND1/15/2024ANDTRAMA</t>
  </si>
  <si>
    <t>M25 : Hemarthrosis, unspecified joint</t>
  </si>
  <si>
    <t>24088227261</t>
  </si>
  <si>
    <t>24-088227261</t>
  </si>
  <si>
    <t>272255223AND9/9/2024ANDTRAMA</t>
  </si>
  <si>
    <t>24078821759</t>
  </si>
  <si>
    <t>24-078821759</t>
  </si>
  <si>
    <t>1619234507</t>
  </si>
  <si>
    <t>BEATTY, NICHOLAS</t>
  </si>
  <si>
    <t>M25.561</t>
  </si>
  <si>
    <t>NICHOLAS</t>
  </si>
  <si>
    <t>BEATTY</t>
  </si>
  <si>
    <t>10065</t>
  </si>
  <si>
    <t>Pain in right knee</t>
  </si>
  <si>
    <t>272720516AND1/3/2024ANDDUROL</t>
  </si>
  <si>
    <t>24085144941</t>
  </si>
  <si>
    <t>24-085144941</t>
  </si>
  <si>
    <t>GETER, BYRON</t>
  </si>
  <si>
    <t>W27315093601</t>
  </si>
  <si>
    <t>1053525568</t>
  </si>
  <si>
    <t>Bal, Hardeep</t>
  </si>
  <si>
    <t>You do not meet the requirements of your plan. Your plan covers this drug when you have any of these conditions: - Pain due to cancer, sickle cell disease, or a terminal condition - Pain being managed through hospice or palliative care - Moderate to severe chronic pain that requires treatment with an opioid - Moderate to severe acute pain that requires treatment with an opioid for more than seven days Your request has been denied based on the information we have.</t>
  </si>
  <si>
    <t>Opioids IR - 7-Day Combo Products - Acute Pain Duration Limit 1358-E 02-2023 03_21_2023_10_40_59 7F</t>
  </si>
  <si>
    <t>GETER</t>
  </si>
  <si>
    <t>BYRON</t>
  </si>
  <si>
    <t>Acetaminophen-Codeine Tab 300-30 mg</t>
  </si>
  <si>
    <t>M25.521</t>
  </si>
  <si>
    <t>Hardeep</t>
  </si>
  <si>
    <t>Bal</t>
  </si>
  <si>
    <t>Pain in right elbow</t>
  </si>
  <si>
    <t>00406048401</t>
  </si>
  <si>
    <t>273150936</t>
  </si>
  <si>
    <t>273150936AND6/14/2024ANDACETA</t>
  </si>
  <si>
    <t>24080364084</t>
  </si>
  <si>
    <t>24-080364084</t>
  </si>
  <si>
    <t>BAKER, DANNA</t>
  </si>
  <si>
    <t>W26679361102</t>
  </si>
  <si>
    <t>1447286281</t>
  </si>
  <si>
    <t>Albuquerque, Sheila</t>
  </si>
  <si>
    <t>DANNA</t>
  </si>
  <si>
    <t>traMADol HCl 50 MG Oral Tablet (ULTRAM)</t>
  </si>
  <si>
    <t>M32.9</t>
  </si>
  <si>
    <t>Sheila</t>
  </si>
  <si>
    <t>Albuquerque</t>
  </si>
  <si>
    <t>Systemic lupus erythematosus, unspecified</t>
  </si>
  <si>
    <t>00093005801</t>
  </si>
  <si>
    <t>266793611AND2/14/2024ANDTRAMA</t>
  </si>
  <si>
    <t>M32 : Drug-induced systemic lupus erythematosus</t>
  </si>
  <si>
    <t>24089513512</t>
  </si>
  <si>
    <t>24-089513512</t>
  </si>
  <si>
    <t>ALBUQUERQUE, SHEILAMARYANNE</t>
  </si>
  <si>
    <t>Approved from 10/15/2024 thru 04/15/2025</t>
  </si>
  <si>
    <t>Tramadol 50mg Tablets</t>
  </si>
  <si>
    <t>SHEILAMARYANNE</t>
  </si>
  <si>
    <t>ALBUQUERQUE</t>
  </si>
  <si>
    <t>77014</t>
  </si>
  <si>
    <t>29300035505</t>
  </si>
  <si>
    <t>266793611AND10/15/2024ANDTRAMA</t>
  </si>
  <si>
    <t>24087141317</t>
  </si>
  <si>
    <t>24-087141317</t>
  </si>
  <si>
    <t>VALASTRO, STEPHEN</t>
  </si>
  <si>
    <t>W28098136101</t>
  </si>
  <si>
    <t>Approved from 08/12/2024 thru 08/12/2025</t>
  </si>
  <si>
    <t>VALASTRO</t>
  </si>
  <si>
    <t>M45.9</t>
  </si>
  <si>
    <t>Ankylosing spondylitis of unspecified sites in spine</t>
  </si>
  <si>
    <t>50474071079</t>
  </si>
  <si>
    <t>280981361</t>
  </si>
  <si>
    <t>280981361AND8/12/2024ANDCIMZI</t>
  </si>
  <si>
    <t>M45 : Ankylosing spondylitis of multiple sites in spine</t>
  </si>
  <si>
    <t>24083081868</t>
  </si>
  <si>
    <t>24-083081868</t>
  </si>
  <si>
    <t>HOLLOWAY, DARRYL</t>
  </si>
  <si>
    <t>W26638431101</t>
  </si>
  <si>
    <t>1225426927</t>
  </si>
  <si>
    <t>Dunn, NP, Kristina</t>
  </si>
  <si>
    <t>HOLLOWAY</t>
  </si>
  <si>
    <t>DARRYL</t>
  </si>
  <si>
    <t>HYDROcodone-Acetaminophen 10-325MG OR TABS</t>
  </si>
  <si>
    <t>65991702100305</t>
  </si>
  <si>
    <t>M48.02</t>
  </si>
  <si>
    <t>Kristina</t>
  </si>
  <si>
    <t>Dunn, NP</t>
  </si>
  <si>
    <t>Spinal stenosis, cervical region</t>
  </si>
  <si>
    <t>27808003701</t>
  </si>
  <si>
    <t>266384311</t>
  </si>
  <si>
    <t>266384311AND4/17/2024ANDHYDRO</t>
  </si>
  <si>
    <t>M48 : Spinal stenosis, site unspecified</t>
  </si>
  <si>
    <t>24089820592</t>
  </si>
  <si>
    <t>24-089820592</t>
  </si>
  <si>
    <t>BREWER, GINA</t>
  </si>
  <si>
    <t>W26679368102</t>
  </si>
  <si>
    <t>GINA</t>
  </si>
  <si>
    <t>M51.360</t>
  </si>
  <si>
    <t>Other intervertebral disc degeneration, lumbar region with discogenic</t>
  </si>
  <si>
    <t>266793681</t>
  </si>
  <si>
    <t>266793681AND10/23/2024ANDTRAMA</t>
  </si>
  <si>
    <t>M51 : Intervertebral disc disorders w myelopathy, thoracic region</t>
  </si>
  <si>
    <t>24090997078</t>
  </si>
  <si>
    <t>24-090997078</t>
  </si>
  <si>
    <t>1083829568</t>
  </si>
  <si>
    <t>Le, Duc</t>
  </si>
  <si>
    <t>Your plan only covers this drug when you will be monitored regularly.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</si>
  <si>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Monitored regularly</t>
  </si>
  <si>
    <t>M54.50</t>
  </si>
  <si>
    <t>Duc</t>
  </si>
  <si>
    <t>Le</t>
  </si>
  <si>
    <t>77072</t>
  </si>
  <si>
    <t>Low back pain, unspecified</t>
  </si>
  <si>
    <t>266384370AND11/27/2024ANDTRAMA</t>
  </si>
  <si>
    <t>24086509412</t>
  </si>
  <si>
    <t>24-086509412</t>
  </si>
  <si>
    <t>HUNT, MICHAEL</t>
  </si>
  <si>
    <t>W27820838901</t>
  </si>
  <si>
    <t>1215086228</t>
  </si>
  <si>
    <t>WRIGHT, JOHN</t>
  </si>
  <si>
    <t>Opioids ER - Step Therapy with MME Limit and Post Limit</t>
  </si>
  <si>
    <t>We have denied your request because it is for more than the amount your plan covers (quantity limit). We reviewed the information we had. We have partially approved your request for this drug up to the amount your plan covers 3 tablets per day of Methadone 10 mg. Your request for more drug has been denied. Your doctor can send us any new or missing information for us to review. For this drug, you may have to meet other criteria. You can request the drug policy for more details. You can also request other plan documents for your review.</t>
  </si>
  <si>
    <t>HUNT</t>
  </si>
  <si>
    <t>Methadone 10mg Tablets</t>
  </si>
  <si>
    <t>65100050100310</t>
  </si>
  <si>
    <t>M5451</t>
  </si>
  <si>
    <t>Vertebrogenic low back pain</t>
  </si>
  <si>
    <t>00406577101</t>
  </si>
  <si>
    <t>C761152</t>
  </si>
  <si>
    <t>Kamaldip</t>
  </si>
  <si>
    <t>Ghei</t>
  </si>
  <si>
    <t>278208389</t>
  </si>
  <si>
    <t>278208389AND7/22/2024ANDMETHA</t>
  </si>
  <si>
    <t>24079851947</t>
  </si>
  <si>
    <t>24-079851947</t>
  </si>
  <si>
    <t>1447922364</t>
  </si>
  <si>
    <t>Hulsey, Amanda</t>
  </si>
  <si>
    <t>oxyCODONE-Acetaminophen 10-325MG OR TABS</t>
  </si>
  <si>
    <t>65990002200335</t>
  </si>
  <si>
    <t>M54.5</t>
  </si>
  <si>
    <t>Amanda</t>
  </si>
  <si>
    <t>Hulsey</t>
  </si>
  <si>
    <t>Low back pain</t>
  </si>
  <si>
    <t>42858010450</t>
  </si>
  <si>
    <t>283134131AND1/29/2024ANDOXYCO</t>
  </si>
  <si>
    <t>24082658660</t>
  </si>
  <si>
    <t>24-082658660</t>
  </si>
  <si>
    <t>268296026AND4/5/2024ANDOXYCO</t>
  </si>
  <si>
    <t>ZOLEDRONIC</t>
  </si>
  <si>
    <t>24086815459</t>
  </si>
  <si>
    <t>24-086815459</t>
  </si>
  <si>
    <t>RANKINS, LARRY</t>
  </si>
  <si>
    <t>W27903560301</t>
  </si>
  <si>
    <t>1053597674</t>
  </si>
  <si>
    <t>USDAN, LISA</t>
  </si>
  <si>
    <t>Reclast [zoledronic acid 5mg] SGM*</t>
  </si>
  <si>
    <t>Approved from 07/30/2024 thru 07/30/2025</t>
  </si>
  <si>
    <t>RANKINS</t>
  </si>
  <si>
    <t>LARRY</t>
  </si>
  <si>
    <t>zoledronic acid 5mg</t>
  </si>
  <si>
    <t>30042090002020</t>
  </si>
  <si>
    <t>M81.6</t>
  </si>
  <si>
    <t>LISA</t>
  </si>
  <si>
    <t>USDAN</t>
  </si>
  <si>
    <t>38104</t>
  </si>
  <si>
    <t>BISPHOSPHONATES</t>
  </si>
  <si>
    <t>Localized osteoporosis (Lequesne)</t>
  </si>
  <si>
    <t>67457079410</t>
  </si>
  <si>
    <t>279035603</t>
  </si>
  <si>
    <t>279035603AND7/30/2024ANDZOLED</t>
  </si>
  <si>
    <t>M81 : Age-related osteoporosis w/o current pathological fracture</t>
  </si>
  <si>
    <t>PROLIA</t>
  </si>
  <si>
    <t>24086025064</t>
  </si>
  <si>
    <t>24-086025064</t>
  </si>
  <si>
    <t>MARTIN, DONNA</t>
  </si>
  <si>
    <t>W28764316401</t>
  </si>
  <si>
    <t>AETNA - ACSF - FI - RHODE ISLAND SPC</t>
  </si>
  <si>
    <t>1699795443</t>
  </si>
  <si>
    <t>DEMORANVILLE, BEATRIZ</t>
  </si>
  <si>
    <t>Prolia SGM</t>
  </si>
  <si>
    <t>Approved from 07/09/2024 thru 07/09/2025 - CF, Pharmacy Technician 07/09/2024 06:30 AM</t>
  </si>
  <si>
    <t>MARTIN</t>
  </si>
  <si>
    <t>DONNA</t>
  </si>
  <si>
    <t>Prolia</t>
  </si>
  <si>
    <t>3004453000E5**</t>
  </si>
  <si>
    <t>M81.0</t>
  </si>
  <si>
    <t>BEATRIZ</t>
  </si>
  <si>
    <t>DEMORANVILLE</t>
  </si>
  <si>
    <t>WARWICK</t>
  </si>
  <si>
    <t>2886</t>
  </si>
  <si>
    <t>RANK LIGAND (RANKL) INHIBITORS</t>
  </si>
  <si>
    <t>55513071001</t>
  </si>
  <si>
    <t>287643164</t>
  </si>
  <si>
    <t>287643164AND7/9/2024ANDPROLI</t>
  </si>
  <si>
    <t>24090739696</t>
  </si>
  <si>
    <t>24-090739696</t>
  </si>
  <si>
    <t>MCCULLUM, STANLEY</t>
  </si>
  <si>
    <t>W27307354801</t>
  </si>
  <si>
    <t>1023028925</t>
  </si>
  <si>
    <t>Purviance, Hollis</t>
  </si>
  <si>
    <t>STANLEY</t>
  </si>
  <si>
    <t>M84.461A</t>
  </si>
  <si>
    <t>Hollis</t>
  </si>
  <si>
    <t>Purviance</t>
  </si>
  <si>
    <t>Jackson</t>
  </si>
  <si>
    <t>Pathological fracture, right tibia, initial encounter for fractureuser</t>
  </si>
  <si>
    <t>60219234801</t>
  </si>
  <si>
    <t>273073548AND11/19/2024ANDTRAMA</t>
  </si>
  <si>
    <t>M84 : Stress fracture, unspecified site, init encntr for fracture</t>
  </si>
  <si>
    <t>MYRBETRIQ</t>
  </si>
  <si>
    <t>24081527685</t>
  </si>
  <si>
    <t>24-081527685</t>
  </si>
  <si>
    <t>SWEARINGEN, KERRI</t>
  </si>
  <si>
    <t>W26638416202</t>
  </si>
  <si>
    <t>1437113826</t>
  </si>
  <si>
    <t>Durkee, Stephen</t>
  </si>
  <si>
    <t>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darifenacin ext-rel, fesoterodine ext-rel, oxybutynin ext-rel, solifenacin, tolterodine, tolterodine ext-rel, trospium, trospium ext-rel, Gemtesa. Requirement: 3 in a class with 3 or more alternatives, 2 in a class with 2 alternatives, or 1 in a class 1 alternative. Note: Formulary alternatives may require a prior authorization. Your prescriber will be responsible for determining what alternative is appropriate for you.</t>
  </si>
  <si>
    <t>SWEARINGEN</t>
  </si>
  <si>
    <t>KERRI</t>
  </si>
  <si>
    <t>Myrbetriq (mirabegron)</t>
  </si>
  <si>
    <t>5420005000****</t>
  </si>
  <si>
    <t>N32.81</t>
  </si>
  <si>
    <t>Stephen</t>
  </si>
  <si>
    <t>Durkee</t>
  </si>
  <si>
    <t>Macon</t>
  </si>
  <si>
    <t>31217</t>
  </si>
  <si>
    <t>URINARY ANTISPASMODICS</t>
  </si>
  <si>
    <t>URINARY ANTISPASMODICS - BETA-3 ADRENERGIC AGONISTS</t>
  </si>
  <si>
    <t>Overactive bladder</t>
  </si>
  <si>
    <t>00469260290</t>
  </si>
  <si>
    <t>266384162</t>
  </si>
  <si>
    <t>266384162AND3/11/2024ANDMYRBE</t>
  </si>
  <si>
    <t>N32 : Bladder-neck obstruction</t>
  </si>
  <si>
    <t>GEMTESA</t>
  </si>
  <si>
    <t>24083676052</t>
  </si>
  <si>
    <t>24-083676052</t>
  </si>
  <si>
    <t>1568097533</t>
  </si>
  <si>
    <t>Jue, Jennifer</t>
  </si>
  <si>
    <t>Approved from 05/07/2024 thru 05/07/2025</t>
  </si>
  <si>
    <t>GEMTESA 75MG TAB</t>
  </si>
  <si>
    <t>54200080000320</t>
  </si>
  <si>
    <t>Jue</t>
  </si>
  <si>
    <t>73336007530</t>
  </si>
  <si>
    <t>272720516AND5/7/2024ANDGEMTE</t>
  </si>
  <si>
    <t>24088882820</t>
  </si>
  <si>
    <t>24-088882820</t>
  </si>
  <si>
    <t>WHITE, JANET</t>
  </si>
  <si>
    <t>W24127471701</t>
  </si>
  <si>
    <t>Approved from 09/29/2024 thru 09/29/2025</t>
  </si>
  <si>
    <t>WHITE</t>
  </si>
  <si>
    <t>JANET</t>
  </si>
  <si>
    <t>Gemtesa 75mg tablet</t>
  </si>
  <si>
    <t>241274717</t>
  </si>
  <si>
    <t>241274717AND9/29/2024ANDGEMTE</t>
  </si>
  <si>
    <t>24081506772</t>
  </si>
  <si>
    <t>24-081506772</t>
  </si>
  <si>
    <t>1275627150</t>
  </si>
  <si>
    <t>KRUMHOLTZ, JASON</t>
  </si>
  <si>
    <t>Your plan only covers this drug when it is used for certain health conditions. Covered use is benign prostatic hyperplasia (BPH).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</si>
  <si>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Tadalafil 2.5mg Tablet</t>
  </si>
  <si>
    <t>N52.9</t>
  </si>
  <si>
    <t>KRUMHOLTZ</t>
  </si>
  <si>
    <t>Male erectile dysfunction, unspecified</t>
  </si>
  <si>
    <t>43598057630</t>
  </si>
  <si>
    <t>281150592AND3/11/2024ANDTADAL</t>
  </si>
  <si>
    <t>N52 : Erectile dysfunction due to arterial insufficiency</t>
  </si>
  <si>
    <t>24091011908</t>
  </si>
  <si>
    <t>24-091011908</t>
  </si>
  <si>
    <t>FREEMAN, ANTHONY</t>
  </si>
  <si>
    <t>W26638438801</t>
  </si>
  <si>
    <t>1316298722</t>
  </si>
  <si>
    <t>Inyang, Isemin</t>
  </si>
  <si>
    <t>ED-BPH PDE-5 Inhibitors PA with Limit</t>
  </si>
  <si>
    <t>Tadalafil 5MG OR TABS</t>
  </si>
  <si>
    <t>40304080000305</t>
  </si>
  <si>
    <t>N52.8</t>
  </si>
  <si>
    <t>Isemin</t>
  </si>
  <si>
    <t>Inyang</t>
  </si>
  <si>
    <t>Other male erectile dysfunction</t>
  </si>
  <si>
    <t>43547004903</t>
  </si>
  <si>
    <t>266384388</t>
  </si>
  <si>
    <t>266384388AND11/26/2024ANDTADAL</t>
  </si>
  <si>
    <t>24080545034</t>
  </si>
  <si>
    <t>24-080545034</t>
  </si>
  <si>
    <t>ZARATE, LUIS</t>
  </si>
  <si>
    <t>W27202558501</t>
  </si>
  <si>
    <t>1457829640</t>
  </si>
  <si>
    <t>Calais, Obum</t>
  </si>
  <si>
    <t>Diagnosis 865-C ID1508</t>
  </si>
  <si>
    <t>ZARATE</t>
  </si>
  <si>
    <t>LUIS</t>
  </si>
  <si>
    <t>Tadalafil 5mg Tablet</t>
  </si>
  <si>
    <t>Obum</t>
  </si>
  <si>
    <t>Calais</t>
  </si>
  <si>
    <t>43598057530</t>
  </si>
  <si>
    <t>272025585</t>
  </si>
  <si>
    <t>272025585AND2/16/2024ANDTADAL</t>
  </si>
  <si>
    <t>SILDENAFIL</t>
  </si>
  <si>
    <t>24086793670</t>
  </si>
  <si>
    <t>24-086793670</t>
  </si>
  <si>
    <t>1720432107</t>
  </si>
  <si>
    <t>Champagne, Cherie</t>
  </si>
  <si>
    <t>SILDENAFIL CITRATE 50MG TAB</t>
  </si>
  <si>
    <t>40304070100320</t>
  </si>
  <si>
    <t>Cherie</t>
  </si>
  <si>
    <t>Champagne</t>
  </si>
  <si>
    <t>59762003501</t>
  </si>
  <si>
    <t>266793686AND7/30/2024ANDSILDE</t>
  </si>
  <si>
    <t>Internal Medicine, Interventional Cardiology</t>
  </si>
  <si>
    <t>ONDANSETRON</t>
  </si>
  <si>
    <t>24086880870</t>
  </si>
  <si>
    <t>24-086880870</t>
  </si>
  <si>
    <t>Antiemetic 5-HT3 Post Limit PA REG</t>
  </si>
  <si>
    <t>You do not meet the requirements of your plan. Your plan covers additional quantities of this drug when you meet one of these conditions: - You have hyperemesis gravidarum, are at risk for a hospital stay, and your request is for Zofran, Zuplenz or ondansetron - You are receiving radiation therapy - You are receiving moderate to highly emetogenic chemotherapy Your request has been denied based on the information we have.</t>
  </si>
  <si>
    <t>Ondansetron ODT</t>
  </si>
  <si>
    <t>502500650072**</t>
  </si>
  <si>
    <t>R11.0</t>
  </si>
  <si>
    <t>5-HT3 RECEPTOR ANTAGONISTS</t>
  </si>
  <si>
    <t>68462015713</t>
  </si>
  <si>
    <t>278013971AND7/31/2024ANDONDAN</t>
  </si>
  <si>
    <t>R11 : Nausea</t>
  </si>
  <si>
    <t>24083335657</t>
  </si>
  <si>
    <t>24-083335657</t>
  </si>
  <si>
    <t>1699977744</t>
  </si>
  <si>
    <t>Harisaran, Vincent</t>
  </si>
  <si>
    <t>Gemtesa ST with Limit - Post Limit (ACF FI)</t>
  </si>
  <si>
    <t>Approved from 04/24/2024 thru 04/24/2025</t>
  </si>
  <si>
    <t>Gemtesa (vibegron)</t>
  </si>
  <si>
    <t>542000800003**</t>
  </si>
  <si>
    <t>R39.14</t>
  </si>
  <si>
    <t>Vincent</t>
  </si>
  <si>
    <t>Harisaran</t>
  </si>
  <si>
    <t>East Providence</t>
  </si>
  <si>
    <t>Feeling of incomplete bladder emptying</t>
  </si>
  <si>
    <t>266612081AND4/24/2024ANDGEMTE</t>
  </si>
  <si>
    <t>Surgery</t>
  </si>
  <si>
    <t>R39 : Extravasation of urine</t>
  </si>
  <si>
    <t>24088103896</t>
  </si>
  <si>
    <t>24-088103896</t>
  </si>
  <si>
    <t>PATTON, EUREKA</t>
  </si>
  <si>
    <t>W28764318201</t>
  </si>
  <si>
    <t>1073038337</t>
  </si>
  <si>
    <t>COPELAND, CORINNE</t>
  </si>
  <si>
    <t>PATTON</t>
  </si>
  <si>
    <t>EUREKA</t>
  </si>
  <si>
    <t>R73.03</t>
  </si>
  <si>
    <t>CORINNE</t>
  </si>
  <si>
    <t>COPELAND</t>
  </si>
  <si>
    <t>Cypress</t>
  </si>
  <si>
    <t>77429</t>
  </si>
  <si>
    <t>Prediabetes</t>
  </si>
  <si>
    <t>C206452</t>
  </si>
  <si>
    <t>Bluestone</t>
  </si>
  <si>
    <t>287643182</t>
  </si>
  <si>
    <t>287643182AND9/4/2024ANDJARDI</t>
  </si>
  <si>
    <t>24090022804</t>
  </si>
  <si>
    <t>24-090022804</t>
  </si>
  <si>
    <t>Rybelsus 3MG OR TABS</t>
  </si>
  <si>
    <t>272720529AND10/29/2024ANDRYBEL</t>
  </si>
  <si>
    <t>24083512732</t>
  </si>
  <si>
    <t>24-083512732</t>
  </si>
  <si>
    <t>ODONNELL, SHANNASUZANNE</t>
  </si>
  <si>
    <t>Drug/product/service Not Covered/Plan Exclusion - Your request for coverage was denied because your prescription benefit plan does not cover the requested medication.</t>
  </si>
  <si>
    <t>R73.01</t>
  </si>
  <si>
    <t>SHANNASUZANNE</t>
  </si>
  <si>
    <t>24084473500</t>
  </si>
  <si>
    <t>24-084473500</t>
  </si>
  <si>
    <t>TAYLOR, TAMMY</t>
  </si>
  <si>
    <t>285371122AND5/23/2024ANDOZEMP</t>
  </si>
  <si>
    <t>24083632470</t>
  </si>
  <si>
    <t>24-083632470</t>
  </si>
  <si>
    <t>R79.89</t>
  </si>
  <si>
    <t>Other specified abnormal findings of blood chemistry</t>
  </si>
  <si>
    <t>62756001740</t>
  </si>
  <si>
    <t>282360094AND5/2/2024ANDTESTO</t>
  </si>
  <si>
    <t>R79 : Abnormal level of blood mineral</t>
  </si>
  <si>
    <t>24088086834</t>
  </si>
  <si>
    <t>24-088086834</t>
  </si>
  <si>
    <t>GLENN, WENDELL</t>
  </si>
  <si>
    <t>W27531955301</t>
  </si>
  <si>
    <t>1437163763</t>
  </si>
  <si>
    <t>WASHINGTON, CLINTON</t>
  </si>
  <si>
    <t>Approved from 09/04/2024 thru 09/04/2025</t>
  </si>
  <si>
    <t>GLENN</t>
  </si>
  <si>
    <t>WENDELL</t>
  </si>
  <si>
    <t>R89.1</t>
  </si>
  <si>
    <t>CLINTON</t>
  </si>
  <si>
    <t>Abnormal level of hormones in specimens from other organs, systems and tiss</t>
  </si>
  <si>
    <t>275319553</t>
  </si>
  <si>
    <t>275319553AND9/4/2024ANDTESTO</t>
  </si>
  <si>
    <t>R89 : Abnormal level of enzymes in specimens from oth org/tiss</t>
  </si>
  <si>
    <t>24080661982</t>
  </si>
  <si>
    <t>24-080661982</t>
  </si>
  <si>
    <t>MOXLEY, JUDITH</t>
  </si>
  <si>
    <t>W26679342203</t>
  </si>
  <si>
    <t>MOXLEY</t>
  </si>
  <si>
    <t>JUDITH</t>
  </si>
  <si>
    <t>S00.83XA</t>
  </si>
  <si>
    <t>Contusion of other part of head, initial encounter</t>
  </si>
  <si>
    <t>266793422</t>
  </si>
  <si>
    <t>266793422AND2/16/2024ANDACETA</t>
  </si>
  <si>
    <t>S00 : Unspecified superficial injury of scalp, initial encounter</t>
  </si>
  <si>
    <t>Z47</t>
  </si>
  <si>
    <t>OXYCODONE</t>
  </si>
  <si>
    <t>24091029822</t>
  </si>
  <si>
    <t>24-091029822</t>
  </si>
  <si>
    <t>CULVER, TERRY</t>
  </si>
  <si>
    <t>W27496877101</t>
  </si>
  <si>
    <t>1831453158</t>
  </si>
  <si>
    <t>Sandifer, Phillip</t>
  </si>
  <si>
    <t>oxyCODONE HCl 5MG OR TABS</t>
  </si>
  <si>
    <t>65100075100310</t>
  </si>
  <si>
    <t>Z47.1</t>
  </si>
  <si>
    <t>Sandifer</t>
  </si>
  <si>
    <t>Aftercare following joint replacement surgery</t>
  </si>
  <si>
    <t>00406055201</t>
  </si>
  <si>
    <t>274968771</t>
  </si>
  <si>
    <t>274968771AND11/26/2024ANDOXYCO</t>
  </si>
  <si>
    <t>Z47 : Unspecified</t>
  </si>
  <si>
    <t>24091032544</t>
  </si>
  <si>
    <t>24-091032544</t>
  </si>
  <si>
    <t>CULPEPPER, JOE</t>
  </si>
  <si>
    <t>W26679351301</t>
  </si>
  <si>
    <t>1912068677</t>
  </si>
  <si>
    <t>Tucker, Joel</t>
  </si>
  <si>
    <t>Approved from 11/26/2024 thru 12/26/2024</t>
  </si>
  <si>
    <t>CULPEPPER</t>
  </si>
  <si>
    <t>JOE</t>
  </si>
  <si>
    <t>HYDROcodone-Acetaminophen 7.5-325MG OR TABS</t>
  </si>
  <si>
    <t>65991702100358</t>
  </si>
  <si>
    <t>Joel</t>
  </si>
  <si>
    <t>Tucker</t>
  </si>
  <si>
    <t>00406012405</t>
  </si>
  <si>
    <t>266793513</t>
  </si>
  <si>
    <t>266793513AND11/26/2024ANDHYDRO</t>
  </si>
  <si>
    <t>Z68</t>
  </si>
  <si>
    <t>24087653174</t>
  </si>
  <si>
    <t>24-087653174</t>
  </si>
  <si>
    <t>Z68.44</t>
  </si>
  <si>
    <t>Body mass index (BMI) 60.0-69.9, adult</t>
  </si>
  <si>
    <t>241274732AND8/21/2024ANDWEGOV</t>
  </si>
  <si>
    <t>Z68 : Unspecified</t>
  </si>
  <si>
    <t>2024042300232-1</t>
  </si>
  <si>
    <t>2024042300232</t>
  </si>
  <si>
    <t>PO</t>
  </si>
  <si>
    <t>0587086812</t>
  </si>
  <si>
    <t>275319540AND3/1/2024ANDWEGOV</t>
  </si>
  <si>
    <t>275319540ANDWEGOV</t>
  </si>
  <si>
    <t>WEGOVY INJ 0.25MG</t>
  </si>
  <si>
    <t>CLAIM PROCESSING</t>
  </si>
  <si>
    <t>NON COVERED BENEFIT</t>
  </si>
  <si>
    <t>MEMBER RESPONSIBLE</t>
  </si>
  <si>
    <t>24081217776</t>
  </si>
  <si>
    <t>ANGELYN</t>
  </si>
  <si>
    <t>NON-ADVERSE</t>
  </si>
  <si>
    <t>MCA</t>
  </si>
  <si>
    <t>BOWEN, ANGELYN</t>
  </si>
  <si>
    <t>24-081217776</t>
  </si>
  <si>
    <t>W27531954002</t>
  </si>
  <si>
    <t>1154351864</t>
  </si>
  <si>
    <t>HARGETT, RITAANN</t>
  </si>
  <si>
    <t>Z68.30</t>
  </si>
  <si>
    <t>RITAANN</t>
  </si>
  <si>
    <t>HARGETT</t>
  </si>
  <si>
    <t>Adult body mass index 30-30.9 obesity - Adult obesity with BMI between...</t>
  </si>
  <si>
    <t>24086908394</t>
  </si>
  <si>
    <t>24-086908394</t>
  </si>
  <si>
    <t>*Drug Not Covered/Plan Exclusion - May Be Covered Under Medical- Your request for coverage was denied because your prescription benefit plan does not cover the requested medication; may be covered under medical plan.</t>
  </si>
  <si>
    <t>Z68.37</t>
  </si>
  <si>
    <t>Body Mass Index (BMI) 37.0-37.9 adult</t>
  </si>
  <si>
    <t>241275359AND8/1/2024ANDWEGOV</t>
  </si>
  <si>
    <t>24089834721</t>
  </si>
  <si>
    <t>24-089834721</t>
  </si>
  <si>
    <t>PEGUES, DATRICE</t>
  </si>
  <si>
    <t>W28087116601</t>
  </si>
  <si>
    <t>Wright, Phyllis</t>
  </si>
  <si>
    <t>DATRICE</t>
  </si>
  <si>
    <t>Wegovy 0.25MG/0.5ML SC SOAJ</t>
  </si>
  <si>
    <t>Z68.39</t>
  </si>
  <si>
    <t>Phyllis</t>
  </si>
  <si>
    <t>Body mass index (BMI) 39.0 -39.9, adult</t>
  </si>
  <si>
    <t>280871166</t>
  </si>
  <si>
    <t>280871166AND10/23/2024ANDWEGOV</t>
  </si>
  <si>
    <t>Z79</t>
  </si>
  <si>
    <t>24091587273</t>
  </si>
  <si>
    <t>24-091587273</t>
  </si>
  <si>
    <t>1336793751</t>
  </si>
  <si>
    <t>Mann, Jessica</t>
  </si>
  <si>
    <t>Approved from 12/17/2024 thru 06/17/2025</t>
  </si>
  <si>
    <t>Oxycodone 30mg Tablets</t>
  </si>
  <si>
    <t>65100075100340</t>
  </si>
  <si>
    <t>Z79.891</t>
  </si>
  <si>
    <t>Mann</t>
  </si>
  <si>
    <t>Coldwater</t>
  </si>
  <si>
    <t>38618</t>
  </si>
  <si>
    <t>Long term (current) use of opiate analgesic</t>
  </si>
  <si>
    <t>00406853001</t>
  </si>
  <si>
    <t>268296158AND12/17/2024ANDOXYCO</t>
  </si>
  <si>
    <t>Z79 : Unspecified</t>
  </si>
  <si>
    <t>Z91</t>
  </si>
  <si>
    <t>24088408509A</t>
  </si>
  <si>
    <t>24-088408509A</t>
  </si>
  <si>
    <t>MOSS, C'MAURY</t>
  </si>
  <si>
    <t>W26819744103</t>
  </si>
  <si>
    <t>1366538753</t>
  </si>
  <si>
    <t>Mandava, asha</t>
  </si>
  <si>
    <t>We have denied your request because it is for more than the amount your plan covers (quantity limit). We reviewed the information we had. We have partially approved your request for this drug up to the amount your plan covers (8 epinephrine auto injectors or prefilled syringes per month). Your request for more drug has been denied. Your doctor can send us any new or missing information for us to review. For this drug, you may have to meet other criteria. You can request the drug policy for more details. You can also request other plan documents for your review.</t>
  </si>
  <si>
    <t>Quantity, Exceeds max limit, Partial denial 2927-HJ ID3559</t>
  </si>
  <si>
    <t>C'MAURY</t>
  </si>
  <si>
    <t>Z91.018</t>
  </si>
  <si>
    <t>asha</t>
  </si>
  <si>
    <t>Mandava</t>
  </si>
  <si>
    <t>77065</t>
  </si>
  <si>
    <t>Denied with Partial Quantity Approved</t>
  </si>
  <si>
    <t>Denied with Partial Quantity</t>
  </si>
  <si>
    <t>Allergy to other foods</t>
  </si>
  <si>
    <t>C599671</t>
  </si>
  <si>
    <t>Kausar</t>
  </si>
  <si>
    <t>Javed</t>
  </si>
  <si>
    <t>268197441</t>
  </si>
  <si>
    <t>268197441AND9/13/2024ANDEPINE</t>
  </si>
  <si>
    <t>Z91 : Unspecified</t>
  </si>
  <si>
    <t>Z96</t>
  </si>
  <si>
    <t>24088466659</t>
  </si>
  <si>
    <t>24-088466659</t>
  </si>
  <si>
    <t>Your plan only covers this drug when it is used for certain health conditions. Covered uses are for A) Pain due to cancer, sickle cell disease, or a terminal condition; B) Pain being managed through hospice or palliative care; C) Chronic pain severe enough to require an opioid analgesic; D) Acute pain severe enough to require an opioid analgesic.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t>
  </si>
  <si>
    <t>Hydrocodone-Acetaminophen Tab 5-325 mg</t>
  </si>
  <si>
    <t>Z96.60</t>
  </si>
  <si>
    <t>Presence of unspecified orthopedic joint implant</t>
  </si>
  <si>
    <t>241274719AND9/16/2024ANDHYDRO</t>
  </si>
  <si>
    <t>Z96 : Unspecified</t>
  </si>
  <si>
    <t>on the average time elapsed between a request for clinical records from the requesting health care provider and receipt of adequate clinical records to complete the prior authorization</t>
  </si>
  <si>
    <t xml:space="preserve">pauths_expedited_a </t>
  </si>
  <si>
    <t>pauths_expedited_d</t>
  </si>
  <si>
    <t>Expedited_Prior_Auth_Approved</t>
  </si>
  <si>
    <t>Expedited_Prior_Auth_Denied</t>
  </si>
  <si>
    <t>Expedited Prior Authorizations:</t>
  </si>
  <si>
    <t>Expedited_TAT_days</t>
  </si>
  <si>
    <t xml:space="preserve">Expedited Turn Around Time (TAT) </t>
  </si>
  <si>
    <t>Expedited_Turn_Around_time_days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</si>
</sst>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yyyy\-mm\-dd;@"/>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166" fontId="0" fillId="0" borderId="0" xfId="0" applyNumberFormat="1"/>
    <xf numFmtId="164" fontId="0" fillId="0" borderId="0" xfId="42" applyNumberFormat="1" applyFont="1"/>
    <xf numFmtId="165" fontId="0" fillId="0" borderId="0" xfId="43" applyNumberFormat="1" applyFont="1"/>
    <xf numFmtId="0" fontId="16" fillId="0" borderId="11" xfId="0" applyFont="1" applyBorder="1" applyAlignment="1">
      <alignment horizontal="center" wrapText="1"/>
    </xf>
    <xf numFmtId="0" fontId="18" fillId="0" borderId="0" xfId="0" applyFont="1" applyAlignment="1">
      <alignment horizontal="left" vertical="center"/>
    </xf>
    <xf numFmtId="0" fontId="17" fillId="0" borderId="0" xfId="0" applyFont="1"/>
    <xf numFmtId="0" fontId="16" fillId="0" borderId="0" xfId="0" applyFont="1"/>
    <xf numFmtId="0" fontId="16" fillId="0" borderId="0" xfId="0" applyFont="1" applyBorder="1" applyAlignment="1">
      <alignment horizontal="center"/>
    </xf>
    <xf numFmtId="43" fontId="0" fillId="0" borderId="0" xfId="42" applyFont="1"/>
    <xf numFmtId="0" fontId="0" fillId="0" borderId="10" xfId="0" applyBorder="1" applyAlignment="1">
      <alignment horizontal="left"/>
    </xf>
    <xf numFmtId="164" fontId="0" fillId="0" borderId="10" xfId="0" applyNumberFormat="1" applyBorder="1"/>
    <xf numFmtId="2" fontId="0" fillId="0" borderId="10" xfId="0" applyNumberFormat="1" applyBorder="1"/>
    <xf numFmtId="0" fontId="0" fillId="0" borderId="10" xfId="0" pivotButton="1" applyBorder="1"/>
    <xf numFmtId="0" fontId="0" fillId="0" borderId="10" xfId="0" applyBorder="1" applyAlignment="1">
      <alignment horizontal="right"/>
    </xf>
    <xf numFmtId="0" fontId="0" fillId="0" borderId="10" xfId="0" applyBorder="1"/>
    <xf numFmtId="2" fontId="0" fillId="0" borderId="0" xfId="0" applyNumberFormat="1"/>
    <xf numFmtId="43" fontId="0" fillId="0" borderId="10" xfId="0" applyNumberFormat="1" applyBorder="1"/>
    <xf numFmtId="0" fontId="13" fillId="33" borderId="14" xfId="0" applyFont="1" applyFill="1" applyBorder="1" applyAlignment="1">
      <alignment horizontal="center" vertical="center"/>
    </xf>
    <xf numFmtId="0" fontId="13" fillId="33" borderId="15" xfId="0" applyFont="1" applyFill="1" applyBorder="1" applyAlignment="1">
      <alignment horizontal="center" vertical="center"/>
    </xf>
    <xf numFmtId="0" fontId="13" fillId="33" borderId="16" xfId="0" applyFont="1" applyFill="1" applyBorder="1" applyAlignment="1">
      <alignment horizontal="center" vertical="center"/>
    </xf>
    <xf numFmtId="164" fontId="16" fillId="0" borderId="13" xfId="42" applyNumberFormat="1" applyFont="1" applyBorder="1"/>
    <xf numFmtId="164" fontId="16" fillId="0" borderId="12" xfId="42" applyNumberFormat="1" applyFont="1" applyBorder="1"/>
    <xf numFmtId="165" fontId="16" fillId="0" borderId="12" xfId="43" applyNumberFormat="1" applyFont="1" applyBorder="1"/>
    <xf numFmtId="165" fontId="16" fillId="0" borderId="11" xfId="43" applyNumberFormat="1" applyFont="1" applyBorder="1"/>
    <xf numFmtId="0" fontId="16" fillId="0" borderId="0" xfId="0" applyFont="1" applyAlignment="1">
      <alignment horizontal="center"/>
    </xf>
    <xf numFmtId="0" fontId="13" fillId="33" borderId="0" xfId="0" applyFont="1" applyFill="1" applyBorder="1" applyAlignment="1">
      <alignment horizontal="center" vertical="center"/>
    </xf>
    <xf numFmtId="165" fontId="16" fillId="0" borderId="17" xfId="43" applyNumberFormat="1" applyFont="1" applyBorder="1"/>
    <xf numFmtId="43" fontId="16" fillId="0" borderId="17" xfId="42" applyNumberFormat="1" applyFont="1" applyBorder="1"/>
    <xf numFmtId="14" fontId="0" fillId="0" borderId="0" xfId="0" applyNumberFormat="1"/>
    <xf numFmtId="22" fontId="0" fillId="0" borderId="0" xfId="0" applyNumberFormat="1"/>
    <xf numFmtId="164" fontId="16" fillId="0" borderId="13" xfId="42" applyNumberFormat="1" applyFont="1" applyBorder="1" applyAlignment="1">
      <alignment horizontal="center"/>
    </xf>
    <xf numFmtId="43" fontId="16" fillId="0" borderId="17" xfId="42" applyNumberFormat="1" applyFont="1" applyBorder="1" applyAlignment="1">
      <alignment horizontal="center" wrapText="1"/>
    </xf>
    <xf numFmtId="0" fontId="13" fillId="33" borderId="15" xfId="0" applyFont="1" applyFill="1" applyBorder="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175">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left"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dxf>
    <dxf>
      <font>
        <b/>
        <i val="0"/>
        <strike val="0"/>
        <condense val="0"/>
        <extend val="0"/>
        <outline val="0"/>
        <shadow val="0"/>
        <u val="none"/>
        <vertAlign val="baseline"/>
        <sz val="11"/>
        <color theme="1"/>
        <name val="Calibri"/>
        <family val="2"/>
        <scheme val="minor"/>
      </font>
      <numFmt numFmtId="35" formatCode="_(* #,##0.00_);_(* \(#,##0.00\);_(* &quot;-&quot;??_);_(@_)"/>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dxf>
    <dxf>
      <numFmt numFmtId="0" formatCode="General"/>
    </dxf>
    <dxf>
      <numFmt numFmtId="172" formatCode="_(* #,##0.000_);_(* \(#,##0.000\);_(* &quot;-&quot;??_);_(@_)"/>
    </dxf>
    <dxf>
      <numFmt numFmtId="35" formatCode="_(* #,##0.00_);_(* \(#,##0.00\);_(* &quot;-&quot;??_);_(@_)"/>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_(* #,##0.000_);_(* \(#,##0.000\);_(* &quot;-&quot;??_);_(@_)"/>
    </dxf>
    <dxf>
      <numFmt numFmtId="35" formatCode="_(* #,##0.00_);_(* \(#,##0.00\);_(* &quot;-&quot;??_);_(@_)"/>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dxf>
    <dxf>
      <numFmt numFmtId="171" formatCode="_(* #,##0.0_);_(* \(#,##0.0\);_(* &quot;-&quot;??_);_(@_)"/>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_(* #,##0.0_);_(* \(#,##0.0\);_(* &quot;-&quot;??_);_(@_)"/>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_(* \(#,##0\);_(* &quot;-&quot;??_);_(@_)"/>
    </dxf>
    <dxf>
      <alignment horizontal="right"/>
    </dxf>
    <dxf>
      <alignment horizontal="right"/>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dxf>
    <dxf>
      <numFmt numFmtId="35" formatCode="_(* #,##0.00_);_(* \(#,##0.00\);_(* &quot;-&quot;??_);_(@_)"/>
    </dxf>
    <dxf>
      <numFmt numFmtId="2" formatCode="0.00"/>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35" formatCode="_(* #,##0.00_);_(* \(#,##0.00\);_(* &quot;-&quot;??_);_(@_)"/>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5" formatCode="0.0%"/>
      <border diagonalUp="0" diagonalDown="0">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5" formatCode="0.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_(* #,##0_);_(* \(#,##0\);_(* &quot;-&quot;??_);_(@_)"/>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alignment horizontal="right"/>
    </dxf>
    <dxf>
      <alignment horizontal="right"/>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85725</xdr:rowOff>
    </xdr:from>
    <xdr:to>
      <xdr:col>1</xdr:col>
      <xdr:colOff>193630</xdr:colOff>
      <xdr:row>39</xdr:row>
      <xdr:rowOff>28575</xdr:rowOff>
    </xdr:to>
    <xdr:pic>
      <xdr:nvPicPr>
        <xdr:cNvPr id="23" name="Aetna Logo" descr="Aetna">
          <a:extLst>
            <a:ext uri="{FF2B5EF4-FFF2-40B4-BE49-F238E27FC236}">
              <a16:creationId xmlns:a16="http://schemas.microsoft.com/office/drawing/2014/main" id="{9ADA155D-86B0-403F-B739-1478359C96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2" b="33381"/>
        <a:stretch/>
      </xdr:blipFill>
      <xdr:spPr>
        <a:xfrm>
          <a:off x="0" y="7038975"/>
          <a:ext cx="2374855" cy="514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wett, Cynthia" refreshedDate="45723.433422685186" createdVersion="8" refreshedVersion="8" minRefreshableVersion="3" recordCount="288" xr:uid="{D1D00B26-B393-4D36-BB57-666D51D1D021}">
  <cacheSource type="worksheet">
    <worksheetSource name="Table1"/>
  </cacheSource>
  <cacheFields count="185">
    <cacheField name="new_short_code" numFmtId="0">
      <sharedItems/>
    </cacheField>
    <cacheField name="short_desc" numFmtId="0">
      <sharedItems/>
    </cacheField>
    <cacheField name="icd_marker" numFmtId="0">
      <sharedItems containsMixedTypes="1" containsNumber="1" containsInteger="1" minValue="1" maxValue="1"/>
    </cacheField>
    <cacheField name="i.short_desc" numFmtId="0">
      <sharedItems/>
    </cacheField>
    <cacheField name="i.icd_marker" numFmtId="0">
      <sharedItems containsMixedTypes="1" containsNumber="1" containsInteger="1" minValue="1" maxValue="1"/>
    </cacheField>
    <cacheField name="drug" numFmtId="0">
      <sharedItems/>
    </cacheField>
    <cacheField name="new_drug" numFmtId="0">
      <sharedItems/>
    </cacheField>
    <cacheField name="case_id_minus_case_level" numFmtId="0">
      <sharedItems/>
    </cacheField>
    <cacheField name="case_id" numFmtId="0">
      <sharedItems/>
    </cacheField>
    <cacheField name="lvl" numFmtId="0">
      <sharedItems/>
    </cacheField>
    <cacheField name="typ" numFmtId="0">
      <sharedItems/>
    </cacheField>
    <cacheField name="on_beh_of" numFmtId="0">
      <sharedItems/>
    </cacheField>
    <cacheField name="pre_minus_post_svc_ind" numFmtId="0">
      <sharedItems/>
    </cacheField>
    <cacheField name="exped_ind" numFmtId="0">
      <sharedItems/>
    </cacheField>
    <cacheField name="data_migrator_member_identifier" numFmtId="0">
      <sharedItems/>
    </cacheField>
    <cacheField name="member_identifier" numFmtId="0">
      <sharedItems/>
    </cacheField>
    <cacheField name="denial_date" numFmtId="14">
      <sharedItems containsDate="1" containsMixedTypes="1" minDate="2024-03-01T00:00:00" maxDate="2024-11-28T00:00:00"/>
    </cacheField>
    <cacheField name="decision_date_pharmacy" numFmtId="14">
      <sharedItems containsDate="1" containsMixedTypes="1" minDate="2024-03-01T00:00:00" maxDate="2024-11-28T00:00:00"/>
    </cacheField>
    <cacheField name="date_difference" numFmtId="0">
      <sharedItems containsMixedTypes="1" containsNumber="1" containsInteger="1" minValue="-1" maxValue="0"/>
    </cacheField>
    <cacheField name="mbrid_date_drug_join" numFmtId="0">
      <sharedItems/>
    </cacheField>
    <cacheField name="mbrid_drug_join" numFmtId="0">
      <sharedItems/>
    </cacheField>
    <cacheField name="mbrid_drug_join_match" numFmtId="0">
      <sharedItems/>
    </cacheField>
    <cacheField name="national_drug_listing_name" numFmtId="0">
      <sharedItems/>
    </cacheField>
    <cacheField name="drug_pharmacy" numFmtId="0">
      <sharedItems/>
    </cacheField>
    <cacheField name="recd_date" numFmtId="14">
      <sharedItems containsDate="1" containsMixedTypes="1" minDate="2024-03-11T00:00:00" maxDate="2024-12-06T00:00:00"/>
    </cacheField>
    <cacheField name="clsd_date" numFmtId="14">
      <sharedItems containsDate="1" containsMixedTypes="1" minDate="2024-03-25T00:00:00" maxDate="2024-12-21T00:00:00"/>
    </cacheField>
    <cacheField name="posted_date" numFmtId="14">
      <sharedItems containsDate="1" containsMixedTypes="1" minDate="2024-03-14T00:00:00" maxDate="2024-12-10T00:00:00"/>
    </cacheField>
    <cacheField name="category" numFmtId="0">
      <sharedItems/>
    </cacheField>
    <cacheField name="description" numFmtId="0">
      <sharedItems/>
    </cacheField>
    <cacheField name="detail" numFmtId="0">
      <sharedItems/>
    </cacheField>
    <cacheField name="lvl_det_typ_cd" numFmtId="0">
      <sharedItems/>
    </cacheField>
    <cacheField name="resolution" numFmtId="0">
      <sharedItems/>
    </cacheField>
    <cacheField name="item_determ" numFmtId="0">
      <sharedItems/>
    </cacheField>
    <cacheField name="initial_determination_category_description" numFmtId="0">
      <sharedItems/>
    </cacheField>
    <cacheField name="initial_determination_reference_number" numFmtId="0">
      <sharedItems/>
    </cacheField>
    <cacheField name="pa_number_pharmacy" numFmtId="0">
      <sharedItems/>
    </cacheField>
    <cacheField name="initial_determination_reference_number_match" numFmtId="0">
      <sharedItems/>
    </cacheField>
    <cacheField name="patient_first_name" numFmtId="0">
      <sharedItems/>
    </cacheField>
    <cacheField name="patient_last_name" numFmtId="0">
      <sharedItems/>
    </cacheField>
    <cacheField name="patient_birth_date" numFmtId="14">
      <sharedItems containsDate="1" containsMixedTypes="1" minDate="1954-09-10T00:00:00" maxDate="2017-08-12T00:00:00"/>
    </cacheField>
    <cacheField name="subscriber_sequence_number" numFmtId="0">
      <sharedItems containsMixedTypes="1" containsNumber="1" containsInteger="1" minValue="1" maxValue="5"/>
    </cacheField>
    <cacheField name="mbr_st" numFmtId="0">
      <sharedItems/>
    </cacheField>
    <cacheField name="contr_st" numFmtId="0">
      <sharedItems/>
    </cacheField>
    <cacheField name="jurisd_st" numFmtId="0">
      <sharedItems/>
    </cacheField>
    <cacheField name="prv_st" numFmtId="0">
      <sharedItems/>
    </cacheField>
    <cacheField name="adverse_determination" numFmtId="0">
      <sharedItems/>
    </cacheField>
    <cacheField name="fund_arr" numFmtId="0">
      <sharedItems/>
    </cacheField>
    <cacheField name="product_name" numFmtId="0">
      <sharedItems/>
    </cacheField>
    <cacheField name="plan_name" numFmtId="0">
      <sharedItems/>
    </cacheField>
    <cacheField name="lob" numFmtId="0">
      <sharedItems/>
    </cacheField>
    <cacheField name="contact_method" numFmtId="0">
      <sharedItems/>
    </cacheField>
    <cacheField name="mkt_seg_cd" numFmtId="0">
      <sharedItems/>
    </cacheField>
    <cacheField name="ifp_indicator" numFmtId="0">
      <sharedItems/>
    </cacheField>
    <cacheField name="mdr" numFmtId="0">
      <sharedItems/>
    </cacheField>
    <cacheField name="fed" numFmtId="0">
      <sharedItems/>
    </cacheField>
    <cacheField name="drug_group_pharmacy" numFmtId="0">
      <sharedItems/>
    </cacheField>
    <cacheField name="client_name_pharmacy" numFmtId="0">
      <sharedItems/>
    </cacheField>
    <cacheField name="data_migrator_member_identifier_pharmacy" numFmtId="0">
      <sharedItems/>
    </cacheField>
    <cacheField name="mbrid_date_drug_join_pharmacy" numFmtId="0">
      <sharedItems/>
    </cacheField>
    <cacheField name="mbrid_drug_join_pharmacy" numFmtId="0">
      <sharedItems/>
    </cacheField>
    <cacheField name="patient_name_pharmacy" numFmtId="0">
      <sharedItems/>
    </cacheField>
    <cacheField name="decision_pharmacy" numFmtId="0">
      <sharedItems/>
    </cacheField>
    <cacheField name="memberdob_pharmacy" numFmtId="14">
      <sharedItems containsDate="1" containsMixedTypes="1" minDate="1954-09-10T00:00:00" maxDate="2017-08-12T00:00:00"/>
    </cacheField>
    <cacheField name="adjudication_platform" numFmtId="0">
      <sharedItems/>
    </cacheField>
    <cacheField name="drug_type" numFmtId="0">
      <sharedItems/>
    </cacheField>
    <cacheField name="decision_date" numFmtId="22">
      <sharedItems containsSemiMixedTypes="0" containsNonDate="0" containsDate="1" containsString="0" minDate="2024-01-03T12:18:42" maxDate="2024-12-31T10:56:37"/>
    </cacheField>
    <cacheField name="pa_number" numFmtId="0">
      <sharedItems/>
    </cacheField>
    <cacheField name="patient_name" numFmtId="0">
      <sharedItems/>
    </cacheField>
    <cacheField name="member_id" numFmtId="0">
      <sharedItems/>
    </cacheField>
    <cacheField name="client_name" numFmtId="0">
      <sharedItems/>
    </cacheField>
    <cacheField name="carrier_cd" numFmtId="0">
      <sharedItems/>
    </cacheField>
    <cacheField name="account_id" numFmtId="0">
      <sharedItems/>
    </cacheField>
    <cacheField name="group_id" numFmtId="0">
      <sharedItems/>
    </cacheField>
    <cacheField name="prescriber_id" numFmtId="0">
      <sharedItems/>
    </cacheField>
    <cacheField name="prescriber_name" numFmtId="0">
      <sharedItems/>
    </cacheField>
    <cacheField name="pa_class" numFmtId="0">
      <sharedItems/>
    </cacheField>
    <cacheField name="request_type" numFmtId="0">
      <sharedItems/>
    </cacheField>
    <cacheField name="urgent_indicator" numFmtId="0">
      <sharedItems/>
    </cacheField>
    <cacheField name="request_date" numFmtId="22">
      <sharedItems containsSemiMixedTypes="0" containsNonDate="0" containsDate="1" containsString="0" minDate="2024-01-03T09:39:10" maxDate="2024-12-30T20:33:05"/>
    </cacheField>
    <cacheField name="criteria_date" numFmtId="22">
      <sharedItems containsDate="1" containsMixedTypes="1" minDate="2024-01-03T09:39:10" maxDate="2024-12-30T20:33:05"/>
    </cacheField>
    <cacheField name="created_date" numFmtId="22">
      <sharedItems containsSemiMixedTypes="0" containsNonDate="0" containsDate="1" containsString="0" minDate="2024-01-03T09:38:36" maxDate="2024-12-30T16:47:15"/>
    </cacheField>
    <cacheField name="decision" numFmtId="0">
      <sharedItems/>
    </cacheField>
    <cacheField name="reporting_year_calc" numFmtId="0">
      <sharedItems containsSemiMixedTypes="0" containsString="0" containsNumber="1" containsInteger="1" minValue="2024" maxValue="2024"/>
    </cacheField>
    <cacheField name="reporting_month_calc" numFmtId="0">
      <sharedItems containsSemiMixedTypes="0" containsString="0" containsNumber="1" containsInteger="1" minValue="1" maxValue="12"/>
    </cacheField>
    <cacheField name="comments" numFmtId="0">
      <sharedItems longText="1"/>
    </cacheField>
    <cacheField name="paorigin_code" numFmtId="0">
      <sharedItems/>
    </cacheField>
    <cacheField name="pastatus_code" numFmtId="0">
      <sharedItems/>
    </cacheField>
    <cacheField name="patype_code" numFmtId="0">
      <sharedItems/>
    </cacheField>
    <cacheField name="englishresnotes" numFmtId="0">
      <sharedItems longText="1"/>
    </cacheField>
    <cacheField name="resolutionenglish" numFmtId="0">
      <sharedItems longText="1"/>
    </cacheField>
    <cacheField name="reasoncode" numFmtId="0">
      <sharedItems containsSemiMixedTypes="0" containsString="0" containsNumber="1" containsInteger="1" minValue="0" maxValue="168548"/>
    </cacheField>
    <cacheField name="reason_description" numFmtId="0">
      <sharedItems/>
    </cacheField>
    <cacheField name="resolution_notes_calc" numFmtId="0">
      <sharedItems longText="1"/>
    </cacheField>
    <cacheField name="paapprovalstartdate" numFmtId="22">
      <sharedItems containsDate="1" containsMixedTypes="1" minDate="2024-01-03T00:00:00" maxDate="2025-01-01T00:00:00"/>
    </cacheField>
    <cacheField name="paapprovalexpiredate" numFmtId="22">
      <sharedItems containsDate="1" containsMixedTypes="1" minDate="2024-03-17T00:00:00" maxDate="2027-12-28T00:00:00"/>
    </cacheField>
    <cacheField name="level6code" numFmtId="0">
      <sharedItems/>
    </cacheField>
    <cacheField name="memberlastname" numFmtId="0">
      <sharedItems/>
    </cacheField>
    <cacheField name="memberfirstname" numFmtId="0">
      <sharedItems/>
    </cacheField>
    <cacheField name="memberdob" numFmtId="0">
      <sharedItems containsSemiMixedTypes="0" containsString="0" containsNumber="1" containsInteger="1" minValue="16177" maxValue="45037"/>
    </cacheField>
    <cacheField name="memberage" numFmtId="0">
      <sharedItems containsSemiMixedTypes="0" containsString="0" containsNumber="1" containsInteger="1" minValue="1" maxValue="80"/>
    </cacheField>
    <cacheField name="gender" numFmtId="0">
      <sharedItems/>
    </cacheField>
    <cacheField name="memberstate" numFmtId="0">
      <sharedItems/>
    </cacheField>
    <cacheField name="approveddrug" numFmtId="0">
      <sharedItems/>
    </cacheField>
    <cacheField name="gpi" numFmtId="0">
      <sharedItems/>
    </cacheField>
    <cacheField name="icd_code" numFmtId="0">
      <sharedItems/>
    </cacheField>
    <cacheField name="prvdr_npi" numFmtId="0">
      <sharedItems/>
    </cacheField>
    <cacheField name="physicianid" numFmtId="0">
      <sharedItems/>
    </cacheField>
    <cacheField name="physicianfirstname" numFmtId="0">
      <sharedItems/>
    </cacheField>
    <cacheField name="physicianlastname" numFmtId="0">
      <sharedItems/>
    </cacheField>
    <cacheField name="physiciancity" numFmtId="0">
      <sharedItems/>
    </cacheField>
    <cacheField name="physicianstate" numFmtId="0">
      <sharedItems/>
    </cacheField>
    <cacheField name="physicianzip" numFmtId="0">
      <sharedItems/>
    </cacheField>
    <cacheField name="gpi_2_class" numFmtId="0">
      <sharedItems/>
    </cacheField>
    <cacheField name="gpi_6_class" numFmtId="0">
      <sharedItems/>
    </cacheField>
    <cacheField name="short_drug_name" numFmtId="0">
      <sharedItems/>
    </cacheField>
    <cacheField name="appeallevel_name" numFmtId="0">
      <sharedItems/>
    </cacheField>
    <cacheField name="on the average time elapsed between a request for clinical records from the requesting health care provider and receipt of adequate clinical records to complete the prior authorization" numFmtId="0">
      <sharedItems/>
    </cacheField>
    <cacheField name="priority_long_name" numFmtId="0">
      <sharedItems/>
    </cacheField>
    <cacheField name="i_description" numFmtId="0">
      <sharedItems/>
    </cacheField>
    <cacheField name="outcome_displaytext" numFmtId="0">
      <sharedItems/>
    </cacheField>
    <cacheField name="decision_name" numFmtId="0">
      <sharedItems/>
    </cacheField>
    <cacheField name="outcome_description" numFmtId="0">
      <sharedItems/>
    </cacheField>
    <cacheField name="decision_code" numFmtId="0">
      <sharedItems/>
    </cacheField>
    <cacheField name="schema_name" numFmtId="0">
      <sharedItems/>
    </cacheField>
    <cacheField name="icd_condition" numFmtId="0">
      <sharedItems/>
    </cacheField>
    <cacheField name="pg_tat" numFmtId="0">
      <sharedItems containsSemiMixedTypes="0" containsString="0" containsNumber="1" minValue="-1" maxValue="77.53"/>
    </cacheField>
    <cacheField name="tat" numFmtId="0">
      <sharedItems containsSemiMixedTypes="0" containsString="0" containsNumber="1" minValue="-1" maxValue="77.53"/>
    </cacheField>
    <cacheField name="peer_to_peer" numFmtId="0">
      <sharedItems/>
    </cacheField>
    <cacheField name="ndc" numFmtId="0">
      <sharedItems/>
    </cacheField>
    <cacheField name="med_review_date" numFmtId="22">
      <sharedItems containsDate="1" containsMixedTypes="1" minDate="2024-01-10T09:03:11" maxDate="2024-12-19T10:55:36"/>
    </cacheField>
    <cacheField name="med_reviewer" numFmtId="0">
      <sharedItems/>
    </cacheField>
    <cacheField name="med_reviewer_cert" numFmtId="0">
      <sharedItems/>
    </cacheField>
    <cacheField name="med_reviewer_fn" numFmtId="0">
      <sharedItems/>
    </cacheField>
    <cacheField name="med_reviewer_ln" numFmtId="0">
      <sharedItems/>
    </cacheField>
    <cacheField name="dmmi" numFmtId="0">
      <sharedItems/>
    </cacheField>
    <cacheField name="mddj" numFmtId="0">
      <sharedItems/>
    </cacheField>
    <cacheField name="new_reason" numFmtId="0">
      <sharedItems/>
    </cacheField>
    <cacheField name="step_flg" numFmtId="0">
      <sharedItems containsMixedTypes="1" containsNumber="1" containsInteger="1" minValue="0" maxValue="1"/>
    </cacheField>
    <cacheField name="ql_flg" numFmtId="0">
      <sharedItems containsMixedTypes="1" containsNumber="1" containsInteger="1" minValue="0" maxValue="1"/>
    </cacheField>
    <cacheField name="mednecc_flg" numFmtId="0">
      <sharedItems containsMixedTypes="1" containsNumber="1" containsInteger="1" minValue="0" maxValue="1"/>
    </cacheField>
    <cacheField name="clinical_flg" numFmtId="0">
      <sharedItems containsMixedTypes="1" containsNumber="1" containsInteger="1" minValue="0" maxValue="0"/>
    </cacheField>
    <cacheField name="tier_flg" numFmtId="0">
      <sharedItems containsSemiMixedTypes="0" containsString="0" containsNumber="1" containsInteger="1" minValue="0" maxValue="0"/>
    </cacheField>
    <cacheField name="exp_flg" numFmtId="0">
      <sharedItems containsSemiMixedTypes="0" containsString="0" containsNumber="1" containsInteger="1" minValue="0" maxValue="0"/>
    </cacheField>
    <cacheField name="non_covered_formulary_flg" numFmtId="0">
      <sharedItems containsMixedTypes="1" containsNumber="1" containsInteger="1" minValue="0" maxValue="1"/>
    </cacheField>
    <cacheField name="non_covered_plan_flg" numFmtId="0">
      <sharedItems containsMixedTypes="1" containsNumber="1" containsInteger="1" minValue="0" maxValue="1"/>
    </cacheField>
    <cacheField name="mh_flg" numFmtId="0">
      <sharedItems containsSemiMixedTypes="0" containsString="0" containsNumber="1" containsInteger="1" minValue="0" maxValue="1"/>
    </cacheField>
    <cacheField name="sud_flg" numFmtId="0">
      <sharedItems containsSemiMixedTypes="0" containsString="0" containsNumber="1" containsInteger="1" minValue="0" maxValue="1"/>
    </cacheField>
    <cacheField name="msurg_flg" numFmtId="0">
      <sharedItems containsSemiMixedTypes="0" containsString="0" containsNumber="1" containsInteger="1" minValue="0" maxValue="1"/>
    </cacheField>
    <cacheField name="specialty.y" numFmtId="0">
      <sharedItems/>
    </cacheField>
    <cacheField name="npi" numFmtId="0">
      <sharedItems/>
    </cacheField>
    <cacheField name="split_marker" numFmtId="0">
      <sharedItems containsSemiMixedTypes="0" containsString="0" containsNumber="1" containsInteger="1" minValue="0" maxValue="1"/>
    </cacheField>
    <cacheField name="first_name" numFmtId="0">
      <sharedItems/>
    </cacheField>
    <cacheField name="last_name" numFmtId="0">
      <sharedItems/>
    </cacheField>
    <cacheField name="specialty.x" numFmtId="0">
      <sharedItems/>
    </cacheField>
    <cacheField name="specialty.y_new_specs" numFmtId="0">
      <sharedItems/>
    </cacheField>
    <cacheField name="Expedited_TAT_days" numFmtId="0">
      <sharedItems containsMixedTypes="1" containsNumber="1" minValue="2.3148102627601475E-5" maxValue="2.8063194444985129"/>
    </cacheField>
    <cacheField name="iTAT" numFmtId="0">
      <sharedItems containsSemiMixedTypes="0" containsString="0" containsNumber="1" minValue="1.1574074074074101E-5" maxValue="3.2451620370370402"/>
    </cacheField>
    <cacheField name="PAuths" numFmtId="0">
      <sharedItems containsBlank="1" count="3">
        <s v="Denied"/>
        <s v="Approved"/>
        <m u="1"/>
      </sharedItems>
    </cacheField>
    <cacheField name="pauths_approved" numFmtId="0">
      <sharedItems containsSemiMixedTypes="0" containsString="0" containsNumber="1" containsInteger="1" minValue="0" maxValue="1"/>
    </cacheField>
    <cacheField name="pauths_denied" numFmtId="0">
      <sharedItems containsSemiMixedTypes="0" containsString="0" containsNumber="1" containsInteger="1" minValue="0" maxValue="1"/>
    </cacheField>
    <cacheField name="pauths_expedited_a " numFmtId="0">
      <sharedItems containsString="0" containsBlank="1" containsNumber="1" containsInteger="1" minValue="1" maxValue="1"/>
    </cacheField>
    <cacheField name="pauths_expedited_d" numFmtId="0">
      <sharedItems containsString="0" containsBlank="1" containsNumber="1" containsInteger="1" minValue="1" maxValue="1"/>
    </cacheField>
    <cacheField name="Appeals" numFmtId="0">
      <sharedItems/>
    </cacheField>
    <cacheField name="count_appeals" numFmtId="0">
      <sharedItems containsMixedTypes="1" containsNumber="1" containsInteger="1" minValue="1" maxValue="1"/>
    </cacheField>
    <cacheField name="Result" numFmtId="0">
      <sharedItems/>
    </cacheField>
    <cacheField name="count_ot" numFmtId="0">
      <sharedItems containsMixedTypes="1" containsNumber="1" containsInteger="1" minValue="0" maxValue="1"/>
    </cacheField>
    <cacheField name="count_up" numFmtId="0">
      <sharedItems containsMixedTypes="1" containsNumber="1" containsInteger="1" minValue="0" maxValue="1"/>
    </cacheField>
    <cacheField name="count_pa" numFmtId="0">
      <sharedItems containsSemiMixedTypes="0" containsString="0" containsNumber="1" containsInteger="1" minValue="1" maxValue="1"/>
    </cacheField>
    <cacheField name="ICD10" numFmtId="0">
      <sharedItems containsBlank="1" count="797">
        <s v="000 : Unspecified"/>
        <s v="B44 : Invasive pulmonary aspergillosis"/>
        <s v="B88 : Other acariasis"/>
        <s v="C25 : Malignant neoplasm of head of pancreas"/>
        <s v="C54 : Malignant neoplasm of isthmus uteri"/>
        <s v="C61 : Malignant neoplasm of prostate"/>
        <s v="C62 : Malignant neoplasm of unspecified undescended testis"/>
        <s v="D50 : Iron deficiency anemia secondary to blood loss (chronic)"/>
        <s v="E10 : Type 1 diabetes mellitus with ketoacidosis without coma"/>
        <s v="E11 : Type 2 diab w hyprosm w/o nonket hyprgly-hypros coma (NKHHC)"/>
        <s v="E24 : Pituitary-dependent Cushing's disease"/>
        <s v="E25 : Congenital adrenogenital disorders assoc w enzyme deficiency"/>
        <s v="E29 : Testicular hyperfunction"/>
        <s v="E34 : Carcinoid syndrome"/>
        <s v="E66 : Morbid (severe) obesity due to excess calories"/>
        <s v="E78 : Pure hypercholesterolemia"/>
        <s v="F11 : Opioid abuse, uncomplicated"/>
        <s v="F31 : Bipolar disorder, current episode hypomanic"/>
        <s v="F32 : Major depressive disorder, single episode, mild"/>
        <s v="F33 : Major depressive disorder, recurrent, mild"/>
        <s v="F41 : Panic disorder without agoraphobia"/>
        <s v="F44 : Dissociative amnesia"/>
        <s v="F90 : Attn-defct hyperactivity disorder, predom inattentive type"/>
        <s v="G35 : Multiple sclerosis"/>
        <s v="G40 : Local-rel idio epi w seiz of loc onst, not ntrct, w stat epi"/>
        <s v="G43 : Migraine w/o aura, not intractable, with status migrainosus"/>
        <s v="G47 : Insomnia, unspecified"/>
        <s v="G89 : Central pain syndrome"/>
        <s v="I10 : Essential (primary) hypertension"/>
        <s v="I25 : Athscl heart disease of native coronary artery w/o ang pctrs"/>
        <s v="I50 : Left ventricular failure, unspecified"/>
        <s v="J01 : Acute maxillary sinusitis, unspecified"/>
        <s v="J30 : Vasomotor rhinitis"/>
        <s v="J45 : Mild intermittent asthma, uncomplicated"/>
        <s v="K21 : Gastro-esophageal reflux disease with esophagitis"/>
        <s v="K60 : Acute anal fissure"/>
        <s v="K74 : Hepatic fibrosis"/>
        <s v="L20 : Besnier's prurigo"/>
        <s v="L30 : Nummular dermatitis"/>
        <s v="L40 : Psoriasis vulgaris"/>
        <s v="L56 : Drug phototoxic response"/>
        <s v="L70 : Acne vulgaris"/>
        <s v="L74 : Miliaria rubra"/>
        <s v="M05 : Felty's syndrome, unspecified site"/>
        <s v="M16 : Bilateral primary osteoarthritis of hip"/>
        <s v="M17 : Bilateral primary osteoarthritis of knee"/>
        <s v="M25 : Hemarthrosis, unspecified joint"/>
        <s v="M32 : Drug-induced systemic lupus erythematosus"/>
        <s v="M45 : Ankylosing spondylitis of multiple sites in spine"/>
        <s v="M48 : Spinal stenosis, site unspecified"/>
        <s v="M51 : Intervertebral disc disorders w myelopathy, thoracic region"/>
        <s v="M54 : Panniculitis affecting regions of neck and back, site unsp"/>
        <s v="M81 : Age-related osteoporosis w/o current pathological fracture"/>
        <s v="M84 : Stress fracture, unspecified site, init encntr for fracture"/>
        <s v="N32 : Bladder-neck obstruction"/>
        <s v="N52 : Erectile dysfunction due to arterial insufficiency"/>
        <s v="R11 : Nausea"/>
        <s v="R39 : Extravasation of urine"/>
        <s v="R73 : Impaired fasting glucose"/>
        <s v="R79 : Abnormal level of blood mineral"/>
        <s v="R89 : Abnormal level of enzymes in specimens from oth org/tiss"/>
        <s v="S00 : Unspecified superficial injury of scalp, initial encounter"/>
        <s v="Z47 : Unspecified"/>
        <s v="Z68 : Unspecified"/>
        <s v="Z79 : Unspecified"/>
        <s v="Z91 : Unspecified"/>
        <s v="Z96 : Unspecified"/>
        <s v="296 : NA" u="1"/>
        <s v="C60 : Malignant neoplasm of prepuce" u="1"/>
        <s v="C63 : Malignant neoplasm of unspecified epididymis" u="1"/>
        <s v="C64 : Malignant neoplasm of right kidney, except renal pelvis" u="1"/>
        <s v="C71 : Malignant neoplasm of cerebrum, except lobes and ventricles" u="1"/>
        <s v="C90 : Multiple myeloma not having achieved remission" u="1"/>
        <s v="E88 : Alpha-1-antitrypsin deficiency" u="1"/>
        <s v="F00 : NA" u="1"/>
        <s v="F06 : Psychotic disorder w hallucin due to known physiol condition" u="1"/>
        <s v="F10 : Alcohol abuse, uncomplicated" u="1"/>
        <s v="F13 : Sedative, hypnotic or anxiolytic abuse, uncomplicated" u="1"/>
        <s v="F17 : Nicotine dependence, unspecified, uncomplicated" u="1"/>
        <s v="F20 : Paranoid schizophrenia" u="1"/>
        <s v="F25 : Schizoaffective disorder, bipolar type" u="1"/>
        <s v="F29 : Unsp psychosis not due to a substance or known physiol cond" u="1"/>
        <s v="F34 : Cyclothymic disorder" u="1"/>
        <s v="F39 : Unspecified mood [affective] disorder" u="1"/>
        <s v="F40 : Agoraphobia, unspecified" u="1"/>
        <s v="F42 : Obsessive-compulsive disorder" u="1"/>
        <s v="F43 : Acute stress reaction" u="1"/>
        <s v="F50 : Anorexia nervosa, unspecified" u="1"/>
        <s v="F51 : Primary insomnia" u="1"/>
        <s v="F53 : Puerperal psychosis" u="1"/>
        <s v="F81 : Specific reading disorder" u="1"/>
        <s v="F84 : Autistic disorder" u="1"/>
        <s v="F95 : Transient tic disorder" u="1"/>
        <s v="F98 : Enuresis not due to a substance or known physiol condition" u="1"/>
        <s v="G31 : Pick's disease" u="1"/>
        <s v="G90 : Carotid sinus syncope" u="1"/>
        <s v="G93 : Cerebral cysts" u="1"/>
        <s v="I82 : Budd-Chiari syndrome" u="1"/>
        <s v="L29 : Pruritus ani" u="1"/>
        <s v="M06 : Rheumatoid arthritis without rheumatoid factor, unsp site" u="1"/>
        <s v="M15 : Primary generalized (osteo)arthritis" u="1"/>
        <s v="M35 : Sjogren syndrome, unspecified" u="1"/>
        <s v="M47 : Anterior spinal artery comprsn synd, occipt-atlan-ax region" u="1"/>
        <s v="M62 : Separation of muscle (nontraumatic), unspecified site" u="1"/>
        <s v="M79 : Rheumatism, unspecified" u="1"/>
        <s v="M96 : Pseudarthrosis after fusion or arthrodesis" u="1"/>
        <s v="Q79 : Congenital diaphragmatic hernia" u="1"/>
        <s v="R30 : Dysuria" u="1"/>
        <s v="R41 : Disorientation, unspecified" u="1"/>
        <s v="R42 : Dizziness and giddiness" u="1"/>
        <s v="R43 : Anosmia" u="1"/>
        <s v="R63 : Anorexia" u="1"/>
        <s v="V71 : Driver of bus injured in collision w pedl cyc nontraf, init" u="1"/>
        <s v="Z30 : Unspecified" u="1"/>
        <s v="Z72 : Unspecified" u="1"/>
        <s v="Z86 : Unspecified" u="1"/>
        <m u="1"/>
        <s v="O21 : Mild hyperemesis gravidarum" u="1"/>
        <s v="B86 : Scabies" u="1"/>
        <s v="D80 : Hereditary hypogammaglobulinemia" u="1"/>
        <s v="D83 : Com variab immunodef w predom abnlt of B-cell nums &amp; functn" u="1"/>
        <s v="D84 : Lymphocyte function antigen-1 [LFA-1] defect" u="1"/>
        <s v="H01 : Unspecified blepharitis right upper eyelid" u="1"/>
        <s v="J31 : Chronic rhinitis" u="1"/>
        <s v="J32 : Chronic maxillary sinusitis" u="1"/>
        <s v="J33 : Polyp of nasal cavity" u="1"/>
        <s v="K20 : Eosinophilic esophagitis" u="1"/>
        <s v="K58 : Irritable bowel syndrome with diarrhea" u="1"/>
        <s v="K90 : Celiac disease" u="1"/>
        <s v="L23 : Allergic contact dermatitis due to metals" u="1"/>
        <s v="L50 : Allergic urticaria" u="1"/>
        <s v="R09 : Asphyxia" u="1"/>
        <s v="R10 : Acute abdomen" u="1"/>
        <s v="R21 : Rash and other nonspecific skin eruption" u="1"/>
        <s v="T78 : Anaphylactic reaction due to unspecified food, init encntr" u="1"/>
        <s v="Z20 : Unspecified" u="1"/>
        <s v="Z95 : Unspecified" u="1"/>
        <s v="B02 : Zoster encephalitis" u="1"/>
        <s v="B37 : Candidal stomatitis" u="1"/>
        <s v="G24 : Drug induced subacute dyskinesia" u="1"/>
        <s v="G25 : Essential tremor" u="1"/>
        <s v="G44 : Cluster headache syndrome, unspecified, intractable" u="1"/>
        <s v="G57 : Lesion of sciatic nerve, unspecified lower limb" u="1"/>
        <s v="G58 : Intercostal neuropathy" u="1"/>
        <s v="G60 : Hereditary motor and sensory neuropathy" u="1"/>
        <s v="G62 : Drug-induced polyneuropathy" u="1"/>
        <s v="I73 : Raynaud's syndrome without gangrene" u="1"/>
        <s v="K59 : Constipation, unspecified" u="1"/>
        <s v="K85 : Idiopathic acute pancreatitis" u="1"/>
        <s v="M10 : Idiopathic gout, unspecified site" u="1"/>
        <s v="M43 : Spondylolysis, site unspecified" u="1"/>
        <s v="M46 : Spinal enthesopathy, site unspecified" u="1"/>
        <s v="M50 : Cervical disc disorder with myelopathy, unsp cervical region" u="1"/>
        <s v="M53 : Cervicocranial syndrome" u="1"/>
        <s v="M70 : Crepitant synovitis (acute) (chronic), right wrist" u="1"/>
        <s v="M72 : Palmar fascial fibromatosis [Dupuytren]" u="1"/>
        <s v="M77 : Medial epicondylitis, unspecified elbow" u="1"/>
        <s v="N30 : Acute cystitis without hematuria" u="1"/>
        <s v="R07 : Pain in throat" u="1"/>
        <s v="R51 : Headache" u="1"/>
        <s v="R91 : Solitary pulmonary nodule" u="1"/>
        <s v="S93 : Subluxation of right ankle joint, initial encounter" u="1"/>
        <s v="U09 : Post COVID-19 condition, unspecified" u="1"/>
        <s v="Z48 : Unspecified" u="1"/>
        <s v="Z51 : Unspecified" u="1"/>
        <s v="B35 : Tinea barbae and tinea capitis" u="1"/>
        <s v="E28 : Estrogen excess" u="1"/>
        <s v="F52 : Hypoactive sexual desire disorder" u="1"/>
        <s v=" : NA" u="1"/>
        <s v="G20 : Parkinson's disease" u="1"/>
        <s v="H16 : Unspecified corneal ulcer, right eye" u="1"/>
        <s v="H40 : Preglaucoma, unspecified, right eye" u="1"/>
        <s v="R35 : Frequency of micturition" u="1"/>
        <s v="A04 : Enteropathogenic Escherichia coli infection" u="1"/>
        <s v="F64 : Transsexualism" u="1"/>
        <s v="L93 : Discoid lupus erythematosus" u="1"/>
        <s v="R06 : Dyspnea, unspecified" u="1"/>
        <s v="R25 : Abnormal head movements" u="1"/>
        <s v="R52 : Pain, unspecified" u="1"/>
        <s v="S39 : Unsp injury of muscle, fascia and tendon of abdomen, init" u="1"/>
        <s v="S82 : Unsp fracture of right patella, init for clos fx" u="1"/>
        <s v="Z83 : Unspecified" u="1"/>
        <s v="Z85 : Unspecified" u="1"/>
        <s v="K50 : Crohn's disease of small intestine without complications" u="1"/>
        <s v="K64 : First degree hemorrhoids" u="1"/>
        <s v="Z09 : Unspecified" u="1"/>
        <s v="B17 : Acute delta-(super) infection of hepatitis B carrier" u="1"/>
        <s v="B18 : Chronic viral hepatitis B with delta-agent" u="1"/>
        <s v="B36 : Pityriasis versicolor" u="1"/>
        <s v="Z98 : Unspecified" u="1"/>
        <s v="F45 : Somatization disorder" u="1"/>
        <s v="K01 : Embedded teeth" u="1"/>
        <s v="K02 : Arrested dental caries" u="1"/>
        <s v="K04 : Pulpitis" u="1"/>
        <s v="K05 : Acute gingivitis, plaque induced" u="1"/>
        <s v="A06 : Acute amebic dysentery" u="1"/>
        <s v="A63 : Anogenital (venereal) warts" u="1"/>
        <s v="B00 : Eczema herpeticum" u="1"/>
        <s v="B07 : Plantar wart" u="1"/>
        <s v="C44 : Unspecified malignant neoplasm of skin of lip" u="1"/>
        <s v="C84 : Mycosis fungoides, unspecified site" u="1"/>
        <s v="D21 : Benign neoplasm of connctv/soft tiss of head, face and neck" u="1"/>
        <s v="D22 : Melanocytic nevi of lip" u="1"/>
        <s v="D48 : Neoplasm of uncertain behavior of bone/artic cartl" u="1"/>
        <s v="D69 : Allergic purpura" u="1"/>
        <s v="D86 : Sarcoidosis of lung" u="1"/>
        <s v="K12 : Recurrent oral aphthae" u="1"/>
        <s v="K13 : Diseases of lips" u="1"/>
        <s v="K51 : Ulcerative (chronic) pancolitis without complications" u="1"/>
        <s v="L02 : Cutaneous abscess of face" u="1"/>
        <s v="L08 : Pyoderma" u="1"/>
        <s v="L21 : Seborrhea capitis" u="1"/>
        <s v="L24 : Irritant contact dermatitis due to detergents" u="1"/>
        <s v="L28 : Lichen simplex chronicus" u="1"/>
        <s v="L43 : Hypertrophic lichen planus" u="1"/>
        <s v="L57 : Actinic keratosis" u="1"/>
        <s v="L60 : Ingrowing nail" u="1"/>
        <s v="L63 : Alopecia (capitis) totalis" u="1"/>
        <s v="L64 : Drug-induced androgenic alopecia" u="1"/>
        <s v="L65 : Telogen effluvium" u="1"/>
        <s v="L66 : Pseudopelade" u="1"/>
        <s v="L68 : Hirsutism" u="1"/>
        <s v="L71 : Perioral dermatitis" u="1"/>
        <s v="L72 : Epidermal cyst" u="1"/>
        <s v="L73 : Acne keloid" u="1"/>
        <s v="L80 : Vitiligo" u="1"/>
        <s v="L81 : Postinflammatory hyperpigmentation" u="1"/>
        <s v="L82 : Inflamed seborrheic keratosis" u="1"/>
        <s v="L83 : Acanthosis nigricans" u="1"/>
        <s v="L84 : Corns and callosities" u="1"/>
        <s v="L85 : Acquired ichthyosis" u="1"/>
        <s v="L91 : Hypertrophic scar" u="1"/>
        <s v="L92 : Granuloma annulare" u="1"/>
        <s v="L94 : Localized scleroderma [morphea]" u="1"/>
        <s v="L98 : Pyogenic granuloma" u="1"/>
        <s v="M33 : Juvenile dermatomyositis, organ involvement unspecified" u="1"/>
        <s v="Q82 : Hereditary lymphedema" u="1"/>
        <s v="R20 : Anesthesia of skin" u="1"/>
        <s v="S81 : Unspecified open wound, right knee, initial encounter" u="1"/>
        <s v="Z41 : Unspecified" u="1"/>
        <s v="M20 : Unspecified deformity of right finger(s)" u="1"/>
        <s v="G61 : Guillain-Barre syndrome" u="1"/>
        <s v="B19 : Unspecified viral hepatitis with hepatic coma" u="1"/>
        <s v="B34 : Adenovirus infection, unspecified" u="1"/>
        <s v="D63 : Anemia in neoplastic disease" u="1"/>
        <s v="F91 : Conduct disorder confined to family context" u="1"/>
        <s v="H73 : Acute myringitis, right ear" u="1"/>
        <s v="I20 : Unstable angina" u="1"/>
        <s v="I21 : STEMI involving left main coronary artery" u="1"/>
        <s v="K61 : Anal abscess" u="1"/>
        <s v="L97 : Non-prs chronic ulcer of unsp thigh limited to brkdwn skin" u="1"/>
        <s v="M13 : Polyarthritis, unspecified" u="1"/>
        <s v="M19 : Primary osteoarthritis, right shoulder" u="1"/>
        <s v="R40 : Somnolence" u="1"/>
        <s v="U07 : Vaping-related disorder" u="1"/>
        <s v="278 : NA" u="1"/>
        <s v="530 : NA" u="1"/>
        <s v="A41 : Sepsis due to Methicillin susceptible Staphylococcus aureus" u="1"/>
        <s v="A44 : Systemic bartonellosis" u="1"/>
        <s v="A49 : Methicillin suscep staph infection, unsp site" u="1"/>
        <s v="A52 : Cardiovascular syphilis, unspecified" u="1"/>
        <s v="A53 : Latent syphilis, unspecified as early or late" u="1"/>
        <s v="A60 : Herpesviral infection of urogenital system, unspecified" u="1"/>
        <s v="B08 : Cowpox" u="1"/>
        <s v="B20 : Human immunodeficiency virus [HIV] disease" u="1"/>
        <s v="B49 : Unspecified mycosis" u="1"/>
        <s v="B80 : Enterobiasis" u="1"/>
        <s v="B85 : Pediculosis due to Pediculus humanus capitis" u="1"/>
        <s v="B95 : Streptococcus, group A, causing diseases classd elswhr" u="1"/>
        <s v="C17 : Malignant neoplasm of duodenum" u="1"/>
        <s v="C20 : Malignant neoplasm of rectum" u="1"/>
        <s v="C22 : Liver cell carcinoma" u="1"/>
        <s v="C34 : Malignant neoplasm of unspecified main bronchus" u="1"/>
        <s v="C50 : Malignant neoplasm of nipple and areola, right female breast" u="1"/>
        <s v="C67 : Malignant neoplasm of trigone of bladder" u="1"/>
        <s v="C73 : Malignant neoplasm of thyroid gland" u="1"/>
        <s v="C78 : Secondary malignant neoplasm of unspecified lung" u="1"/>
        <s v="D11 : Benign neoplasm of parotid gland" u="1"/>
        <s v="D36 : Benign neoplasm of lymph nodes" u="1"/>
        <s v="D37 : Neoplasm of uncertain behavior of lip" u="1"/>
        <s v="D57 : Hb-SS disease with crisis, unspecified" u="1"/>
        <s v="D64 : Hereditary sideroblastic anemia" u="1"/>
        <s v="E03 : Congenital hypothyroidism with diffuse goiter" u="1"/>
        <s v="E08 : Diab d/t undrl cond w hyprosm w/o nonket hyprgly-hypros coma" u="1"/>
        <s v="E09 : Drug/chem diab w hyprosm w/o nonket hyprgly-hypros coma" u="1"/>
        <s v="E13 : Oth diab w hyprosm w/o nonket hyprgly-hypros coma (NKHHC)" u="1"/>
        <s v="E16 : Drug-induced hypoglycemia without coma" u="1"/>
        <s v="E21 : Primary hyperparathyroidism" u="1"/>
        <s v="E23 : Hypopituitarism" u="1"/>
        <s v="E26 : Conn's syndrome" u="1"/>
        <s v="E53 : Riboflavin deficiency" u="1"/>
        <s v="E55 : Rickets, active" u="1"/>
        <s v="E61 : Copper deficiency" u="1"/>
        <s v="E65 : Localized adiposity" u="1"/>
        <s v="E72 : Disorders of amino-acid transport, unspecified" u="1"/>
        <s v="E74 : Glycogen storage disease, unspecified" u="1"/>
        <s v="E79 : Hyperuricemia w/o signs of inflam arthrit and tophaceous dis" u="1"/>
        <s v="E83 : Disorder of copper metabolism, unspecified" u="1"/>
        <s v="E89 : Postprocedural hypothyroidism" u="1"/>
        <s v="F03 : Unsp dementia, unsp severity, without beh/psych/mood/anx" u="1"/>
        <s v="F60 : Paranoid personality disorder" u="1"/>
        <s v="G50 : Trigeminal neuralgia" u="1"/>
        <s v="G54 : Brachial plexus disorders" u="1"/>
        <s v="G56 : Carpal tunnel syndrome, unspecified upper limb" u="1"/>
        <s v="G63 : Polyneuropathy in diseases classified elsewhere" u="1"/>
        <s v="G83 : Diplegia of upper limbs" u="1"/>
        <s v="G95 : Syringomyelia and syringobulbia" u="1"/>
        <s v="H02 : Unspecified entropion of right upper eyelid" u="1"/>
        <s v="H04 : Unspecified dacryoadenitis, right lacrimal gland" u="1"/>
        <s v="H10 : Acute follicular conjunctivitis, right eye" u="1"/>
        <s v="H44 : Unspecified purulent endophthalmitis, right eye" u="1"/>
        <s v="H69 : Patulous Eustachian tube, unspecified ear" u="1"/>
        <s v="H92 : Otalgia, right ear" u="1"/>
        <s v="I09 : Rheumatic myocarditis" u="1"/>
        <s v="I11 : Hypertensive heart disease with heart failure" u="1"/>
        <s v="I12 : Hyp chr kidney disease w stage 5 chr kidney disease or ESRD" u="1"/>
        <s v="I16 : Hypertensive urgency" u="1"/>
        <s v="I27 : Primary pulmonary hypertension" u="1"/>
        <s v="I48 : Paroxysmal atrial fibrillation" u="1"/>
        <s v="I51 : Cardiac septal defect, acquired" u="1"/>
        <s v="I63 : Cerebral infarction due to thombos unsp precerebral artery" u="1"/>
        <s v="I69 : Unspecified sequelae of nontraumatic subarachnoid hemorrhage" u="1"/>
        <s v="I83 : Varicose veins of unsp lower extremity with ulcer of thigh" u="1"/>
        <s v="I89 : Lymphedema, not elsewhere classified" u="1"/>
        <s v="J02 : Streptococcal pharyngitis" u="1"/>
        <s v="J06 : Acute laryngopharyngitis" u="1"/>
        <s v="J18 : Bronchopneumonia, unspecified organism" u="1"/>
        <s v="J20 : Acute bronchitis due to Mycoplasma pneumoniae" u="1"/>
        <s v="J40 : Bronchitis, not specified as acute or chronic" u="1"/>
        <s v="J44 : Chr obstructive pulmon disease with (acute) lower resp infct" u="1"/>
        <s v="J66 : Byssinosis" u="1"/>
        <s v="J96 : Acute respiratory failure, unsp w hypoxia or hypercapnia" u="1"/>
        <s v="J98 : Acute bronchospasm" u="1"/>
        <s v="K22 : Achalasia of cardia" u="1"/>
        <s v="K27 : Acute peptic ulcer, site unspecified, with hemorrhage" u="1"/>
        <s v="K28 : Acute gastrojejunal ulcer with hemorrhage" u="1"/>
        <s v="K29 : Acute gastritis without bleeding" u="1"/>
        <s v="K31 : Acute dilatation of stomach" u="1"/>
        <s v="K40 : Bi inguinal hernia, w obst, w/o gangrene, not spcf as recur" u="1"/>
        <s v="K44 : Diaphragmatic hernia with obstruction, without gangrene" u="1"/>
        <s v="K52 : Gastroenteritis and colitis due to radiation" u="1"/>
        <s v="K62 : Anal polyp" u="1"/>
        <s v="K63 : Abscess of intestine" u="1"/>
        <s v="K66 : Peritoneal adhesions (postprocedural) (postinfection)" u="1"/>
        <s v="K70 : Alcoholic fatty liver" u="1"/>
        <s v="K72 : Acute and subacute hepatic failure without coma" u="1"/>
        <s v="K75 : Abscess of liver" u="1"/>
        <s v="K76 : Fatty (change of) liver, not elsewhere classified" u="1"/>
        <s v="K80 : Calculus of gallbladder w acute cholecyst w/o obstruction" u="1"/>
        <s v="K86 : Alcohol-induced chronic pancreatitis" u="1"/>
        <s v="K92 : Hematemesis" u="1"/>
        <s v="L03 : Cellulitis of right finger" u="1"/>
        <s v="L05 : Pilonidal cyst with abscess" u="1"/>
        <s v="L25 : Unspecified contact dermatitis due to cosmetics" u="1"/>
        <s v="L27 : Gen skin eruption due to drugs and meds taken internally" u="1"/>
        <s v="L59 : Erythema ab igne [dermatitis ab igne]" u="1"/>
        <s v="L89 : Pressure ulcer of unspecified elbow, unstageable" u="1"/>
        <s v="M08 : Unsp juvenile rheumatoid arthritis of unspecified site" u="1"/>
        <s v="M12 : Chronic postrheumatic arthropathy, unspecified site" u="1"/>
        <s v="M18 : Bilateral primary osteoarth of first carpometacarp joints" u="1"/>
        <s v="M1A : Idiopathic chronic gout, unspecified site, without tophus" u="1"/>
        <s v="M23 : Cystic meniscus, unspecified lateral meniscus, right knee" u="1"/>
        <s v="M41 : Infantile idiopathic scoliosis, site unspecified" u="1"/>
        <s v="M67 : Short Achilles tendon (acquired), unspecified ankle" u="1"/>
        <s v="M71 : Abscess of bursa, unspecified site" u="1"/>
        <s v="M75 : Adhesive capsulitis of unspecified shoulder" u="1"/>
        <s v="M80 : Age-rel osteopor w current path fracture, unsp site, init" u="1"/>
        <s v="M85 : Fibrous dysplasia (monostotic), unspecified site" u="1"/>
        <s v="M89 : Algoneurodystrophy, unspecified site" u="1"/>
        <s v="M99 : Segmental and somatic dysfunction of head region" u="1"/>
        <s v="N13 : Hydronephrosis with ureteropelvic junction obstruction" u="1"/>
        <s v="N18 : Chronic kidney disease, stage 1" u="1"/>
        <s v="N20 : Calculus of kidney" u="1"/>
        <s v="N36 : Urethral fistula" u="1"/>
        <s v="N39 : Urinary tract infection, site not specified" u="1"/>
        <s v="N40 : Benign prostatic hyperplasia without lower urinary tract symptoms" u="1"/>
        <s v="N50 : Atrophy of testis" u="1"/>
        <s v="N63 : Unspecified lump in breast" u="1"/>
        <s v="N76 : Acute vaginitis" u="1"/>
        <s v="N81 : Urethrocele" u="1"/>
        <s v="N83 : Follicular cyst of ovary" u="1"/>
        <s v="N91 : Primary amenorrhea" u="1"/>
        <s v="N94 : Mittelschmerz" u="1"/>
        <s v="N95 : Postmenopausal bleeding" u="1"/>
        <s v="NOD : NA" u="1"/>
        <s v="O02 : Blighted ovum and nonhydatidiform mole" u="1"/>
        <s v="O82 : Encounter for cesarean delivery without indication" u="1"/>
        <s v="P35 : Congenital rubella syndrome" u="1"/>
        <s v="Q62 : Congenital hydronephrosis" u="1"/>
        <s v="R00 : Tachycardia, unspecified" u="1"/>
        <s v="R03 : Elevated blood-pressure reading, w/o diagnosis of htn" u="1"/>
        <s v="R05 : Cough" u="1"/>
        <s v="R12 : Heartburn" u="1"/>
        <s v="R13 : Aphagia" u="1"/>
        <s v="R14 : Abdominal distension (gaseous)" u="1"/>
        <s v="R19 : Intra-abd and pelvic swelling, mass and lump, unsp site" u="1"/>
        <s v="R23 : Cyanosis" u="1"/>
        <s v="R29 : Tetany" u="1"/>
        <s v="R32 : Unspecified urinary incontinence" u="1"/>
        <s v="R46 : NA" u="1"/>
        <s v="R49 : Dysphonia" u="1"/>
        <s v="R53 : Neoplastic (malignant) related fatigue" u="1"/>
        <s v="R56 : Simple febrile convulsions" u="1"/>
        <s v="R61 : Generalized hyperhidrosis" u="1"/>
        <s v="R68 : Hypothermia, not associated w low environmental temperature" u="1"/>
        <s v="R74 : Nonspec elev of levels of transamns &amp; lactic acid dehydrgnse" u="1"/>
        <s v="R81 : Glycosuria" u="1"/>
        <s v="R86 : Abn lev enzymes in specimens from male genital organs" u="1"/>
        <s v="R94 : Abnormal electroencephalogram [EEG]" u="1"/>
        <s v="S06 : Concussion without loss of consciousness, initial encounter" u="1"/>
        <s v="S12 : Unsp disp fx of first cervical vertebra, init for clos fx" u="1"/>
        <s v="S20 : Contusion of breast, unspecified breast, initial encounter" u="1"/>
        <s v="S22 : Wedge compression fracture of unsp thoracic vertebra, init" u="1"/>
        <s v="S32 : Wedge compression fracture of unsp lumbar vertebra, init" u="1"/>
        <s v="S34 : Concussion and edema of lumbar spinal cord, init encntr" u="1"/>
        <s v="S41 : Unspecified open wound of right shoulder, initial encounter" u="1"/>
        <s v="S42 : Fracture of unsp part of right clavicle, init for clos fx" u="1"/>
        <s v="S43 : Unspecified subluxation of right shoulder joint, init encntr" u="1"/>
        <s v="S46 : Unsp inj musc/tend the rotator cuff of r shoulder, init" u="1"/>
        <s v="S49 : Unsp physeal fx upper end of humerus, right arm, init" u="1"/>
        <s v="S52 : Unsp fracture of upper end of right ulna, init for clos fx" u="1"/>
        <s v="S56 : Unsp inj flexor musc/fasc/tend r thm at forarm lv, init" u="1"/>
        <s v="S62 : Unsp fracture of navicular bone of right wrist, init" u="1"/>
        <s v="S69 : Oth injuries of unsp wrist, hand and finger(s), init encntr" u="1"/>
        <s v="S73 : Unspecified subluxation of right hip, initial encounter" u="1"/>
        <s v="S83 : Unspecified subluxation of right patella, initial encounter" u="1"/>
        <s v="S86 : Unspecified injury of right Achilles tendon, init encntr" u="1"/>
        <s v="S89 : Unsp physeal fracture of upper end of right tibia, init" u="1"/>
        <s v="S92 : Unsp fracture of right calcaneus, init for clos fx" u="1"/>
        <s v="S98 : Complete traumatic amp of right foot at ankle level, init" u="1"/>
        <s v="T14 : NA" u="1"/>
        <s v="T22 : Burn unsp deg of shldr/up lmb, ex wrs/hnd, unsp site, init" u="1"/>
        <s v="V89 : Person injured in unsp motor-vehicle accident, nontraf, init" u="1"/>
        <s v="Z00 : Unspecified" u="1"/>
        <s v="Z01 : Unspecified" u="1"/>
        <s v="Z12 : Unspecified" u="1"/>
        <s v="Z13 : Unspecified" u="1"/>
        <s v="Z21 : Unspecified" u="1"/>
        <s v="Z39 : Unspecified" u="1"/>
        <s v="Z46 : Unspecified" u="1"/>
        <s v="Z59 : Unspecified" u="1"/>
        <s v="Z71 : Unspecified" u="1"/>
        <s v="Z73 : Unspecified" u="1"/>
        <s v="Z76 : Unspecified" u="1"/>
        <s v="Z77 : Unspecified" u="1"/>
        <s v="Z78 : Unspecified" u="1"/>
        <s v="Z87 : Unspecified" u="1"/>
        <s v="Z88 : Unspecified" u="1"/>
        <s v="Z89 : Unspecified" u="1"/>
        <s v="Z90 : Unspecified" u="1"/>
        <s v="B96 : Mycoplasma pneumoniae as the cause of diseases classd elswhr" u="1"/>
        <s v="R77 : Abnormality of albumin" u="1"/>
        <s v="A31 : Pulmonary mycobacterial infection" u="1"/>
        <s v="J84 : Alveolar proteinosis" u="1"/>
        <s v="M86 : Acute hematogenous osteomyelitis, unspecified site" u="1"/>
        <s v="T85 : Breakdown of ventricular intracranial shunt, init" u="1"/>
        <s v="401 : NA" u="1"/>
        <s v="714 : NA" u="1"/>
        <s v="A08 : Rotaviral enteritis" u="1"/>
        <s v="A30 : Indeterminate leprosy" u="1"/>
        <s v="A54 : Gonococcal infection of lower genitourinary tract, unsp" u="1"/>
        <s v="B25 : Cytomegaloviral pneumonitis" u="1"/>
        <s v="B39 : Acute pulmonary histoplasmosis capsulati" u="1"/>
        <s v="B55 : Visceral leishmaniasis" u="1"/>
        <s v="B78 : Intestinal strongyloidiasis" u="1"/>
        <s v="B89 : Unspecified parasitic disease" u="1"/>
        <s v="B99 : Other infectious disease" u="1"/>
        <s v="C01 : Malignant neoplasm of base of tongue" u="1"/>
        <s v="C07 : Malignant neoplasm of parotid gland" u="1"/>
        <s v="C08 : Malignant neoplasm of submandibular gland" u="1"/>
        <s v="C09 : Malignant neoplasm of tonsillar fossa" u="1"/>
        <s v="C10 : Malignant neoplasm of vallecula" u="1"/>
        <s v="C11 : Malignant neoplasm of superior wall of nasopharynx" u="1"/>
        <s v="C15 : Malignant neoplasm of upper third of esophagus" u="1"/>
        <s v="C16 : Malignant neoplasm of cardia" u="1"/>
        <s v="C18 : Malignant neoplasm of cecum" u="1"/>
        <s v="C19 : Malignant neoplasm of rectosigmoid junction" u="1"/>
        <s v="C21 : Malignant neoplasm of anus, unspecified" u="1"/>
        <s v="C41 : Malignant neoplasm of bones of skull and face" u="1"/>
        <s v="C43 : Malignant melanoma of lip" u="1"/>
        <s v="C48 : Malignant neoplasm of retroperitoneum" u="1"/>
        <s v="C49 : Malig neoplm of conn and soft tissue of head, face and neck" u="1"/>
        <s v="C53 : Malignant neoplasm of endocervix" u="1"/>
        <s v="C56 : Malignant neoplasm of right ovary" u="1"/>
        <s v="C74 : Malignant neoplasm of cortex of unspecified adrenal gland" u="1"/>
        <s v="C75 : Malignant neoplasm of parathyroid gland" u="1"/>
        <s v="C76 : Malignant neoplasm of head, face and neck" u="1"/>
        <s v="C77 : Sec and unsp malig neoplasm of nodes of head, face and neck" u="1"/>
        <s v="C79 : Secondary malignant neoplasm of unsp kidney and renal pelvis" u="1"/>
        <s v="C7A : Malignant carcinoid tumor of unspecified site" u="1"/>
        <s v="C80 : Disseminated malignant neoplasm, unspecified" u="1"/>
        <s v="C82 : Follicular lymphoma grade I, unspecified site" u="1"/>
        <s v="C83 : Small cell B-cell lymphoma, unspecified site" u="1"/>
        <s v="C85 : Unspecified B-cell lymphoma, unspecified site" u="1"/>
        <s v="C88 : Waldenstrom macroglobulinemia" u="1"/>
        <s v="C91 : Acute lymphoblastic leukemia not having achieved remission" u="1"/>
        <s v="C92 : Acute myeloblastic leukemia, not having achieved remission" u="1"/>
        <s v="C93 : Acute monoblastic/monocytic leukemia, not achieve remission" u="1"/>
        <s v="C95 : Acute leukemia of unsp cell type not achieve remission" u="1"/>
        <s v="D01 : Carcinoma in situ of colon" u="1"/>
        <s v="D05 : Lobular carcinoma in situ of unspecified breast" u="1"/>
        <s v="D29 : Benign neoplasm of penis" u="1"/>
        <s v="D45 : Polycythemia vera" u="1"/>
        <s v="D46 : Refractory anemia without ring sideroblasts, so stated" u="1"/>
        <s v="D47 : Histiocytic and mast cell tumors of uncertain behavior" u="1"/>
        <s v="D53 : Protein deficiency anemia" u="1"/>
        <s v="D61 : Constitutional (pure) red blood cell aplasia" u="1"/>
        <s v="D66 : Hereditary factor VIII deficiency" u="1"/>
        <s v="D70 : Congenital agranulocytosis" u="1"/>
        <s v="D72 : Genetic anomalies of leukocytes" u="1"/>
        <s v="D75 : Familial erythrocytosis" u="1"/>
        <s v="E06 : Acute thyroiditis" u="1"/>
        <s v="E20 : Idiopathic hypoparathyroidism" u="1"/>
        <s v="E22 : Acromegaly and pituitary gigantism" u="1"/>
        <s v="E27 : Other adrenocortical overactivity" u="1"/>
        <s v="E46 : Unspecified protein-calorie malnutrition" u="1"/>
        <s v="E63 : Essential fatty acid [EFA] deficiency" u="1"/>
        <s v="E84 : Cystic fibrosis with pulmonary manifestations" u="1"/>
        <s v="E85 : Non-neuropathic heredofamilial amyloidosis" u="1"/>
        <s v="E87 : Hyperosmolality and hypernatremia" u="1"/>
        <s v="F02 : Dem in oth dis classd elswhr, unsp sev, w/o beh/psych/mood/anx" u="1"/>
        <s v="F19 : Other psychoactive substance abuse, uncomplicated" u="1"/>
        <s v="F48 : Depersonalization-derealization syndrome" u="1"/>
        <s v="G11 : Congenital nonprogressive ataxia" u="1"/>
        <s v="G45 : Vertebro-basilar artery syndrome" u="1"/>
        <s v="G51 : Bell's palsy" u="1"/>
        <s v="G64 : Other disorders of peripheral nervous system" u="1"/>
        <s v="G82 : Paraplegia, unspecified" u="1"/>
        <s v="G99 : Autonomic neuropathy in diseases classified elsewhere" u="1"/>
        <s v="H20 : Unspecified acute and subacute iridocyclitis" u="1"/>
        <s v="H30 : Unspecified focal chorioretinal inflammation, right eye" u="1"/>
        <s v="H35 : Unspecified background retinopathy" u="1"/>
        <s v="H47 : Ischemic optic neuropathy, right eye" u="1"/>
        <s v="I24 : Acute coronary thrombosis not resulting in myocardial infrc" u="1"/>
        <s v="I26 : Septic pulmonary embolism with acute cor pulmonale" u="1"/>
        <s v="I33 : Acute and subacute infective endocarditis" u="1"/>
        <s v="I35 : Nonrheumatic aortic (valve) stenosis" u="1"/>
        <s v="I42 : Dilated cardiomyopathy" u="1"/>
        <s v="I47 : Re-entry ventricular arrhythmia" u="1"/>
        <s v="I49 : Ventricular fibrillation" u="1"/>
        <s v="I60 : Ntrm subarach hemorrhage from unsp carotid siphon and bifurc" u="1"/>
        <s v="I70 : Atherosclerosis of aorta" u="1"/>
        <s v="I77 : Arteriovenous fistula, acquired" u="1"/>
        <s v="I81 : Portal vein thrombosis" u="1"/>
        <s v="I85 : Esophageal varices without bleeding" u="1"/>
        <s v="J15 : Pneumonia due to Klebsiella pneumoniae" u="1"/>
        <s v="J16 : Chlamydial pneumonia" u="1"/>
        <s v="J21 : Acute bronchiolitis due to respiratory syncytial virus" u="1"/>
        <s v="J22 : Unspecified acute lower respiratory infection" u="1"/>
        <s v="J39 : Retropharyngeal and parapharyngeal abscess" u="1"/>
        <s v="J41 : Simple chronic bronchitis" u="1"/>
        <s v="J47 : Bronchiectasis with acute lower respiratory infection" u="1"/>
        <s v="J82 : Pulmonary eosinophilia, not elsewhere classified" u="1"/>
        <s v="K25 : Acute gastric ulcer with hemorrhage" u="1"/>
        <s v="K26 : Acute duodenal ulcer with hemorrhage" u="1"/>
        <s v="K30 : Functional dyspepsia" u="1"/>
        <s v="K45 : Oth abdominal hernia with obstruction, without gangrene" u="1"/>
        <s v="K57 : Dvtrcli of sm int w perforation and abscess w/o bleeding" u="1"/>
        <s v="K73 : Chronic persistent hepatitis, not elsewhere classified" u="1"/>
        <s v="L90 : Lichen sclerosus et atrophicus" u="1"/>
        <s v="M04 : Periodic fever syndromes" u="1"/>
        <s v="M11 : Hydroxyapatite deposition disease, unspecified site" u="1"/>
        <s v="M14 : Charcot's joint, unspecified site" u="1"/>
        <s v="M22 : Recurrent dislocation of patella, unspecified knee" u="1"/>
        <s v="M34 : Progressive systemic sclerosis" u="1"/>
        <s v="M88 : Osteitis deformans of skull" u="1"/>
        <s v="M94 : Chondrocostal junction syndrome [Tietze]" u="1"/>
        <s v="N02 : Recurrent and persistent hematuria w minor glomerular abnlt" u="1"/>
        <s v="N03 : Chronic nephritic syndrome with minor glomerular abnormality" u="1"/>
        <s v="N04 : Nephrotic syndrome with minor glomerular abnormality" u="1"/>
        <s v="N05 : Unsp nephritic syndrome with minor glomerular abnormality" u="1"/>
        <s v="N07 : Hereditary nephropathy, NEC w minor glomerular abnormality" u="1"/>
        <s v="N17 : Acute kidney failure with tubular necrosis" u="1"/>
        <s v="N25 : Renal osteodystrophy" u="1"/>
        <s v="N26 : Atrophy of kidney (terminal)" u="1"/>
        <s v="N28 : Ischemia and infarction of kidney" u="1"/>
        <s v="N34 : Urethral abscess" u="1"/>
        <s v="N48 : Leukoplakia of penis" u="1"/>
        <s v="N65 : Deformity of reconstructed breast" u="1"/>
        <s v="N89 : Mild vaginal dysplasia" u="1"/>
        <s v="N92 : Excessive and frequent menstruation with regular cycle" u="1"/>
        <s v="O24 : Pre-existing type 1 diabetes mellitus, in pregnancy, first trimester" u="1"/>
        <s v="Q27 : Congenital absence and hypoplasia of umbilical artery" u="1"/>
        <s v="Q61 : Congenital renal cyst, unspecified" u="1"/>
        <s v="Q76 : Spina bifida occulta" u="1"/>
        <s v="Q98 : Klinefelter syndrome karyotype 47, XXY" u="1"/>
        <s v="R59 : Localized enlarged lymph nodes" u="1"/>
        <s v="R60 : Localized edema" u="1"/>
        <s v="R64 : Cachexia" u="1"/>
        <s v="R69 : NA" u="1"/>
        <s v="R71 : Precipitous drop in hematocrit" u="1"/>
        <s v="R76 : Raised antibody titer" u="1"/>
        <s v="R78 : Finding of alcohol in blood" u="1"/>
        <s v="R80 : Isolated proteinuria" u="1"/>
        <s v="R93 : Abnormal findings on dx imaging of skull and head, NEC" u="1"/>
        <s v="S33 : Traumatic rupture of lumbar intervertebral disc, init encntr" u="1"/>
        <s v="S63 : Unspecified subluxation of right wrist and hand, init encntr" u="1"/>
        <s v="S72 : Fracture of unsp part of neck of right femur, init" u="1"/>
        <s v="S76 : Unsp injury of muscle, fascia and tendon of right hip, init" u="1"/>
        <s v="S78 : Complete traumatic amputation at right hip joint, init" u="1"/>
        <s v="S80 : Contusion of unspecified knee, initial encounter" u="1"/>
        <s v="S90 : Contusion of unspecified ankle, initial encounter" u="1"/>
        <s v="S91 : Unspecified open wound, right ankle, initial encounter" u="1"/>
        <s v="T21 : Burn of unsp degree of trunk, unspecified site, init encntr" u="1"/>
        <s v="T45 : Poisoning by antiallerg/antiemetic, accidental, init" u="1"/>
        <s v="T63 : Toxic effect of unsp snake venom, accidental, init" u="1"/>
        <s v="T82 : Breakdown (mechanical) of heart valve prosthesis, init" u="1"/>
        <s v="T86 : Unspecified complication of bone marrow transplant" u="1"/>
        <s v="Z43 : Unspecified" u="1"/>
        <s v="Z52 : Unspecified" u="1"/>
        <s v="Z80 : Unspecified" u="1"/>
        <s v="Z94 : Unspecified" u="1"/>
        <s v="E70 : Classical phenylketonuria" u="1"/>
        <s v="I61 : Nontraumatic intcrbl hemorrhage in hemisphere, subcortical" u="1"/>
        <s v="I67 : Dissection of cerebral arteries, nonruptured" u="1"/>
        <s v="T81 : Postprocedural shock unspecified, initial encounter" u="1"/>
        <s v="250 : NA" u="1"/>
        <s v="257 : NA" u="1"/>
        <s v="B76 : Ancylostomiasis" u="1"/>
        <s v="B81 : Anisakiasis" u="1"/>
        <s v="C02 : Malignant neoplasm of dorsal surface of tongue" u="1"/>
        <s v="D25 : Submucous leiomyoma of uterus" u="1"/>
        <s v="D35 : Benign neoplasm of unspecified adrenal gland" u="1"/>
        <s v="D68 : Von Willebrand's disease" u="1"/>
        <s v="F14 : Cocaine abuse, uncomplicated" u="1"/>
        <s v="F22 : Delusional disorders" u="1"/>
        <s v="G12 : Infantile spinal muscular atrophy, type I [Werdnig-Hoffman]" u="1"/>
        <s v="H53 : Unspecified amblyopia, right eye" u="1"/>
        <s v="H57 : Unspecified anomaly of pupillary function" u="1"/>
        <s v="H61 : Unspecified perichondritis of right external ear" u="1"/>
        <s v="H66 : Acute suppr otitis media w/o spon rupt ear drum, right ear" u="1"/>
        <s v="I15 : Renovascular hypertension" u="1"/>
        <s v="J00 : Acute nasopharyngitis [common cold]" u="1"/>
        <s v="J09 : Influenza due to ident novel influenza A virus w pneumonia" u="1"/>
        <s v="J10 : Flu due to oth ident flu virus w unsp type of pneumonia" u="1"/>
        <s v="J34 : Abscess, furuncle and carbuncle of nose" u="1"/>
        <s v="J42 : Unspecified chronic bronchitis" u="1"/>
        <s v="K08 : Exfoliation of teeth due to systemic causes" u="1"/>
        <s v="K35 : Acute appendicitis with generalized peritonitis" u="1"/>
        <s v="K91 : Vomiting following gastrointestinal surgery" u="1"/>
        <s v="L75 : Bromhidrosis" u="1"/>
        <s v="M31 : Hypersensitivity angiitis" u="1"/>
        <s v="M65 : Abscess of tendon sheath, unspecified site" u="1"/>
        <s v="M76 : Gluteal tendinitis, unspecified hip" u="1"/>
        <s v="M87 : Idiopathic aseptic necrosis of unspecified bone" u="1"/>
        <s v="N80 : Endometriosis of uterus" u="1"/>
        <s v="N88 : Leukoplakia of cervix uteri" u="1"/>
        <s v="N93 : Postcoital and contact bleeding" u="1"/>
        <s v="O03 : Genitl trct and pelvic infection fol incmpl spon abortion" u="1"/>
        <s v="O20 : Threatened abortion" u="1"/>
        <s v="P07 : Extremely low birth weight newborn, unspecified weight" u="1"/>
        <s v="Q28 : Arteriovenous malformation of precerebral vessels" u="1"/>
        <s v="Q55 : Absence and aplasia of testis" u="1"/>
        <s v="Q65 : Congenital dislocation of unspecified hip, unilateral" u="1"/>
        <s v="R18 : Malignant ascites" u="1"/>
        <s v="S16 : Strain of muscle, fascia and tendon at neck level, init" u="1"/>
        <s v="S50 : Contusion of unspecified elbow, initial encounter" u="1"/>
        <s v="T24 : Burn unsp deg of unsp site right lower limb, ex ank/ft, init" u="1"/>
        <s v="Z31 : Unspecified" u="1"/>
        <s v="Z32 : Unspecified" u="1"/>
        <s v="Z33 : Unspecified" u="1"/>
        <s v="C55 : Malignant neoplasm of uterus, part unspecified" u="1"/>
        <s v="C57 : Malignant neoplasm of unspecified fallopian tube" u="1"/>
        <s v="E07 : Hypersecretion of calcitonin" u="1"/>
        <s v="N64 : Fissure and fistula of nipple" u="1"/>
        <s v="N71 : Acute inflammatory disease of uterus" u="1"/>
        <s v="N73 : Acute parametritis and pelvic cellulitis" u="1"/>
        <s v="N77 : Ulceration of vulva in diseases classified elsewhere" u="1"/>
        <s v="N84 : Polyp of corpus uteri" u="1"/>
        <s v="N85 : Endometrial hyperplasia, unspecified" u="1"/>
        <s v="N90 : Mild vulvar dysplasia" u="1"/>
        <s v="N97 : Female infertility associated with anovulation" u="1"/>
        <s v="O00 : Abdominal pregnancy" u="1"/>
        <s v="O09 : Suprvsn of preg w history of infertility, unsp trimester" u="1"/>
        <s v="O26 : Excessive weight gain in pregnancy, unspecified trimester" u="1"/>
        <s v="O34 : Maternal care for unsp congen malform of uterus, unsp tri" u="1"/>
        <s v="O36 : Maternal care for anti-D antibodies, first trimester, unsp" u="1"/>
        <s v="O72 : Third-stage hemorrhage" u="1"/>
        <s v="O73 : Retained placenta without hemorrhage" u="1"/>
        <s v="O98 : Tuberculosis complicating pregnancy, first trimester" u="1"/>
        <s v="O99 : Anemia complicating pregnancy, first trimester" u="1"/>
        <s v="R87 : Abn lev enzymes in specimens from female genital organs" u="1"/>
        <s v="T83 : Breakdown (mechanical) of cystostomy catheter, init encntr" u="1"/>
        <s v="Z16 : Unspecified" u="1"/>
        <s v="Z34 : Unspecified" u="1"/>
        <s v="Z36 : Unspecified" u="1"/>
        <s v="Z92 : Unspecified" u="1"/>
        <s v="B30 : Keratoconjunctivitis due to adenovirus" u="1"/>
        <s v="H18 : Unspecified corneal deposit, right eye" u="1"/>
        <s v="H34 : Transient retinal artery occlusion, unspecified eye" u="1"/>
        <s v="H52 : Hypermetropia, unspecified eye" u="1"/>
        <s v="Q15 : Congenital glaucoma" u="1"/>
        <s v="H11 : Unspecified pterygium of right eye" u="1"/>
        <s v="H25 : Cortical age-related cataract, right eye" u="1"/>
        <s v="H43 : Vitreous prolapse, unspecified eye" u="1"/>
        <s v="H59 : Keratopathy (bullous aphakic) fol cataract surgery, r eye" u="1"/>
        <s v="S05 : Inj conjunctiva and corneal abrasion w/o fb, unsp eye, init" u="1"/>
        <s v="G72 : Drug-induced myopathy" u="1"/>
        <s v="M00 : Staphylococcal arthritis, unspecified joint" u="1"/>
        <s v="M24 : Loose body in unspecified joint" u="1"/>
        <s v="M60 : Infective myositis, unspecified right arm" u="1"/>
        <s v="M66 : Rupture of popliteal cyst" u="1"/>
        <s v="M93 : Unsp slipped upper femoral epiphysis, right hip" u="1"/>
        <s v="S53 : Unspecified subluxation of right radial head, init encntr" u="1"/>
        <s v="S67 : Crushing injury of unspecified thumb, initial encounter" u="1"/>
        <s v="S68 : Complete traumatic MCP amputation of right thumb, init" u="1"/>
        <s v="T79 : Air embolism (traumatic), initial encounter" u="1"/>
        <s v="T84 : Broken internal right hip prosthesis, initial encounter" u="1"/>
        <s v="H65 : Acute serous otitis media, unspecified ear" u="1"/>
        <s v="K42 : Umbilical hernia with obstruction, without gangrene" u="1"/>
        <s v="K43 : Incisional hernia with obstruction, without gangrene" u="1"/>
        <s v="N31 : Uninhibited neuropathic bladder, not elsewhere classified" u="1"/>
        <s v="T80 : Air embolism fol infusion, tranfs and theraputc inject, init" u="1"/>
        <s v="C04 : Malignant neoplasm of anterior floor of mouth" u="1"/>
        <s v="D14 : Benign neoplasm of mid ear, nasl cav and accessory sinuses" u="1"/>
        <s v="H60 : Abscess of external ear, unspecified ear" u="1"/>
        <s v="H93 : Transient ischemic deafness, right ear" u="1"/>
        <s v="J03 : Acute streptococcal tonsillitis, unspecified" u="1"/>
        <s v="J35 : Chronic tonsillitis" u="1"/>
        <s v="J38 : Paralysis of vocal cords and larynx, unspecified" u="1"/>
        <s v="M26 : Unspecified anomaly of jaw size" u="1"/>
        <s v="R22 : Localized swelling, mass and lump, head" u="1"/>
        <s v="S02 : Fracture of vault of skull, init encntr for closed fracture" u="1"/>
        <s v="S14 : Concussion and edema of cervical spinal cord, init encntr" u="1"/>
        <s v="T40 : Poisoning by opium, accidental (unintentional), init encntr" u="1"/>
        <s v="B51 : Plasmodium vivax malaria with rupture of spleen" u="1"/>
        <s v="C31 : Malignant neoplasm of maxillary sinus" u="1"/>
        <s v="D59 : Drug-induced autoimmune hemolytic anemia" u="1"/>
        <s v="E30 : Delayed puberty" u="1"/>
        <s v="E43 : Unspecified severe protein-calorie malnutrition" u="1"/>
        <s v="E44 : Moderate protein-calorie malnutrition" u="1"/>
        <s v="E71 : Maple-syrup-urine disease" u="1"/>
        <s v="F80 : Phonological disorder" u="1"/>
        <s v="G30 : Alzheimer's disease with early onset" u="1"/>
        <s v="G71 : Muscular dystrophy" u="1"/>
        <s v="K56 : Paralytic ileus" u="1"/>
        <s v="P05 : Newborn light for gestational age, unspecified weight" u="1"/>
        <s v="Q07 : Arnold-Chiari syndrome without spina bifida or hydrocephalus" u="1"/>
        <s v="Q21 : Ventricular septal defect" u="1"/>
        <s v="Q32 : Congenital tracheomalacia" u="1"/>
        <s v="Q87 : Congen malform syndromes predom affecting facial appearance" u="1"/>
        <s v="Q93 : Whole chromosome monosomy,nonmosaic (meiotic nondisjunction)" u="1"/>
        <s v="Q96 : Karyotype 45, X" u="1"/>
        <s v="R62 : Delayed milestone in childhood" u="1"/>
        <s v="T25 : Burn of unspecified degree of right ankle, initial encounter" u="1"/>
        <s v="Z60 : Unspecified" u="1"/>
        <s v="D18 : Hemangioma unspecified site" u="1"/>
        <s v="G80 : Spastic quadriplegic cerebral palsy" u="1"/>
        <s v="Z02 : Unspecified" u="1"/>
        <s v="B82 : Intestinal helminthiasis, unspecified" u="1"/>
        <s v="F93 : Separation anxiety disorder of childhood" u="1"/>
        <s v="H26 : Unspecified infantile and juvenile cataract, right eye" u="1"/>
        <s v="I30 : Acute nonspecific idiopathic pericarditis" u="1"/>
        <s v="I87 : Postthrombotic syndrome w/o complications of r low extrem" u="1"/>
        <s v="K11 : Atrophy of salivary gland" u="1"/>
        <s v="L01 : Impetigo, unspecified" u="1"/>
        <s v="Q05 : Cervical spina bifida with hydrocephalus" u="1"/>
        <s v="Q22 : Pulmonary valve atresia" u="1"/>
        <s v="S31 : Unsp opn wnd low back and pelv w/o penet retroperiton, init" u="1"/>
        <s v="S97 : Crushing injury of unspecified ankle, initial encounter" u="1"/>
        <s v="Z75 : Unspecified" u="1"/>
        <s v="Z97 : Unspecified" u="1"/>
        <s v="M21 : Valgus deformity, not elsewhere classified, unspecified site" u="1"/>
        <s v="R26 : Ataxic gait" u="1"/>
        <s v="F15 : Other stimulant abuse, uncomplicated" u="1"/>
        <s v="G10 : Huntington's disease" u="1"/>
        <s v="R47 : Aphasia" u="1"/>
        <s v="346 : NA" u="1"/>
        <s v="D44 : Neoplasm of uncertain behavior of thyroid gland" u="1"/>
        <s v="G36 : Neuromyelitis optica [Devic]" u="1"/>
        <s v="G37 : Diffuse sclerosis of central nervous system" u="1"/>
        <s v="G70 : Myasthenia gravis without (acute) exacerbation" u="1"/>
        <s v="I95 : Idiopathic hypotension" u="1"/>
        <s v="Q85 : Neurofibromatosis, unspecified" u="1"/>
        <s v="Q90 : Trisomy 21, nonmosaicism (meiotic nondisjunction)" u="1"/>
        <s v="R44 : Auditory hallucinations" u="1"/>
        <s v="R45 : Nervousness" u="1"/>
        <s v="C14 : Malignant neoplasm of pharynx, unspecified" u="1"/>
        <s v="L58 : Acute radiodermatitis" u="1"/>
        <s v="S61 : Unsp open wound of right thumb w/o damage to nail, init" u="1"/>
        <s v="D17 : Ben lipomatous neoplm of skin, subcu of head, face and neck" u="1"/>
        <s v="D24 : Benign neoplasm of right breast" u="1"/>
        <s v="D49 : Neoplasm of unspecified behavior of digestive system" u="1"/>
        <s v="K81 : Acute cholecystitis" u="1"/>
        <s v="N10 : Acute pyelonephritis" u="1"/>
        <s v="S21 : Unspecified open wound of right breast, initial encounter" u="1"/>
        <s v="S66 : Unsp inj long flxr musc/fasc/tend r thm at wrs/hnd lv, init" u="1"/>
        <s v="T20 : Burn of unsp degree of head, face, and neck, unsp site, init" u="1"/>
        <s v="W54 : Bitten by dog, initial encounter" u="1"/>
        <s v="C37 : Malignant neoplasm of thymus" u="1"/>
        <s v="N41 : Acute prostatitis" u="1"/>
        <s v="N42 : Calculus of prostate" u="1"/>
        <s v="N43 : Encysted hydrocele" u="1"/>
        <s v="N46 : Organic azoospermia" u="1"/>
        <s v="N47 : Adherent prepuce, newborn" u="1"/>
        <s v="R33 : Drug induced retention of urine" u="1"/>
        <s v="R97 : Elevated carcinoembryonic antigen [CEA]" u="1"/>
      </sharedItems>
    </cacheField>
    <cacheField name="icd10_approved" numFmtId="0">
      <sharedItems containsSemiMixedTypes="0" containsString="0" containsNumber="1" containsInteger="1" minValue="0" maxValue="1"/>
    </cacheField>
    <cacheField name="icd10_denied" numFmtId="0">
      <sharedItems containsSemiMixedTypes="0" containsString="0" containsNumber="1" containsInteger="1" minValue="0" maxValue="1"/>
    </cacheField>
    <cacheField name="Diag_Code" numFmtId="0">
      <sharedItems/>
    </cacheField>
    <cacheField name="diag_cd_approved" numFmtId="0">
      <sharedItems containsSemiMixedTypes="0" containsString="0" containsNumber="1" containsInteger="1" minValue="0" maxValue="1"/>
    </cacheField>
    <cacheField name="diag_cd_denied" numFmtId="0">
      <sharedItems containsSemiMixedTypes="0" containsString="0" containsNumber="1" containsInteger="1" minValue="0" maxValue="1"/>
    </cacheField>
    <cacheField name="iPAOrigin" numFmtId="0">
      <sharedItems/>
    </cacheField>
    <cacheField name="PriorAuth_Origin" numFmtId="0">
      <sharedItems/>
    </cacheField>
    <cacheField name="count_epa" numFmtId="0">
      <sharedItems containsSemiMixedTypes="0" containsString="0" containsNumber="1" containsInteger="1" minValue="0" maxValue="0"/>
    </cacheField>
    <cacheField name="count_fax" numFmtId="0">
      <sharedItems containsSemiMixedTypes="0" containsString="0" containsNumber="1" containsInteger="1" minValue="0" maxValue="0"/>
    </cacheField>
    <cacheField name="count_call" numFmtId="0">
      <sharedItems containsSemiMixedTypes="0" containsString="0" containsNumber="1" containsInteger="1" minValue="0" maxValue="0"/>
    </cacheField>
    <cacheField name="count_other" numFmtId="0">
      <sharedItems containsSemiMixedTypes="0" containsString="0" containsNumber="1" containsInteger="1" minValue="0" maxValue="0"/>
    </cacheField>
    <cacheField name="Specialty" numFmtId="0">
      <sharedItems containsBlank="1" count="91">
        <s v="Registered Nurse"/>
        <s v="Internal Medicine"/>
        <s v="Nurse Practitioner"/>
        <s v="Other"/>
        <s v="Ophthalmology"/>
        <s v="Urology"/>
        <s v="Family Medicine"/>
        <s v="Emergency Medicine"/>
        <s v="Pediatrics"/>
        <s v="Specialist"/>
        <s v="Nurse Practitioner, Family"/>
        <s v="Physician Assistant"/>
        <s v="Psychiatry &amp; Neurology"/>
        <s v="Nurse Practitioner, Psych/Mental Health"/>
        <s v="Anesthesiology"/>
        <s v="Obstetrics &amp; Gynecology"/>
        <s v="Dermatology"/>
        <s v="Orthopaedic Surgery"/>
        <s v="Physical Medicine &amp; Rehabilitation"/>
        <s v="Internal Medicine, Interventional Cardiology"/>
        <s v="Surgery"/>
        <s v="Psychiatry &amp; Neurology, Psychiatry" u="1"/>
        <s v="Counselor" u="1"/>
        <s v="Psychiatry" u="1"/>
        <s v="Student" u="1"/>
        <s v="Preventive Medicine" u="1"/>
        <s v="Internal Medicine, Addiction Medicine" u="1"/>
        <s v="Clinical Nurse Specialist" u="1"/>
        <s v="General Practice" u="1"/>
        <s v="Hospitalist" u="1"/>
        <s v="Psychiatric Hospital" u="1"/>
        <s v="Clinical Nurse Specialist, Psych/Mental Health, Adult" u="1"/>
        <s v="Licensed Practical Nurse" u="1"/>
        <s v="Advanced Practice Midwife" u="1"/>
        <s v="Pain Medicine" u="1"/>
        <s v="Psychologist" u="1"/>
        <s v="Case Manager/Care Coordinator" u="1"/>
        <s v="Chiropractor" u="1"/>
        <s v="Acupuncturist" u="1"/>
        <s v="Respiratory Therapist, Certified" u="1"/>
        <s v="Otolaryngology" u="1"/>
        <s v="Nurse Practitioner, Primary Care" u="1"/>
        <s v="Legal Medicine" u="1"/>
        <s v="General Acute Care Hospital" u="1"/>
        <s v="Medical Genetics" u="1"/>
        <s v="Specialist/Technologist" u="1"/>
        <s v="Social Worker" u="1"/>
        <s v="Behavior Analyst" u="1"/>
        <s v="Radiology" u="1"/>
        <s v="Registered Nurse, Psych/Mental Health" u="1"/>
        <s v="Clinic/Center" u="1"/>
        <s v="Obstetrics &amp; Gynecology, Gynecology" u="1"/>
        <m u="1"/>
        <s v="Allergy &amp; Immunology" u="1"/>
        <s v="Assistant, Podiatric" u="1"/>
        <s v="Behavior Technician" u="1"/>
        <s v="Chronic Disease Hospital" u="1"/>
        <s v="Colon &amp; Rectal Surgery" u="1"/>
        <s v="Community Health Worker" u="1"/>
        <s v="Dentist" u="1"/>
        <s v="Dietitian, Registered" u="1"/>
        <s v="Durable Medical Equipment &amp; Medical Supplies" u="1"/>
        <s v="Electrodiagnostic Medicine" u="1"/>
        <s v="Emergency Medical Technician, Paramedic" u="1"/>
        <s v="Home Health" u="1"/>
        <s v="Internal Medicine, Rheumatology" u="1"/>
        <s v="Massage Therapist" u="1"/>
        <s v="Military Health Care Provider" u="1"/>
        <s v="Naturopath" u="1"/>
        <s v="Neurological Surgery" u="1"/>
        <s v="Neuromusculoskeletal Medicine &amp; OMM" u="1"/>
        <s v="Neuromusculoskeletal Medicine, Sports Medicine" u="1"/>
        <s v="Nuclear Medicine" u="1"/>
        <s v="Nurse Anesthetist, Certified Registered" u="1"/>
        <s v="Optometrist" u="1"/>
        <s v="Pain Medicine, Interventional Pain Medicine" u="1"/>
        <s v="Pathology" u="1"/>
        <s v="Personal Emergency Response Attendant" u="1"/>
        <s v="Pharmacist" u="1"/>
        <s v="Phlebology" u="1"/>
        <s v="Physical Therapist" u="1"/>
        <s v="Physician Assistant, Medical" u="1"/>
        <s v="Plastic Surgery" u="1"/>
        <s v="Podiatrist" u="1"/>
        <s v="Preferred Provider Organization" u="1"/>
        <s v="Psychiatry &amp; Neurology, Child &amp; Adolescent Psychiatry" u="1"/>
        <s v="Single Specialty" u="1"/>
        <s v="Sleep Specialist, PhD" u="1"/>
        <s v="Speech-Language Pathologist" u="1"/>
        <s v="Thoracic Surgery (Cardiothoracic Vascular Surgery)" u="1"/>
        <s v="Transplant Surgery" u="1"/>
      </sharedItems>
    </cacheField>
    <cacheField name="Drugs" numFmtId="0">
      <sharedItems containsBlank="1" count="1315">
        <s v="VEOZAH"/>
        <s v="OMEPRAZOLE"/>
        <s v="FARXIGA"/>
        <s v="JANUVIA"/>
        <s v="MOUNJARO"/>
        <s v="DRONABINOL"/>
        <s v="TESTOSTERONE"/>
        <s v="CRESEMBA"/>
        <s v="XDEMVY"/>
        <s v="OXYCONTIN"/>
        <s v="CAPECITABINE"/>
        <s v="LENVIMA"/>
        <s v="ORGOVYX"/>
        <s v="XTANDI"/>
        <s v="TADALAFIL"/>
        <s v="VITRON-C"/>
        <s v="CONTINUOUS"/>
        <s v="HUMALOG"/>
        <s v="BASAGLAR"/>
        <s v="OZEMPIC"/>
        <s v="TRULICITY"/>
        <s v="JARDIANCE"/>
        <s v="RYBELSUS"/>
        <s v="SYNJARDY"/>
        <s v="XIGDUO"/>
        <s v="TRIJARDY"/>
        <s v="JANUMET"/>
        <s v="RECORLEV"/>
        <s v="JATENZO"/>
        <s v="ZEPBOUND"/>
        <s v="WEGOVY"/>
        <s v="SAXENDA"/>
        <s v="VASCEPA"/>
        <s v="REPATHA"/>
        <s v="SUBOXONE"/>
        <s v="CAPLYTA"/>
        <s v="VRAYLAR"/>
        <s v="AUVELITY"/>
        <s v="BUPROPION"/>
        <s v="FLUOXETINE"/>
        <s v="VILAZODONE"/>
        <s v="ZONEGRAN"/>
        <s v="AMPHETAMINE-DEXTROAMPHETAMINE"/>
        <s v="FOCALIN"/>
        <s v="DEXTROAMPHETAMINE"/>
        <s v="JORNAY"/>
        <s v="DALFAMPRIDINE"/>
        <s v="KESIMPTA"/>
        <s v="MODAFINIL"/>
        <s v="TRILEPTAL"/>
        <s v="NURTEC"/>
        <s v="QULIPTA"/>
        <s v="UBRELVY"/>
        <s v="ACETAMINOPHEN-CODEINE"/>
        <s v="OXYCODONE-ACETAMINOPHEN"/>
        <s v="EPINEPHRINE"/>
        <s v="ARNUITY"/>
        <s v="PANTOPRAZOLE"/>
        <s v="LIDOCAINE"/>
        <s v="TACROLIMUS"/>
        <s v="DUPIXENT"/>
        <s v="PIMECROLIMUS"/>
        <s v="XELJANZ"/>
        <s v="RUXOLITINIB"/>
        <s v="TREMFYA"/>
        <s v="ENBREL"/>
        <s v="SKYRIZI"/>
        <s v="HYRIMOZ"/>
        <s v="COSENTYX"/>
        <s v="HUMIRA"/>
        <s v="TRETINOIN"/>
        <s v="CLARAVIS"/>
        <s v="BOTOX"/>
        <s v="ORENCIA"/>
        <s v="ACTEMRA"/>
        <s v="CIMZIA"/>
        <s v="RINVOQ"/>
        <s v="ADALIMUMAB-ADAZ"/>
        <s v="HYDROCODONE-ACETAMINOPHEN"/>
        <s v="TRAMADOL"/>
        <s v="DUROLANE"/>
        <s v="METHADONE"/>
        <s v="ZOLEDRONIC"/>
        <s v="PROLIA"/>
        <s v="MYRBETRIQ"/>
        <s v="GEMTESA"/>
        <s v="SILDENAFIL"/>
        <s v="ONDANSETRON"/>
        <s v="OXYCODONE"/>
        <s v="ADDERALL" u="1"/>
        <s v="XANAX" u="1"/>
        <s v="ESZOPICLONE" u="1"/>
        <s v="VYVANSE" u="1"/>
        <s v="ZOLPIDEM" u="1"/>
        <s v="APLENZIN" u="1"/>
        <s v="CONCERTA" u="1"/>
        <s v="METHYLPHENIDATE" u="1"/>
        <s v="TRINTELLIX" u="1"/>
        <s v="EFFEXOR" u="1"/>
        <s v="HYDROXYZINE" u="1"/>
        <s v="INTUNIV" u="1"/>
        <s v="CYMBALTA" u="1"/>
        <s v="BELBUCA" u="1"/>
        <s v="TEMAZEPAM" u="1"/>
        <s v="REXULTI" u="1"/>
        <s v="SPRAVATO" u="1"/>
        <s v="DESVENLAFAXINE" u="1"/>
        <s v="QELBREE" u="1"/>
        <s v="ADZENYS" u="1"/>
        <s v="ZALEPLON" u="1"/>
        <s v="ABILIFY" u="1"/>
        <s v="LISDEXAMFETAMINE" u="1"/>
        <s v="ZOLOFT" u="1"/>
        <s v="MYDAYIS" u="1"/>
        <s v="PROZAC" u="1"/>
        <s v="WELLBUTRIN" u="1"/>
        <s v="VIVITROL" u="1"/>
        <s v="ATIVAN" u="1"/>
        <s v="LURASIDONE" u="1"/>
        <s v="SERTRALINE" u="1"/>
        <s v="DISULFIRAM" u="1"/>
        <s v="BUPRENORPHINE" u="1"/>
        <s v="RAMELTEON" u="1"/>
        <s v="BELSOMRA" u="1"/>
        <s v="NALTREXONE" u="1"/>
        <s v="NUPLAZID" u="1"/>
        <s v="VIVATROL" u="1"/>
        <s v="LEXAPRO" u="1"/>
        <s v="ZUBSOLV" u="1"/>
        <s v="LATUDA" u="1"/>
        <s v="BUPRENORPHINE/NALOXONE" u="1"/>
        <s v="APO-VARENICLINE" u="1"/>
        <s v="INVEGA" u="1"/>
        <s v="UZEDY" u="1"/>
        <s v="LYBALVI" u="1"/>
        <s v="ZYPREXA" u="1"/>
        <s v="PERPHENAZINE-AMITRIPTYLINE" u="1"/>
        <s v="AMPHET-DEXTROAMPHET" u="1"/>
        <s v="OLANZAPINE/FLUOXETINE" u="1"/>
        <s v="/VRAYLAR" u="1"/>
        <s v="AZSTARYS" u="1"/>
        <s v="QUETIAPINE" u="1"/>
        <s v="VIIBRYD" u="1"/>
        <s v="CLONIDINE" u="1"/>
        <s v="QUVIVIQ" u="1"/>
        <s v="VENLAFAXINE" u="1"/>
        <s v="AMITRIPTYLINE" u="1"/>
        <s v="VRAAYLAR" u="1"/>
        <s v="ALPENZIN" u="1"/>
        <s v="PRISTIQ" u="1"/>
        <s v="CITALOPRAM" u="1"/>
        <s v="EMSAM" u="1"/>
        <s v="DULOXETINE" u="1"/>
        <s v="AUVELIITY" u="1"/>
        <s v="OLANZAPINE-FLUOXETINE" u="1"/>
        <s v="FETZIMA" u="1"/>
        <s v="VORTIOXETINE" u="1"/>
        <s v="CARIPRAZINE" u="1"/>
        <s v="LOREEV" u="1"/>
        <s v="DRIZALMA" u="1"/>
        <s v="KLONOPIN" u="1"/>
        <s v="CLONAZEPAM" u="1"/>
        <s v="PEXEVA" u="1"/>
        <s v="AMBIEN" u="1"/>
        <s v="LEMBOREXANT" u="1"/>
        <s v="LUNESTA" u="1"/>
        <s v="DAYVIGO" u="1"/>
        <s v="ESTAZOLAM" u="1"/>
        <s v="TRIAZOLAM" u="1"/>
        <s v="ZURZUVAE" u="1"/>
        <s v="QUILLIVANT" u="1"/>
        <s v="COTEMPLA" u="1"/>
        <s v="AMPHETAMINE-DEXTROAMPHET" u="1"/>
        <s v="DEXMETHYLPHENIDATE" u="1"/>
        <s v="DYANAVEL" u="1"/>
        <s v="QUILLICHEW" u="1"/>
        <s v="AMPHETAMINE/DEXTROAMPHETAMINE" u="1"/>
        <s v="LISDEXAMPHETAMINE" u="1"/>
        <s v="DAYTRANA" u="1"/>
        <s v="AMPHETAMINE" u="1"/>
        <s v="RITALIN" u="1"/>
        <s v="DEXTROAMPHETAMINE-AMPHETAMINE" u="1"/>
        <s v="LISDEXAFETAMINE" u="1"/>
        <s v="LISDEXAMEFETAMINE" u="1"/>
        <s v="ADZENYX" u="1"/>
        <s v="STRATERRA" u="1"/>
        <s v="STRATTERA" u="1"/>
        <s v="KAPVAY" u="1"/>
        <s v="ZALEPLON10MG" u="1"/>
        <s v="FLURAZEPAM" u="1"/>
        <s v="BUTRANS" u="1"/>
        <m u="1"/>
        <s v="WINLEVI" u="1"/>
        <s v="VICTOZA" u="1"/>
        <s v="VENTOLIN" u="1"/>
        <s v="TRIAMCINOLONE" u="1"/>
        <s v="IVERMECTIN" u="1"/>
        <s v="GAMMAGARD" u="1"/>
        <s v="HIZENTRA" u="1"/>
        <s v="GAMUNEX-C" u="1"/>
        <s v="HAEGARDA" u="1"/>
        <s v="RUCONEST" u="1"/>
        <s v="SUMATRIPTAN" u="1"/>
        <s v="GRASTEK" u="1"/>
        <s v="RYVENT" u="1"/>
        <s v="ODACTRA" u="1"/>
        <s v="RYALTRIS" u="1"/>
        <s v="XHANCE" u="1"/>
        <s v="RAGWITEK" u="1"/>
        <s v="QNASL" u="1"/>
        <s v="MOMETASONE" u="1"/>
        <s v="NUCALA" u="1"/>
        <s v="ALBUTEROL" u="1"/>
        <s v="ADVAIR" u="1"/>
        <s v="FASENRA" u="1"/>
        <s v="FLUTICASONE" u="1"/>
        <s v="QVAR" u="1"/>
        <s v="SPIRIVA" u="1"/>
        <s v="SYMBICORT" u="1"/>
        <s v="ASMANEX" u="1"/>
        <s v="TEZSPIRE" u="1"/>
        <s v="DULERA" u="1"/>
        <s v="THEO-24" u="1"/>
        <s v="XOLAIR" u="1"/>
        <s v="FLOVENT" u="1"/>
        <s v="BREZTRI" u="1"/>
        <s v="BUDESONIDE" u="1"/>
        <s v="FLUTICASONE-SALMETEROL" u="1"/>
        <s v="FAMOTIDINE" u="1"/>
        <s v="PROTOPIC" u="1"/>
        <s v="OPZELURA" u="1"/>
        <s v="ELIDEL" u="1"/>
        <s v="XIFAXAN" u="1"/>
        <s v="ICATIBANT" u="1"/>
        <s v="TAKHZYRO" u="1"/>
        <s v="SAJAZIR" u="1"/>
        <s v="TRUVADA" u="1"/>
        <s v="CATHFLO" u="1"/>
        <s v="MORPHINE" u="1"/>
        <s v="PREGABALIN" u="1"/>
        <s v="QUTENZA" u="1"/>
        <s v="SYMPROIC" u="1"/>
        <s v="OXYCODONE/APAP" u="1"/>
        <s v="RELISTOR" u="1"/>
        <s v="FENTANYL" u="1"/>
        <s v="RIZATRIPTAN" u="1"/>
        <s v="ZTLIDO" u="1"/>
        <s v="LYRICA" u="1"/>
        <s v="LIDODERM" u="1"/>
        <s v="HORIZANT" u="1"/>
        <s v="JUBLIA" u="1"/>
        <s v="DYSPORT" u="1"/>
        <s v="AIMOVIG" u="1"/>
        <s v="NUCYNTA" u="1"/>
        <s v="AJOVY" u="1"/>
        <s v="HYDROCO/APAP" u="1"/>
        <s v="INDOMETHACIN" u="1"/>
        <s v="TREZIX" u="1"/>
        <s v="PROLATE" u="1"/>
        <s v="XTAMPZA" u="1"/>
        <s v="APAP/CODEINE" u="1"/>
        <s v="HYDROMORPHONE" u="1"/>
        <s v="TRAMADOL-ACETAMINOPHEN" u="1"/>
        <s v="CODEINE" u="1"/>
        <s v="TRAMADOL-APAP" u="1"/>
        <s v="BUTORPHANOL" u="1"/>
        <s v="MOVANTIK" u="1"/>
        <s v="GELSYN-3" u="1"/>
        <s v="EUFLEXXA" u="1"/>
        <s v="ORTHOVISC" u="1"/>
        <s v="ZILRETTA" u="1"/>
        <s v="DEXONTO" u="1"/>
        <s v="HYDROCODONE" u="1"/>
        <s v="LUBIPROSTONE" u="1"/>
        <s v="HYDROCODONE-IBUPROFEN" u="1"/>
        <s v="APAP-CODEINE" u="1"/>
        <s v="OXYCODONE/ACETAMINOPHEN" u="1"/>
        <s v="GRALISE" u="1"/>
        <s v="CYCLOBENZAPRINE" u="1"/>
        <s v="GABAPENTIN" u="1"/>
        <s v="TIZANIDINE" u="1"/>
        <s v="SAVELLA" u="1"/>
        <s v="HYDROCODONE/IBUPROFEN" u="1"/>
        <s v="CICLOPIROX" u="1"/>
        <s v="OXTELLAR" u="1"/>
        <s v="DHIVY" u="1"/>
        <s v="INBRIJA" u="1"/>
        <s v="AUSTEDO" u="1"/>
        <s v="INGREZZA" u="1"/>
        <s v="PONVORY" u="1"/>
        <s v="APTIOM" u="1"/>
        <s v="NAYZILAM" u="1"/>
        <s v="EMGALITY" u="1"/>
        <s v="MURTEC" u="1"/>
        <s v="CYCLOSPORINE" u="1"/>
        <s v="RESTASIS" u="1"/>
        <s v="RHOPRESSA" u="1"/>
        <s v="VYZULTA" u="1"/>
        <s v="JENTADUETO" u="1"/>
        <s v="TRADJENTA" u="1"/>
        <s v="CYCLOSET" u="1"/>
        <s v="LANTUS" u="1"/>
        <s v="XYOSTED" u="1"/>
        <s v="ANDROGEL" u="1"/>
        <s v="LAMICTAL" u="1"/>
        <s v="XYWAV" u="1"/>
        <s v="RABEPRAZOLE" u="1"/>
        <s v="AMITIZA" u="1"/>
        <s v="POLYETHYLENE" u="1"/>
        <s v="HYDROXYCHLOROQUINE" u="1"/>
        <s v="INFANTS" u="1"/>
        <s v="FLUOCINONIDE" u="1"/>
        <s v="ANUCORT-HC" u="1"/>
        <s v="EPCLUSA" u="1"/>
        <s v="MAVYRET" u="1"/>
        <s v="ITRACONAZOLE" u="1"/>
        <s v="TRESIBA" u="1"/>
        <s v="BUTALBITAL/ACETAMINOPHEN/CAFFEINE" u="1"/>
        <s v="ARMODAFINIL" u="1"/>
        <s v="PERIDEX" u="1"/>
        <s v="CLOTRIMAZOLE" u="1"/>
        <s v="HYDROCODONE-APAP" u="1"/>
        <s v="SODIUM" u="1"/>
        <s v="MYORISAN" u="1"/>
        <s v="SULFACETAMIDE" u="1"/>
        <s v="CALCIPOTRIENE" u="1"/>
        <s v="ISOTRETINOIN" u="1"/>
        <s v="ABSORICA" u="1"/>
        <s v="ARAZLO" u="1"/>
        <s v="SEYSARA" u="1"/>
        <s v="ZENATANE" u="1"/>
        <s v="ACCUTANE" u="1"/>
        <s v="ACITRETIN" u="1"/>
        <s v="AKLIEF" u="1"/>
        <s v="KETOCONAZOLE" u="1"/>
        <s v="VEREGEN" u="1"/>
        <s v="WYNZORA" u="1"/>
        <s v="VTAMA" u="1"/>
        <s v="NUVAIL" u="1"/>
        <s v="ACZONE" u="1"/>
        <s v="CIDOFOVIR" u="1"/>
        <s v="HALOG" u="1"/>
        <s v="FINACEA" u="1"/>
        <s v="HUMATIN" u="1"/>
        <s v="NAFTIN" u="1"/>
        <s v="BEXAROTENE" u="1"/>
        <s v="TAZORAC" u="1"/>
        <s v="CLINDAMYCIN" u="1"/>
        <s v="DOXYCYCLINE" u="1"/>
        <s v="CONTRAVE" u="1"/>
        <s v="EPICERAM" u="1"/>
        <s v="OTEZLA" u="1"/>
        <s v="CIBINQO" u="1"/>
        <s v="ADBRY" u="1"/>
        <s v="BETAMETHASONE" u="1"/>
        <s v="DESOXIMETASONE" u="1"/>
        <s v="ENSTILAR" u="1"/>
        <s v="EUCRISA" u="1"/>
        <s v="TEXACORT" u="1"/>
        <s v="CLODERM" u="1"/>
        <s v="CORDRAN" u="1"/>
        <s v="DOXEPIN" u="1"/>
        <s v="HYDROCORTISONE" u="1"/>
        <s v="KENALOG" u="1"/>
        <s v="IMPOYZ" u="1"/>
        <s v="SOOLANTRA" u="1"/>
        <s v="SERNIVO" u="1"/>
        <s v="SOTYKTU" u="1"/>
        <s v="TALTZ" u="1"/>
        <s v="STELARA" u="1"/>
        <s v="ZORYVE" u="1"/>
        <s v="SILIQ" u="1"/>
        <s v="CLOBETASOL" u="1"/>
        <s v="NYSTATIN-TRIAMCINOLONE" u="1"/>
        <s v="TAZAROTENE" u="1"/>
        <s v="CALCIPOTRIENE-BETAMETHASONE" u="1"/>
        <s v="CALCITRIOL" u="1"/>
        <s v="HALOBETASOL" u="1"/>
        <s v="KLISYRI" u="1"/>
        <s v="DICLOFENAC" u="1"/>
        <s v="GENADUR" u="1"/>
        <s v="OLUMIANT" u="1"/>
        <s v="BIMATOPROST" u="1"/>
        <s v="LUMIGAN" u="1"/>
        <s v="FINASTERIDE" u="1"/>
        <s v="DUTASTERIDE" u="1"/>
        <s v="AMZEEQ" u="1"/>
        <s v="ALTRENO" u="1"/>
        <s v="AMNESTEEM" u="1"/>
        <s v="ADAPALENE" u="1"/>
        <s v="BENZACLIN" u="1"/>
        <s v="AVAR" u="1"/>
        <s v="TRIFAROTENE" u="1"/>
        <s v="DORYX" u="1"/>
        <s v="TRI-LUMA" u="1"/>
        <s v="MINOCYCLINE" u="1"/>
        <s v="RETIN-A" u="1"/>
        <s v="AZELEX" u="1"/>
        <s v="ABSORBICA" u="1"/>
        <s v="NEUAC" u="1"/>
        <s v="OVACE" u="1"/>
        <s v="ADAPALENE-BENZOYL" u="1"/>
        <s v="EPSOLAY" u="1"/>
        <s v="DAPSONE" u="1"/>
        <s v="BRIMONIDINE" u="1"/>
        <s v="RHOFADE" u="1"/>
        <s v="LEXETTE" u="1"/>
        <s v="METRONIDAZOLE" u="1"/>
        <s v="BP" u="1"/>
        <s v="MIRVASO" u="1"/>
        <s v="KLARON" u="1"/>
        <s v="QBREXZA" u="1"/>
        <s v="HYDROQUINONE" u="1"/>
        <s v="GORDONS" u="1"/>
        <s v="UREA" u="1"/>
        <s v="SANTYL" u="1"/>
        <s v="UPNEEQ" u="1"/>
        <s v="PANZYGA" u="1"/>
        <s v="EDARBYCLOR" u="1"/>
        <s v="XALIX" u="1"/>
        <s v="XOFLUZA" u="1"/>
        <s v="EPOGEN" u="1"/>
        <s v="PROCRIT" u="1"/>
        <s v="GLYBURIDE" u="1"/>
        <s v="DEXCOM" u="1"/>
        <s v="FREESTYLE" u="1"/>
        <s v="OZMEPIC" u="1"/>
        <s v="TOUJEO" u="1"/>
        <s v="KERENDIA" u="1"/>
        <s v="SEMGLEE" u="1"/>
        <s v="DEPO-TESTOSTERONE" u="1"/>
        <s v="RULICITY" u="1"/>
        <s v="LIVALO" u="1"/>
        <s v="PRALUENT" u="1"/>
        <s v="CLOBAZAM" u="1"/>
        <s v="BUTALBITAL-APAP-CAFFEINE" u="1"/>
        <s v="CARISOPRODOL" u="1"/>
        <s v="NEBIVOLOL" u="1"/>
        <s v="NEXLETOL" u="1"/>
        <s v="LANSOPRAZOLE" u="1"/>
        <s v="ESOMEPRAZOLE" u="1"/>
        <s v="TRULANCE" u="1"/>
        <s v="LINZESS" u="1"/>
        <s v="SUCRALFATE" u="1"/>
        <s v="ALOGLIPTIN" u="1"/>
        <s v="SEMAGLUTIDE025" u="1"/>
        <s v="PRESTALIA" u="1"/>
        <s v="BYDUREON" u="1"/>
        <s v="RIFAXIMIN" u="1"/>
        <s v="PANCREAZE" u="1"/>
        <s v="FERROUS" u="1"/>
        <s v="LOMAIRA" u="1"/>
        <s v="SPINOSAD" u="1"/>
        <s v="INSULIN" u="1"/>
        <s v="RANOLAZINE" u="1"/>
        <s v="VIAGRA" u="1"/>
        <s v="INPEN" u="1"/>
        <s v="LEVOCETIRIZINE" u="1"/>
        <s v="DIHYDROERGOTAMINE" u="1"/>
        <s v="EMPAGLIFLOZIN" u="1"/>
        <s v="ANDRODERM" u="1"/>
        <s v="PHENTERMINE" u="1"/>
        <s v="DAPAGLIFLOZIN-METFORMIN" u="1"/>
        <s v="VARENICLINE" u="1"/>
        <s v="BISMUTH" u="1"/>
        <s v="DIETHYLPROPION" u="1"/>
        <s v="SEMAGLUTIDE(025" u="1"/>
        <s v="PREMARIN" u="1"/>
        <s v="FEBUXOSTAT" u="1"/>
        <s v="ACETAMINOPHEN" u="1"/>
        <s v="BUTALBITAL/ACETAMINOPHEN" u="1"/>
        <s v="CREON" u="1"/>
        <s v="KAPSPARGO" u="1"/>
        <s v="SEMAGLUTIDE" u="1"/>
        <s v="PROCTOFOAM" u="1"/>
        <s v="STEGLATRO" u="1"/>
        <s v="AFREZZA" u="1"/>
        <s v="DIFICID" u="1"/>
        <s v="PYLERA" u="1"/>
        <s v="LINEZOLID" u="1"/>
        <s v="MEROPENEM" u="1"/>
        <s v="BICILLIN" u="1"/>
        <s v="ACYCLOVIR" u="1"/>
        <s v="IMIQUIMOD" u="1"/>
        <s v="ENTECAVIR" u="1"/>
        <s v="VEMLIDY" u="1"/>
        <s v="SOFOSBUVIR/VELPATASVIR" u="1"/>
        <s v="INTELENCE" u="1"/>
        <s v="SELENIUM" u="1"/>
        <s v="EMVERM" u="1"/>
        <s v="MALATHION" u="1"/>
        <s v="VANCOMYCIN" u="1"/>
        <s v="ACCRUFER" u="1"/>
        <s v="INTEGRA" u="1"/>
        <s v="FEROSUL" u="1"/>
        <s v="INVOKANA" u="1"/>
        <s v="TIROSINT" u="1"/>
        <s v="NP" u="1"/>
        <s v="ARMOUR" u="1"/>
        <s v="LEVOTHYROXINE" u="1"/>
        <s v="SYNTHROID" u="1"/>
        <s v="SOLIQUA" u="1"/>
        <s v="DIABETIC" u="1"/>
        <s v="METFORMIN" u="1"/>
        <s v="GLUMETZA1000" u="1"/>
        <s v="SAXAGLIPTIN-METFORMIN" u="1"/>
        <s v="PRECISION" u="1"/>
        <s v="ALOGLIPTIN-PIOGLITAZONE" u="1"/>
        <s v="ACCU-CHEK" u="1"/>
        <s v="TRUETRACK" u="1"/>
        <s v="DULAGLUTIDE" u="1"/>
        <s v="GLYXAMBI" u="1"/>
        <s v="GLYBURIDE-METFORMIN" u="1"/>
        <s v="DAPAGLIFLOZIN" u="1"/>
        <s v="ALOGLIPTIN-METFORMIN" u="1"/>
        <s v="SITAGLIPTIN" u="1"/>
        <s v="ONETOUCH" u="1"/>
        <s v="KOMBIGLYZE" u="1"/>
        <s v="TRUE" u="1"/>
        <s v="TRULICITY--15/05" u="1"/>
        <s v="FENOFIBRATE" u="1"/>
        <s v="CONTOUR" u="1"/>
        <s v="GLYBURIDE/METFORMIN" u="1"/>
        <s v="LYUMJEV" u="1"/>
        <s v="SITAGLIPTIN-METFORMIN" u="1"/>
        <s v="ACCU-CHECK" u="1"/>
        <s v="LIRAGLUTIDE" u="1"/>
        <s v="OZEMPPIC" u="1"/>
        <s v="ONGLYZA" u="1"/>
        <s v="KAZANO" u="1"/>
        <s v="APIDRA" u="1"/>
        <s v="ONE" u="1"/>
        <s v="SEGLUROMET" u="1"/>
        <s v="CINACALCET" u="1"/>
        <s v="KETOROLAC" u="1"/>
        <s v="SEMAGLUTIDE-WEGOVY-WEIGHT" u="1"/>
        <s v="MUSE" u="1"/>
        <s v="NATESTO" u="1"/>
        <s v="TLANDO" u="1"/>
        <s v="TESTOPEL" u="1"/>
        <s v="CLOMID" u="1"/>
        <s v="RENA-VITE" u="1"/>
        <s v="NASCOBAL" u="1"/>
        <s v="VITAMIN" u="1"/>
        <s v="IRON" u="1"/>
        <s v="QSYMIA" u="1"/>
        <s v="WEGOVY--05MG" u="1"/>
        <s v="SEMAGLUTIDE-WEIGHT" u="1"/>
        <s v="TIRZEPATIDE-WEIGHT" u="1"/>
        <s v="SIMVASTATIN" u="1"/>
        <s v="EZETIMIBE/ROSUVASTATIN" u="1"/>
        <s v="LIPITOR" u="1"/>
        <s v="COLESEVELAM" u="1"/>
        <s v="CRESTOR" u="1"/>
        <s v="RIVASTIGMINE" u="1"/>
        <s v="NICOTINE" u="1"/>
        <s v="PAROXETINE" u="1"/>
        <s v="ALPRAZOLAM" u="1"/>
        <s v="DESVENLAFAX" u="1"/>
        <s v="AMPHETAMINE/DEXTROAMPHETAMINE-TAB-15MG" u="1"/>
        <s v="ZENZEDI" u="1"/>
        <s v="XELSTRYM" u="1"/>
        <s v="RYTARY" u="1"/>
        <s v="ROPINIROLE" u="1"/>
        <s v="OCREVUS" u="1"/>
        <s v="AMPYRA" u="1"/>
        <s v="BULTALBITAL/ACETAMINOPHEN/CAFFEINE" u="1"/>
        <s v="ZEMBRACE" u="1"/>
        <s v="TOPIRAMATE" u="1"/>
        <s v="BUTALBITAL/APAP/CAFFEINE" u="1"/>
        <s v="REYVOW" u="1"/>
        <s v="ZAVZPRET" u="1"/>
        <s v="ELETRIPTAN" u="1"/>
        <s v="IMITREX" u="1"/>
        <s v="ERGOTAMINE-CAFFEINE" u="1"/>
        <s v="BUTALBITAL" u="1"/>
        <s v="BUTALBITAL-APAP-" u="1"/>
        <s v="BUTALBITAL/ASPIRIN/CAFFEINE" u="1"/>
        <s v="SUNOSI" u="1"/>
        <s v="WAKIX" u="1"/>
        <s v="LUMRYZ" u="1"/>
        <s v="NAPROXEN" u="1"/>
        <s v="OXYCODONE-APAP" u="1"/>
        <s v="LOFENA" u="1"/>
        <s v="DUEXIS" u="1"/>
        <s v="REFRESH" u="1"/>
        <s v="TYRVAYA" u="1"/>
        <s v="AZASITE" u="1"/>
        <s v="OLOPATADINE" u="1"/>
        <s v="BYSTOLIC" u="1"/>
        <s v="EDARBI" u="1"/>
        <s v="ELIQUIS" u="1"/>
        <s v="THALITONE" u="1"/>
        <s v="ISOSORBIDE" u="1"/>
        <s v="TRIBENZOR" u="1"/>
        <s v="BRILINTA" u="1"/>
        <s v="VAZALORE" u="1"/>
        <s v="AMBRISENTAN" u="1"/>
        <s v="MULTAQ" u="1"/>
        <s v="DOFETILIDE" u="1"/>
        <s v="TOBRAMYCIN" u="1"/>
        <s v="CETIRIZINE" u="1"/>
        <s v="LORATADINE" u="1"/>
        <s v="PROAIR" u="1"/>
        <s v="ALLERGY" u="1"/>
        <s v="FEXOFENADINE" u="1"/>
        <s v="BEPOTASTINE" u="1"/>
        <s v="STIOLTO" u="1"/>
        <s v="TUDORZA" u="1"/>
        <s v="BREZTI" u="1"/>
        <s v="ATROVENT" u="1"/>
        <s v="ROFLUMILAST" u="1"/>
        <s v="PULMICORT" u="1"/>
        <s v="COMBIVENT" u="1"/>
        <s v="DEXILANT" u="1"/>
        <s v="DEXLANSOPRAZOLE" u="1"/>
        <s v="ASPIRIN/OMEPRAZOLE" u="1"/>
        <s v="HYOSCYAMINE" u="1"/>
        <s v="VIBERZI" u="1"/>
        <s v="SENNA-LAX" u="1"/>
        <s v="PEG" u="1"/>
        <s v="TOPICAINE" u="1"/>
        <s v="ANUSOL-HC" u="1"/>
        <s v="PRAMOXINE" u="1"/>
        <s v="EFINACONAZOLE" u="1"/>
        <s v="ZENPEP" u="1"/>
        <s v="PANCRELIPASE" u="1"/>
        <s v="VIOKACE" u="1"/>
        <s v="MOMETACURE" u="1"/>
        <s v="HALCINONIDE" u="1"/>
        <s v="CICLOPIROX8%" u="1"/>
        <s v="METHOTREXATE" u="1"/>
        <s v="CELECOXIB" u="1"/>
        <s v="KEVZARA" u="1"/>
        <s v="ALLOPURINOL" u="1"/>
        <s v="MELOXICAM" u="1"/>
        <s v="IBUPROFEN-FAMOTIDINE" u="1"/>
        <s v="METHOCARBAMOL" u="1"/>
        <s v="LIDOPURE" u="1"/>
        <s v="BENLYSTA" u="1"/>
        <s v="FORTEO" u="1"/>
        <s v="TYMLOS" u="1"/>
        <s v="EVENITY" u="1"/>
        <s v="ARANESP" u="1"/>
        <s v="NITROFURANTOIN" u="1"/>
        <s v="OXYBUTYNIN" u="1"/>
        <s v="URIMAR-T" u="1"/>
        <s v="METHYLTESTOSTERONE" u="1"/>
        <s v="CIALIS" u="1"/>
        <s v="NUVESSA" u="1"/>
        <s v="OSPHENA" u="1"/>
        <s v="EST" u="1"/>
        <s v="PREMPRO" u="1"/>
        <s v="ESTRACE" u="1"/>
        <s v="MISOPROSTOL" u="1"/>
        <s v="DENAVIR" u="1"/>
        <s v="BENZONATATE" u="1"/>
        <s v="DESONIDE" u="1"/>
        <s v="PHENAZOPYRIDINE" u="1"/>
        <s v="EC" u="1"/>
        <s v="BUTALBITAL/ACETAMINOPHEN/CAFFEINE-CAP-300MG" u="1"/>
        <s v="FOLBEE" u="1"/>
        <s v="DRYSOL" u="1"/>
        <s v="ADDYI" u="1"/>
        <s v="TESTONE" u="1"/>
        <s v="SEGLENTIS" u="1"/>
        <s v="ODEFSEY" u="1"/>
        <s v="PRENATAL" u="1"/>
        <s v="IODOSORB" u="1"/>
        <s v="ESTRING" u="1"/>
        <s v="REGRANEX" u="1"/>
        <s v="AUVI-Q" u="1"/>
        <s v="TRUXIMA" u="1"/>
        <s v="VYLEESI" u="1"/>
        <s v="NIFEDIPINE" u="1"/>
        <s v="ARIKAYCE" u="1"/>
        <s v="ERTAPENEM" u="1"/>
        <s v="INLYTA" u="1"/>
        <s v="KEYTRUDA" u="1"/>
        <s v="TECENTRIQ" u="1"/>
        <s v="REVLIMID" u="1"/>
        <s v="OFEV" u="1"/>
        <s v="RASUVO" u="1"/>
        <s v="SIMPONI" u="1"/>
        <s v="KINERET" u="1"/>
        <s v="OXACILLIN" u="1"/>
        <s v="INFLECTRA" u="1"/>
        <s v="LEFLUNOMIDE" u="1"/>
        <s v="GIMOTI" u="1"/>
        <s v="NEXIUM" u="1"/>
        <s v="VORICONAZOLE" u="1"/>
        <s v="INSULINE" u="1"/>
        <s v="PRADAXA" u="1"/>
        <s v="MOTEGRITY" u="1"/>
        <s v="XULTOPHY" u="1"/>
        <s v="TRUDHESA" u="1"/>
        <s v="CHLORDIAZEPOXIDE" u="1"/>
        <s v="LACTULOSE" u="1"/>
        <s v="CABENUVA" u="1"/>
        <s v="CHLORDIAZEPOXIDE-CLIDINIUM" u="1"/>
        <s v="FLUTICASONE-VILANTEROL" u="1"/>
        <s v="POTASSIUM" u="1"/>
        <s v="PROTONIX" u="1"/>
        <s v="UBROGEPANT" u="1"/>
        <s v="ABIRATERONE" u="1"/>
        <s v="FLONASE" u="1"/>
        <s v="RELTONE" u="1"/>
        <s v="RUXIENCE" u="1"/>
        <s v="POSACONAZOLE" u="1"/>
        <s v="RAYALDEE" u="1"/>
        <s v="VALGANCICLOVIR" u="1"/>
        <s v="THALIDOMIDE" u="1"/>
        <s v="SIRTURO" u="1"/>
        <s v="CEFOXITIN" u="1"/>
        <s v="HARVONI" u="1"/>
        <s v="VOSEVI" u="1"/>
        <s v="PIFELTRO" u="1"/>
        <s v="JULUCA" u="1"/>
        <s v="COMPLERA" u="1"/>
        <s v="LIVTENCITY" u="1"/>
        <s v="ALEVAZOL" u="1"/>
        <s v="AMBISOME" u="1"/>
        <s v="IMPAVIDO" u="1"/>
        <s v="TALICIA" u="1"/>
        <s v="BISMUTH/METRONIDAZ/TETRACYCLIN" u="1"/>
        <s v="BISMUTH-METRONIDAZOLE-TETRACYCLINE" u="1"/>
        <s v="STROMECTOL" u="1"/>
        <s v="MEKINIST" u="1"/>
        <s v="TAFINLAR" u="1"/>
        <s v="MUGARD" u="1"/>
        <s v="ENHERTU" u="1"/>
        <s v="LYTGOBI" u="1"/>
        <s v="TABRECTA" u="1"/>
        <s v="NEULASTA" u="1"/>
        <s v="XGEVA" u="1"/>
        <s v="ZIEXTENZO" u="1"/>
        <s v="BRAFTOVI" u="1"/>
        <s v="LONSURF" u="1"/>
        <s v="MVASI-INJ-400MG" u="1"/>
        <s v="AVASTIN" u="1"/>
        <s v="STIVARGA" u="1"/>
        <s v="LYNPARZA" u="1"/>
        <s v="TAGRISSO" u="1"/>
        <s v="LUMAKRAS" u="1"/>
        <s v="NIVESTYM" u="1"/>
        <s v="GILOTRIF" u="1"/>
        <s v="FULPHILA" u="1"/>
        <s v="IMFINZI" u="1"/>
        <s v="CARBOPLATIN" u="1"/>
        <s v="PEMETREXED" u="1"/>
        <s v="RETACRIT" u="1"/>
        <s v="TEMOZOLOMIDE" u="1"/>
        <s v="MEKTOVI" u="1"/>
        <s v="DOXYLAMINE" u="1"/>
        <s v="IBRANCE" u="1"/>
        <s v="IMATINIB" u="1"/>
        <s v="VERZENIO" u="1"/>
        <s v="KISQALI" u="1"/>
        <s v="LUPRON" u="1"/>
        <s v="LAPATINIB" u="1"/>
        <s v="EVEROLIMUS" u="1"/>
        <s v="TRUQAP" u="1"/>
        <s v="HERCEPTIN" u="1"/>
        <s v="OGIVRI" u="1"/>
        <s v="PERJETA" u="1"/>
        <s v="TUKYSA" u="1"/>
        <s v="ZARXIO" u="1"/>
        <s v="ZOLADEX" u="1"/>
        <s v="21357953002030" u="1"/>
        <s v="PHESGO" u="1"/>
        <s v="ELIGARD" u="1"/>
        <s v="PIQRAY" u="1"/>
        <s v="NUBEQA" u="1"/>
        <s v="ERLEADA" u="1"/>
        <s v="JEVTANA" u="1"/>
        <s v="CABOMETYX" u="1"/>
        <s v="SUNITINIB" u="1"/>
        <s v="VOTRIENT" u="1"/>
        <s v="FOTIVDA" u="1"/>
        <s v="SUTENT" u="1"/>
        <s v="TIBSOVO" u="1"/>
        <s v="THYROGEN" u="1"/>
        <s v="NYVEPRIA" u="1"/>
        <s v="ZIRABEV" u="1"/>
        <s v="ALECENSA" u="1"/>
        <s v="LENALIDOMIDE" u="1"/>
        <s v="IMBRUVICA" u="1"/>
        <s v="CALQUENCE" u="1"/>
        <s v="BRUKINSA" u="1"/>
        <s v="POMALYST" u="1"/>
        <s v="ICLUSIG" u="1"/>
        <s v="SPRYCEL" u="1"/>
        <s v="VENCLEXTA" u="1"/>
        <s v="CYCLOPHOSPHAMIDE" u="1"/>
        <s v="TASIGNA" u="1"/>
        <s v="NEXAVAR" u="1"/>
        <s v="BOSULIF" u="1"/>
        <s v="XOSPATA" u="1"/>
        <s v="RYDAPT" u="1"/>
        <s v="BESREMI" u="1"/>
        <s v="JAKAFI" u="1"/>
        <s v="INQOVI" u="1"/>
        <s v="TURALIO" u="1"/>
        <s v="DEFERASIROX" u="1"/>
        <s v="OXBRYTA" u="1"/>
        <s v="PROMACTA" u="1"/>
        <s v="FOLIVANE-PLUS" u="1"/>
        <s v="RECOMBINATE" u="1"/>
        <s v="DOPTELET" u="1"/>
        <s v="TAVALISSE" u="1"/>
        <s v="NEUPOGEN" u="1"/>
        <s v="OJJAARA" u="1"/>
        <s v="OCTAGAM" u="1"/>
        <s v="TIROSINT-SOL" u="1"/>
        <s v="CYTOMEL" u="1"/>
        <s v="GVOKE" u="1"/>
        <s v="OMNIPOD" u="1"/>
        <s v="BAQSIMI" u="1"/>
        <s v="T:SLIM" u="1"/>
        <s v="TSLIM" u="1"/>
        <s v="MOUJARO" u="1"/>
        <s v="POGO" u="1"/>
        <s v="STEGLUJAN" u="1"/>
        <s v="CEQUR" u="1"/>
        <s v="HUMULIN" u="1"/>
        <s v="OZEPMIC" u="1"/>
        <s v="INPEFA" u="1"/>
        <s v="INVOKAMET" u="1"/>
        <s v="BYETTA" u="1"/>
        <s v="SIGNIFOR" u="1"/>
        <s v="NUTROPIN" u="1"/>
        <s v="NORDITROPIN" u="1"/>
        <s v="GENOTROPIN" u="1"/>
        <s v="ISTURISA" u="1"/>
        <s v="KORLYM" u="1"/>
        <s v="SOLU-CORTEF" u="1"/>
        <s v="TAYTULLA" u="1"/>
        <s v="BD" u="1"/>
        <s v="OMNITROPE" u="1"/>
        <s v="DEXTROSE" u="1"/>
        <s v="PROSOL" u="1"/>
        <s v="TB" u="1"/>
        <s v="EQL" u="1"/>
        <s v="D3" u="1"/>
        <s v="FERROCITE" u="1"/>
        <s v="PHENTERMINE-TOPIRAMATE" u="1"/>
        <s v="00169450514" u="1"/>
        <s v="PHENDIMETRAZINE" u="1"/>
        <s v="SUCRAID" u="1"/>
        <s v="ZYPITAMAG" u="1"/>
        <s v="WELCHOL" u="1"/>
        <s v="XPHOZAH" u="1"/>
        <s v="AURYXIA" u="1"/>
        <s v="FOSRENOL" u="1"/>
        <s v="LANTHANUM" u="1"/>
        <s v="PHOSPHA" u="1"/>
        <s v="PENICILLAMINE" u="1"/>
        <s v="MAGNESIUM" u="1"/>
        <s v="PULMOZYME" u="1"/>
        <s v="CAYSTON" u="1"/>
        <s v="VYNDAMAX" u="1"/>
        <s v="LOKELMA" u="1"/>
        <s v="VELTASSA" u="1"/>
        <s v="K" u="1"/>
        <s v="THYQUIDITY" u="1"/>
        <s v="MEMANTINE" u="1"/>
        <s v="CHANTIX" u="1"/>
        <s v="LORAZEPAM" u="1"/>
        <s v="NUEDEXTA" u="1"/>
        <s v="BUTABITAL/ACETAMINOPHEN/CAFFEINE" u="1"/>
        <s v="BUTALBITAL-ASPIRIN-CAFFEINE" u="1"/>
        <s v="CAMBIA" u="1"/>
        <s v="FROVATRIPTAN" u="1"/>
        <s v="XYREM" u="1"/>
        <s v="DILAUDID" u="1"/>
        <s v="GAMMAPLEX" u="1"/>
        <s v="OTC" u="1"/>
        <s v="DIOVAN" u="1"/>
        <s v="CARVEDILOL" u="1"/>
        <s v="COREG" u="1"/>
        <s v="METHYLDOPA" u="1"/>
        <s v="NEXLIZET" u="1"/>
        <s v="OPSUMIT" u="1"/>
        <s v="REMODULIN" u="1"/>
        <s v="ADEMPAS" u="1"/>
        <s v="UPTRAVI" u="1"/>
        <s v="DABIGATRAN" u="1"/>
        <s v="TYVASO" u="1"/>
        <s v="ADCIRCA" u="1"/>
        <s v="VELETRI" u="1"/>
        <s v="CAMZYOS" u="1"/>
        <s v="MEXILETINE" u="1"/>
        <s v="TIKOSYN" u="1"/>
        <s v="FUROSCIX" u="1"/>
        <s v="VERQUVO" u="1"/>
        <s v="EC-NAPROXEN" u="1"/>
        <s v="LIQREV" u="1"/>
        <s v="YUPELRI" u="1"/>
        <s v="BREYNA" u="1"/>
        <s v="COMPRESSOR" u="1"/>
        <s v="PLQE" u="1"/>
        <s v="BREO" u="1"/>
        <s v="PIRFENIDONE" u="1"/>
        <s v="OMEPRAZOLE-SODIUM" u="1"/>
        <s v="LEVSIN" u="1"/>
        <s v="SUTAB" u="1"/>
        <s v="REMICADE" u="1"/>
        <s v="ZEPOSIA" u="1"/>
        <s v="UCERIS" u="1"/>
        <s v="SANDOSTATIN" u="1"/>
        <s v="ROWASA" u="1"/>
        <s v="ENTYVIO" u="1"/>
        <s v="DONNATAL" u="1"/>
        <s v="IBSRELA" u="1"/>
        <s v="DOCUSATE" u="1"/>
        <s v="HYDROCORT" u="1"/>
        <s v="PROCORT" u="1"/>
        <s v="PROCOTOFOAM" u="1"/>
        <s v="OCALIVA" u="1"/>
        <s v="URSODIOL" u="1"/>
        <s v="PERTZYE" u="1"/>
        <s v="MUPIROCIN" u="1"/>
        <s v="HYDROCORTISONE/IODOQUINOL" u="1"/>
        <s v="CENTANY" u="1"/>
        <s v="RENOVA" u="1"/>
        <s v="BENZOYL" u="1"/>
        <s v="INOVA" u="1"/>
        <s v="TWYNEO" u="1"/>
        <s v="AVSOLA" u="1"/>
        <s v="RENFLEXIS" u="1"/>
        <s v="CELEBREX" u="1"/>
        <s v="SYNVISC" u="1"/>
        <s v="ILARIS" u="1"/>
        <s v="RAYOS" u="1"/>
        <s v="AMJEVITA" u="1"/>
        <s v="KRYSTEXXA" u="1"/>
        <s v="LUPKYNIS" u="1"/>
        <s v="COLCHICINE" u="1"/>
        <s v="PLAQUENIL" u="1"/>
        <s v="METAXALONE" u="1"/>
        <s v="RECLAST" u="1"/>
        <s v="TERIPARATIDE" u="1"/>
        <s v="KIMYRSA" u="1"/>
        <s v="DAPTOMYCIN" u="1"/>
        <s v="TARPEYO" u="1"/>
        <s v="ACTHAR" u="1"/>
        <s v="MIRCERA" u="1"/>
        <s v="METHENAMINE" u="1"/>
        <s v="VARDENAFIL" u="1"/>
        <s v="AMINOCAPROIC" u="1"/>
        <s v="ESTROGEL" u="1"/>
        <s v="OCTREOTIDE" u="1"/>
        <s v="JYNARQUE" u="1"/>
        <s v="DYMISTA" u="1"/>
        <s v="GRANISETRON" u="1"/>
        <s v="PROMETHAZINE" u="1"/>
        <s v="BUTALBITAL-ACETAMINOPHEN-CAFFEINE" u="1"/>
        <s v="SYLVANT" u="1"/>
        <s v="XEOMIN" u="1"/>
        <s v="DAPTOMYCIN-SODIUM" u="1"/>
        <s v="B-12" u="1"/>
        <s v="BRILLINTA" u="1"/>
        <s v="PLENVU" u="1"/>
        <s v="MOVIPREP" u="1"/>
        <s v="APRETUDE" u="1"/>
        <s v="UDENYCA" u="1"/>
        <s v="DESCOVY" u="1"/>
        <s v="BISACODYL" u="1"/>
        <s v="PROGRAF" u="1"/>
        <s v="ENVARSUS" u="1"/>
        <s v="PHENDIMETRAZ" u="1"/>
        <s v="ARISTADA" u="1"/>
        <s v="HALOPERIDOL" u="1"/>
        <s v="SAPROPTERIN" u="1"/>
        <s v="ADIPEX-P" u="1"/>
        <s v="BREXPIPRAZOLE" u="1"/>
        <s v="TROKENDI" u="1"/>
        <s v="RELION" u="1"/>
        <s v="NOVOLOG" u="1"/>
        <s v="CALCIUM" u="1"/>
        <s v="ROZEREM" u="1"/>
        <s v="REGENECARE" u="1"/>
        <s v="ZEPATIER" u="1"/>
        <s v="TENOFOVIR" u="1"/>
        <s v="CICLODAN" u="1"/>
        <s v="MICONAZOLE" u="1"/>
        <s v="LORBRENA" u="1"/>
        <s v="MYFEMBREE" u="1"/>
        <s v="PEGASYS" u="1"/>
        <s v="NPLATE" u="1"/>
        <s v="CUVITRU" u="1"/>
        <s v="NESINA" u="1"/>
        <s v="OZEMOIC" u="1"/>
        <s v="STEGALTRO" u="1"/>
        <s v="PRODIGY" u="1"/>
        <s v="GLUMETZA" u="1"/>
        <s v="OZEMPIC-PEN-8MG/3ML" u="1"/>
        <s v="OZEPIC" u="1"/>
        <s v="CLOMIPHENE" u="1"/>
        <s v="DELESTROGEN" u="1"/>
        <s v="WEGOVY-INJ-025MG" u="1"/>
        <s v="BENZPHETAMINE" u="1"/>
        <s v="WEGOVY-INJ-05MG" u="1"/>
        <s v="ORLISTAT" u="1"/>
        <s v="NIACIN" u="1"/>
        <s v="TRIKAFTA" u="1"/>
        <s v="BETHKIS" u="1"/>
        <s v="FANAPT" u="1"/>
        <s v="PERSERIS" u="1"/>
        <s v="SEROQUEL" u="1"/>
        <s v="CAPYLTA" u="1"/>
        <s v="OMEGA" u="1"/>
        <s v="ATOMOXETINE" u="1"/>
        <s v="RELYVRIO" u="1"/>
        <s v="GOCOVRI" u="1"/>
        <s v="DIMETHYL" u="1"/>
        <s v="FINGOLIMOD" u="1"/>
        <s v="GILENYA" u="1"/>
        <s v="SUMAT-NAPROX" u="1"/>
        <s v="ERGOMAR" u="1"/>
        <s v="BUTALBITAL-" u="1"/>
        <s v="ESGIC" u="1"/>
        <s v="BUTALBITAL/ACETAMINOPHEN/CAFFEINE/CODEINE" u="1"/>
        <s v="BUPRENORPHINE-NALOXONE" u="1"/>
        <s v="EAR" u="1"/>
        <s v="CIPRO" u="1"/>
        <s v="BENICAR" u="1"/>
        <s v="METOPROLOL" u="1"/>
        <s v="RIOCIGUAT" u="1"/>
        <s v="VALTOCO" u="1"/>
        <s v="TRIPROLIDINE" u="1"/>
        <s v="CETERIZINE" u="1"/>
        <s v="ALA-HIST" u="1"/>
        <s v="DALIRESP" u="1"/>
        <s v="AIRDUO" u="1"/>
        <s v="INCRUSE" u="1"/>
        <s v="GNP" u="1"/>
        <s v="LIALDA" u="1"/>
        <s v="CVS" u="1"/>
        <s v="EPIPEN" u="1"/>
        <s v="ALOSETRON" u="1"/>
        <s v="RESTORA" u="1"/>
        <s v="DIPENTUM" u="1"/>
        <s v="CORTIFOAM" u="1"/>
        <s v="LACTIC" u="1"/>
        <s v="TREXALL" u="1"/>
        <s v="MINOLIRA" u="1"/>
        <s v="SSS" u="1"/>
        <s v="ADAPALENE/BENZOYL" u="1"/>
        <s v="ONEXTON" u="1"/>
        <s v="XERAC" u="1"/>
        <s v="CORTROPHIN" u="1"/>
        <s v="EMFLAZA" u="1"/>
        <s v="PENNSAID" u="1"/>
        <s v="RELAFEN" u="1"/>
        <s v="TYLENOL/COD" u="1"/>
        <s v="OXANDROLONE" u="1"/>
        <s v="FOSAMAX" u="1"/>
        <s v="UROGESIC-BLUE" u="1"/>
        <s v="PYRIDIUM" u="1"/>
        <s v="ORILISSA" u="1"/>
        <s v="BALCOLTRA" u="1"/>
        <s v="FEMRING" u="1"/>
        <s v="ESTRADIOL" u="1"/>
        <s v="VITAFOL" u="1"/>
        <s v="DOXYLAMINE-PYRIDOXINE" u="1"/>
        <s v="DICLEGIS" u="1"/>
        <s v="SYNAGIS" u="1"/>
        <s v="GUAIFENESIN/DEXTROMETHORPHAN" u="1"/>
        <s v="HISTEX" u="1"/>
        <s v="SANCUSO" u="1"/>
        <s v="LIDOCAINE-PRILOCAINE" u="1"/>
        <s v="OXYTROL" u="1"/>
        <s v="FUSION" u="1"/>
        <s v="GONAL-F" u="1"/>
        <s v="DOXYLAMINE/PYRIDOXINE" u="1"/>
        <s v="MIFEPRISTONE" u="1"/>
        <s v="ESTERIFIED" u="1"/>
        <s v="SUPREP" u="1"/>
        <s v="INTRAROSA" u="1"/>
        <s v="ELMIRON" u="1"/>
        <s v="XERESE" u="1"/>
        <s v="BREXAFEMME" u="1"/>
        <s v="ZEJULA" u="1"/>
        <s v="RUBRACA" u="1"/>
        <s v="ORIAHNN" u="1"/>
        <s v="LEUPROLIDE" u="1"/>
        <s v="DIVIGEL" u="1"/>
        <s v="FIORICET" u="1"/>
        <s v="ELESTRIN" u="1"/>
        <s v="VESICARE" u="1"/>
        <s v="CLINDESSE" u="1"/>
        <s v="IMVEXXY" u="1"/>
        <s v="DUAVEE" u="1"/>
        <s v="COMBIPATCH" u="1"/>
        <s v="VIVELLE-DOT" u="1"/>
        <s v="CETROTIDE" u="1"/>
        <s v="OVIDREL" u="1"/>
        <s v="CRINONE" u="1"/>
        <s v="MENOPUR" u="1"/>
        <s v="GANIRELIX" u="1"/>
        <s v="CYTOTEC" u="1"/>
        <s v="METHYLERGONOVINE" u="1"/>
        <s v="M-NATAL" u="1"/>
        <s v="MAKENA" u="1"/>
        <s v="RHOGAM" u="1"/>
        <s v="FERRALET" u="1"/>
        <s v="URIBEL" u="1"/>
        <s v="YAZ" u="1"/>
        <s v="NUVARING" u="1"/>
        <s v="ELURYNG" u="1"/>
        <s v="TRISTART" u="1"/>
        <s v="CITRANATAL" u="1"/>
        <s v="NEEVO" u="1"/>
        <s v="MENEST" u="1"/>
        <s v="EEMT" u="1"/>
        <s v="MIEBO" u="1"/>
        <s v="PROLENSA" u="1"/>
        <s v="EYSUVIS" u="1"/>
        <s v="CEQUA" u="1"/>
        <s v="XIIDRA" u="1"/>
        <s v="ZIRGAN" u="1"/>
        <s v="EYLEA" u="1"/>
        <s v="LUCENTIS" u="1"/>
        <s v="CIMERLI" u="1"/>
        <s v="LASTACAFT" u="1"/>
        <s v="ALREX" u="1"/>
        <s v="TOBRADEX" u="1"/>
        <s v="FLUOROMETHOLONE" u="1"/>
        <s v="OXERVATE" u="1"/>
        <s v="VUITY" u="1"/>
        <s v="ROCKLATAN" u="1"/>
        <s v="DORZOLAMIDE" u="1"/>
        <s v="COMBIGAN" u="1"/>
        <s v="BRINZOLAMIDE" u="1"/>
        <s v="ZIOPTAN" u="1"/>
        <s v="PRED" u="1"/>
        <s v="INVELTYS" u="1"/>
        <s v="AZOPT" u="1"/>
        <s v="TRAVATAN" u="1"/>
        <s v="RESTAISS" u="1"/>
        <s v="LOTEPREDNOL" u="1"/>
        <s v="LOTEMAX" u="1"/>
        <s v="ATROPINE" u="1"/>
        <s v="ORTHOVISC-INJ-15MG/ML" u="1"/>
        <s v="MONOVISC" u="1"/>
        <s v="PENTAZOCINE-NALOXONE" u="1"/>
        <s v="FENOPROFEN" u="1"/>
        <s v="NAPROXEN/ESOMEPRAZOLE" u="1"/>
        <s v="SUPARTZ" u="1"/>
        <s v="HYALGAN" u="1"/>
        <s v="IBUPROFEN/FAMOTIDINE" u="1"/>
        <s v="HYDROCODONE/ACETAMINOPHEN" u="1"/>
        <s v="LEUKINE" u="1"/>
        <s v="BERINERT" u="1"/>
        <s v="SAXENDA-INJ-18MG/3ML" u="1"/>
        <s v="SAXENDA-PEN-6MG/ML" u="1"/>
        <s v="TETRABENAZINE" u="1"/>
        <s v="GLATIRAMER" u="1"/>
        <s v="VUMERITY" u="1"/>
        <s v="TERIFLUNOMIDE" u="1"/>
        <s v="COSOPT" u="1"/>
        <s v="CIPROFLOXACIN-FLUOCINOLONE" u="1"/>
        <s v="PERCOCET" u="1"/>
        <s v="TARGADOX" u="1"/>
        <s v="ALA-SCALP" u="1"/>
        <s v="FIRST-METRONIDAZOLE" u="1"/>
        <s v="GRISEOFULVIN" u="1"/>
        <s v="PRIMAQUINE" u="1"/>
        <s v="NATROBA" u="1"/>
        <s v="PURIXAN" u="1"/>
        <s v="CYTARABINE" u="1"/>
        <s v="SOLIRIS" u="1"/>
        <s v="AMICAR" u="1"/>
        <s v="TRIPTODUR" u="1"/>
        <s v="FENSOLVI" u="1"/>
        <s v="SKYTROFA" u="1"/>
        <s v="SOGROYA" u="1"/>
        <s v="INDOCIN" u="1"/>
        <s v="CHOLBAM" u="1"/>
        <s v="NORTRIPTYLINE" u="1"/>
        <s v="YVANSE" u="1"/>
        <s v="MIDAZOLAM" u="1"/>
        <s v="EPIDIOLEX" u="1"/>
        <s v="VIMPAT" u="1"/>
        <s v="BRIVIACT" u="1"/>
        <s v="FYCOMPA" u="1"/>
        <s v="TOSYMRA" u="1"/>
        <s v="DROXIDOPA" u="1"/>
        <s v="NORTHERA" u="1"/>
        <s v="EPANED" u="1"/>
        <s v="51672416108" u="1"/>
        <s v="FLUTICAS" u="1"/>
        <s v="INNOSPIRE" u="1"/>
        <s v="VIOS" u="1"/>
        <s v="PEDIATRIC" u="1"/>
        <s v="FIRST-OMEPRAZOLE-SUS-2MG/ML" u="1"/>
        <s v="FIRST-LANSOPRAZOLE" u="1"/>
        <s v="AZELAIC" u="1"/>
        <s v="RUFINAMIDE" u="1"/>
        <s v="CAROSPIR" u="1"/>
        <s v="OPIUM" u="1"/>
        <s v="MEDIHONEY" u="1"/>
        <s v="PALFORZIA" u="1"/>
        <s v="DIPHENHYDRAMINE" u="1"/>
        <s v="ROXYBOND" u="1"/>
        <s v="NORGESIC" u="1"/>
        <s v="ORPHENADRINE" u="1"/>
        <s v="PREDNISOLONE" u="1"/>
        <s v="COATS" u="1"/>
        <s v="MAPAP" u="1"/>
        <s v="PATADAY" u="1"/>
        <s v="VOWST" u="1"/>
        <s v="FIDAXOMICIN" u="1"/>
        <s v="TERBINAFINE" u="1"/>
        <s v="BISMUTH/METRONIDAZOLE/TETRACYCLINE" u="1"/>
        <s v="FIRMAGON" u="1"/>
        <s v="CLINDACIN" u="1"/>
        <s v="JAYPIRCA" u="1"/>
        <s v="ORLADEYO" u="1"/>
        <s v="OZEMPIC-PEN-4MG/3ML" u="1"/>
        <s v="DEGUDEC" u="1"/>
        <s v="MOUNARO" u="1"/>
        <s v="LUCEMYRA" u="1"/>
        <s v="LATUDA--60MG" u="1"/>
        <s v="TESTIM" u="1"/>
        <s v="AVONEX" u="1"/>
        <s v="DILANTIN" u="1"/>
        <s v="NARATRIPTAN" u="1"/>
        <s v="64991003100110" u="1"/>
        <s v="BUTALBITA/ACETAMINOPHEN/CAFFEINE" u="1"/>
        <s v="ZETONNA" u="1"/>
        <s v="ALVESCO" u="1"/>
        <s v="NUZYRA" u="1"/>
        <s v="ALA" u="1"/>
        <s v="SYNALAR" u="1"/>
        <s v="NEO-SYNALAR" u="1"/>
        <s v="CLOCORTOLONE" u="1"/>
        <s v="TRIAMCINOLON" u="1"/>
        <s v="MINOXIDIL" u="1"/>
        <s v="VELTIN" u="1"/>
        <s v="ZILXI" u="1"/>
        <s v="NIACINAMIDE-TAZAROTENE" u="1"/>
        <s v="NORITATE" u="1"/>
        <s v="MITIGARE" u="1"/>
        <s v="ORPHENADRINE-ASPIRIN-CAFFEINE" u="1"/>
        <s v="BECONASE" u="1"/>
        <s v="MECLIZINE" u="1"/>
        <s v="BUTALBITAL-ACETAMINOPHEN" u="1"/>
        <s v="STRIBILD" u="1"/>
        <s v="ODOMZO" u="1"/>
        <s v="TAVABOROLE" u="1"/>
        <s v="ZYVOX" u="1"/>
        <s v="OXISTAT" u="1"/>
        <s v="KERYDIN" u="1"/>
        <s v="SIVEXTRO" u="1"/>
        <s v="AMMONIUM" u="1"/>
        <s v="FLUPHENAZINE" u="1"/>
        <s v="ZONISADE" u="1"/>
        <s v="FLEQSUVY" u="1"/>
        <s v="ELEPSIA" u="1"/>
        <s v="AMPHETA/DEXTRO" u="1"/>
        <s v="ACTIMMUNE" u="1"/>
        <s v="PALIPERIDONE" u="1"/>
        <s v="HALDOL" u="1"/>
        <s v="LAMOTRIGINE" u="1"/>
        <s v="DEPAKOTE" u="1"/>
        <s v="EQUETRO" u="1"/>
        <s v="ENBRACE" u="1"/>
        <s v="DESVENLAFAINE" u="1"/>
        <s v="INDERAL" u="1"/>
        <s v="NEXICLON" u="1"/>
        <s v="MYDAYSIS" u="1"/>
        <s v="RADICAVA" u="1"/>
        <s v="XADAGO" u="1"/>
        <s v="NAMZARIC" u="1"/>
        <s v="COPAXONE" u="1"/>
        <s v="BRIUMVI" u="1"/>
        <s v="GLATOPA" u="1"/>
        <s v="AUBAGIO" u="1"/>
        <s v="REBIF" u="1"/>
        <s v="BETASERON" u="1"/>
        <s v="BAFIERTAM" u="1"/>
        <s v="TECFIDERA" u="1"/>
        <s v="TYSABRI" u="1"/>
        <s v="ENSPRYNG" u="1"/>
        <s v="BANZEL" u="1"/>
        <s v="KEPPRA" u="1"/>
        <s v="TOPRAMATE" u="1"/>
        <s v="AIMOVIG-PEN-140MG/ML" u="1"/>
        <s v="ZOLMITRIPTAN" u="1"/>
        <s v="ZOMIG" u="1"/>
        <s v="RELPAX" u="1"/>
        <s v="VYEPTI" u="1"/>
        <s v="NERIVIO" u="1"/>
        <s v="NUVIGIL" u="1"/>
        <s v="EDLUAR" u="1"/>
        <s v="HETLIOZ" u="1"/>
        <s v="PRIVIGEN" u="1"/>
        <s v="CLOPIDOGREL" u="1"/>
        <s v="KOSELUGO" u="1"/>
        <s v="LEVOCARNITINE" u="1"/>
        <s v="SUMATRIPTAN-NAPROXEN" u="1"/>
        <s v="LITFULO" u="1"/>
        <s v="FERAHEME" u="1"/>
        <s v="SCEMBLIX" u="1"/>
        <s v="COVARYX" u="1"/>
        <s v="APTENSIO" u="1"/>
        <s v="MAXALT-MLT" u="1"/>
        <s v="HC" u="1"/>
        <s v="TRITOCIN" u="1"/>
        <s v="MOUNJARO-PEN-25/05" u="1"/>
        <s v="XENICAL" u="1"/>
        <s v="TRELSTAR" u="1"/>
        <s v="CAMCEVI" u="1"/>
      </sharedItems>
    </cacheField>
    <cacheField name="Denials" numFmtId="0">
      <sharedItems containsBlank="1" count="7">
        <s v="Did not meet Medical Necessity Criteria"/>
        <s v=""/>
        <s v="Drug Subject to Quantity Limits"/>
        <s v="Drug is not Covered Under Plan Formulary"/>
        <s v="Not a Covered Benefit Under Members Plan"/>
        <s v="Drug Requires Step Therapy"/>
        <m u="1"/>
      </sharedItems>
    </cacheField>
    <cacheField name="Submission" numFmtId="0">
      <sharedItems/>
    </cacheField>
    <cacheField name="Respons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s v="000"/>
    <s v="Unspecified"/>
    <s v=""/>
    <s v="Unspecified"/>
    <s v=""/>
    <s v="VEOZAH"/>
    <s v="VEOZAH"/>
    <s v=""/>
    <s v=""/>
    <s v=""/>
    <s v=""/>
    <s v=""/>
    <s v=""/>
    <s v=""/>
    <s v=""/>
    <s v=""/>
    <s v=""/>
    <s v=""/>
    <s v=""/>
    <s v=""/>
    <s v=""/>
    <s v=""/>
    <s v=""/>
    <s v=""/>
    <s v=""/>
    <s v=""/>
    <s v=""/>
    <s v=""/>
    <s v=""/>
    <s v=""/>
    <s v=""/>
    <s v=""/>
    <s v=""/>
    <s v=""/>
    <s v=""/>
    <s v="24084815150"/>
    <s v=""/>
    <s v=""/>
    <s v=""/>
    <s v=""/>
    <s v=""/>
    <s v=""/>
    <s v=""/>
    <s v=""/>
    <s v=""/>
    <s v=""/>
    <s v=""/>
    <s v=""/>
    <s v=""/>
    <s v=""/>
    <s v=""/>
    <s v=""/>
    <s v=""/>
    <s v=""/>
    <s v=""/>
    <s v=""/>
    <s v=""/>
    <s v=""/>
    <s v=""/>
    <s v=""/>
    <s v=""/>
    <s v=""/>
    <s v=""/>
    <s v="RXCLAIM"/>
    <s v="MEDSURG"/>
    <d v="2024-06-05T09:06:26"/>
    <s v="24-084815150"/>
    <s v="SLUDER, SHERI"/>
    <s v="W26679358501"/>
    <s v="AETNA - ACF - FI - TEXAS - PPO"/>
    <s v="7700"/>
    <s v="108363238"/>
    <s v="0170009110001AQ"/>
    <s v="1407513872"/>
    <s v="Marfisi, Breanne"/>
    <s v="Veozah NTM (ACF)"/>
    <s v="Prior Authorization"/>
    <s v="Standard"/>
    <d v="2024-06-04T10:15:55"/>
    <d v="2024-06-05T08:37:48"/>
    <d v="2024-06-04T10:12:20"/>
    <s v="Denied"/>
    <n v="2024"/>
    <n v="6"/>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estradiol, estradiol-norethindrone, BIJUVA, CLIMARA PRO, COMBIPATCH, DIVIGEL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s v="ePA"/>
    <s v="Closed"/>
    <s v="Clinical"/>
    <s v="NULL"/>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estradiol, estradiol-norethindrone, BIJUVA, CLIMARA PRO, COMBIPATCH, DIVIGEL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n v="0"/>
    <s v="Other"/>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estradiol, estradiol-norethindrone, BIJUVA, CLIMARA PRO, COMBIPATCH, DIVIGEL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s v=""/>
    <s v=""/>
    <s v="TX"/>
    <s v="SLUDER"/>
    <s v="SHERI"/>
    <n v="24063"/>
    <n v="58"/>
    <s v="F"/>
    <s v="TX"/>
    <s v="Veozah (fezolinetant)"/>
    <s v="306060300003**"/>
    <s v="000.000.000"/>
    <s v="1407513872"/>
    <s v="1407513872"/>
    <s v="Breanne"/>
    <s v="Marfisi"/>
    <s v="Tomball"/>
    <s v="TX"/>
    <s v="77375"/>
    <s v="ENDOCRINE AND METABOLIC AGENTS - MISC."/>
    <s v="INVALID GPI"/>
    <s v="VEOZAH"/>
    <s v="Prior Authorization"/>
    <s v="Std"/>
    <s v="Standard"/>
    <s v="Veozah NTM (ACF)"/>
    <s v="MD Deny and Close (Missing Clinical) - PA"/>
    <s v="Denied"/>
    <s v="Insufficient Clinical Info"/>
    <s v="D"/>
    <s v="ASAP"/>
    <s v="unavailable"/>
    <n v="0.28999999999999998"/>
    <n v="0.28999999999999998"/>
    <s v="NULL"/>
    <s v="00469266030"/>
    <d v="2024-06-05T09:06:25"/>
    <s v="C759575"/>
    <s v="NULL"/>
    <s v="Bianca"/>
    <s v="Dube"/>
    <s v="266793585"/>
    <s v="266793585AND6/5/2024ANDVEOZA"/>
    <s v="Did not meet Medical Necessity Criteria"/>
    <n v="0"/>
    <n v="0"/>
    <n v="1"/>
    <n v="0"/>
    <n v="0"/>
    <n v="0"/>
    <n v="0"/>
    <n v="0"/>
    <n v="0"/>
    <n v="0"/>
    <n v="1"/>
    <s v="Registered Nurse"/>
    <s v="1407513872"/>
    <n v="0"/>
    <s v=""/>
    <s v=""/>
    <s v=""/>
    <s v=""/>
    <s v=""/>
    <n v="0.95174768518518504"/>
    <x v="0"/>
    <n v="0"/>
    <n v="1"/>
    <m/>
    <m/>
    <s v=""/>
    <s v=""/>
    <s v=""/>
    <s v=""/>
    <s v=""/>
    <n v="1"/>
    <x v="0"/>
    <n v="0"/>
    <n v="1"/>
    <s v="000"/>
    <n v="0"/>
    <n v="1"/>
    <s v=""/>
    <s v="ePA"/>
    <n v="0"/>
    <n v="0"/>
    <n v="0"/>
    <n v="0"/>
    <x v="0"/>
    <x v="0"/>
    <x v="0"/>
    <s v=""/>
    <s v=""/>
  </r>
  <r>
    <s v="000"/>
    <s v="Unspecified"/>
    <s v=""/>
    <s v="Unspecified"/>
    <s v=""/>
    <s v="OMEPRAZOLE"/>
    <s v="OMEPRAZOLE"/>
    <s v=""/>
    <s v=""/>
    <s v=""/>
    <s v=""/>
    <s v=""/>
    <s v=""/>
    <s v=""/>
    <s v=""/>
    <s v=""/>
    <s v=""/>
    <s v=""/>
    <s v=""/>
    <s v=""/>
    <s v=""/>
    <s v=""/>
    <s v=""/>
    <s v=""/>
    <s v=""/>
    <s v=""/>
    <s v=""/>
    <s v=""/>
    <s v=""/>
    <s v=""/>
    <s v=""/>
    <s v=""/>
    <s v=""/>
    <s v=""/>
    <s v=""/>
    <s v="24086777674"/>
    <s v=""/>
    <s v=""/>
    <s v=""/>
    <s v=""/>
    <s v=""/>
    <s v=""/>
    <s v=""/>
    <s v=""/>
    <s v=""/>
    <s v=""/>
    <s v=""/>
    <s v=""/>
    <s v=""/>
    <s v=""/>
    <s v=""/>
    <s v=""/>
    <s v=""/>
    <s v=""/>
    <s v=""/>
    <s v=""/>
    <s v=""/>
    <s v=""/>
    <s v=""/>
    <s v=""/>
    <s v=""/>
    <s v=""/>
    <s v=""/>
    <s v="RXCLAIM"/>
    <s v="MEDSURG"/>
    <d v="2024-07-29T14:25:58"/>
    <s v="24-086777674"/>
    <s v="WOODWARD, JOHN"/>
    <s v="W26638436601"/>
    <s v="AETNA - ACF - FI - MISSISSIPPI"/>
    <s v="7700"/>
    <s v="108363238"/>
    <s v="0170009150001HA"/>
    <s v="1548586399"/>
    <s v="Shiao, Renee"/>
    <s v="Proton Pump Inhibitors Post Limit (MMT)"/>
    <s v="Prior Authorization"/>
    <s v="Standard"/>
    <d v="2024-07-29T14:25:56"/>
    <d v="2024-07-29T14:25:58"/>
    <d v="2024-07-29T14:25:29"/>
    <s v="Approved"/>
    <n v="2024"/>
    <n v="7"/>
    <s v="Met Plan Criteria"/>
    <s v="ePA"/>
    <s v="Closed"/>
    <s v="Clinical"/>
    <s v="NULL"/>
    <s v="Met Plan Criteria"/>
    <n v="2035"/>
    <s v="Met Plan Criteria"/>
    <s v="Met Plan Criteria"/>
    <d v="2024-07-29T00:00:00"/>
    <d v="2025-07-29T00:00:00"/>
    <s v="MS"/>
    <s v="WOODWARD"/>
    <s v="JOHN"/>
    <n v="21408"/>
    <n v="65"/>
    <s v="M"/>
    <s v="MS"/>
    <s v="Omeprazole 40MG OR CPDR"/>
    <s v="492700600065**"/>
    <s v="000.000.000"/>
    <s v="1548586399"/>
    <s v="1548586399"/>
    <s v="Renee"/>
    <s v="Shiao"/>
    <s v="OCEAN SPRINGS"/>
    <s v="MS"/>
    <s v="39564"/>
    <s v="ULCER DRUGS/ANTISPASMODICS/ANTICHOLINERGICS"/>
    <s v="PROTON PUMP INHIBITORS"/>
    <s v="OMEPRAZOLE"/>
    <s v="Prior Authorization"/>
    <s v="Std"/>
    <s v="Standard"/>
    <s v="Proton Pump Inhibitors Post Limit (MMT)"/>
    <s v="ePA Approve"/>
    <s v="Approved"/>
    <s v="ePA Approve"/>
    <s v="A"/>
    <s v="ASAP"/>
    <s v="unavailable"/>
    <n v="0"/>
    <n v="0"/>
    <s v="NULL"/>
    <s v="68382050010"/>
    <s v=""/>
    <s v="NULL"/>
    <s v="NULL"/>
    <s v="NULL"/>
    <s v="NULL"/>
    <s v="266384366"/>
    <s v="266384366AND7/29/2024ANDOMEPR"/>
    <s v=""/>
    <s v=""/>
    <s v=""/>
    <s v=""/>
    <s v=""/>
    <n v="0"/>
    <n v="0"/>
    <s v=""/>
    <s v=""/>
    <n v="0"/>
    <n v="0"/>
    <n v="1"/>
    <s v="Internal Medicine"/>
    <s v="1548586399"/>
    <n v="0"/>
    <s v=""/>
    <s v=""/>
    <s v=""/>
    <s v=""/>
    <s v=""/>
    <n v="2.31481481481481E-5"/>
    <x v="1"/>
    <n v="1"/>
    <n v="0"/>
    <m/>
    <m/>
    <s v=""/>
    <s v=""/>
    <s v=""/>
    <s v=""/>
    <s v=""/>
    <n v="1"/>
    <x v="0"/>
    <n v="1"/>
    <n v="0"/>
    <s v="000"/>
    <n v="1"/>
    <n v="0"/>
    <s v=""/>
    <s v="ePA"/>
    <n v="0"/>
    <n v="0"/>
    <n v="0"/>
    <n v="0"/>
    <x v="1"/>
    <x v="1"/>
    <x v="1"/>
    <s v=""/>
    <s v=""/>
  </r>
  <r>
    <s v="000"/>
    <s v="Unspecified"/>
    <s v=""/>
    <s v="Unspecified"/>
    <s v=""/>
    <s v="FARXIGA"/>
    <s v="FARXIGA"/>
    <s v=""/>
    <s v=""/>
    <s v=""/>
    <s v=""/>
    <s v=""/>
    <s v=""/>
    <s v=""/>
    <s v=""/>
    <s v=""/>
    <s v=""/>
    <s v=""/>
    <s v=""/>
    <s v=""/>
    <s v=""/>
    <s v=""/>
    <s v=""/>
    <s v=""/>
    <s v=""/>
    <s v=""/>
    <s v=""/>
    <s v=""/>
    <s v=""/>
    <s v=""/>
    <s v=""/>
    <s v=""/>
    <s v=""/>
    <s v=""/>
    <s v=""/>
    <s v="24085090708"/>
    <s v=""/>
    <s v=""/>
    <s v=""/>
    <s v=""/>
    <s v=""/>
    <s v=""/>
    <s v=""/>
    <s v=""/>
    <s v=""/>
    <s v=""/>
    <s v=""/>
    <s v=""/>
    <s v=""/>
    <s v=""/>
    <s v=""/>
    <s v=""/>
    <s v=""/>
    <s v=""/>
    <s v=""/>
    <s v=""/>
    <s v=""/>
    <s v=""/>
    <s v=""/>
    <s v=""/>
    <s v=""/>
    <s v=""/>
    <s v=""/>
    <s v="RXCLAIM"/>
    <s v="MEDSURG"/>
    <d v="2024-06-12T07:09:06"/>
    <s v="24-085090708"/>
    <s v="BLANDO, JOHN"/>
    <s v="W28098135601"/>
    <s v="AETNA - ACF - FI - MISSISSIPPI"/>
    <s v="7700"/>
    <s v="108363238"/>
    <s v="0170009150001ID"/>
    <s v="1720405194"/>
    <s v="KESSLER, MATTHEW"/>
    <s v="Global Step Therapy Mississippi Mandate REG"/>
    <s v="Prior Authorization"/>
    <s v="Standard"/>
    <d v="2024-06-12T06:49:08"/>
    <d v="2024-06-12T06:49:08"/>
    <d v="2024-06-11T13:32:20"/>
    <s v="Approved"/>
    <n v="2024"/>
    <n v="6"/>
    <s v="Approved from 06/12/2024 thru 06/12/2025 - AK, Tech II Prior Auth and Appeals 06/12/2024"/>
    <s v="ePA"/>
    <s v="Closed"/>
    <s v="Clinical"/>
    <s v="Approved from 06/12/2024 thru 06/12/2025 - AK, Tech II Prior Auth and Appeals 06/12/2024"/>
    <s v="NULL"/>
    <n v="2035"/>
    <s v="Met Plan Criteria"/>
    <s v="Approved from 06/12/2024 thru 06/12/2025 - AK, Tech II Prior Auth and Appeals 06/12/2024"/>
    <d v="2024-06-12T00:00:00"/>
    <d v="2025-06-12T00:00:00"/>
    <s v="MS"/>
    <s v="BLANDO"/>
    <s v="JOHN"/>
    <n v="21578"/>
    <n v="65"/>
    <s v="M"/>
    <s v="NY"/>
    <s v="Farxiga 5MG OR TABS"/>
    <s v="27700040200310"/>
    <s v="000.000.000"/>
    <s v="1720405194"/>
    <s v="1720405194"/>
    <s v="MATTHEW"/>
    <s v="KESSLER"/>
    <s v="BREWSTER"/>
    <s v="NY"/>
    <s v="10509"/>
    <s v="ANTIDIABETICS"/>
    <s v="SODIUM-GLUCOSE CO-TRANSPORTER 2 (SGLT2) INHIBITORS"/>
    <s v="FARXIGA"/>
    <s v="Prior Authorization"/>
    <s v="Std"/>
    <s v="Standard"/>
    <s v="Global Step Therapy Mississippi Mandate REG"/>
    <s v="ePA Approve"/>
    <s v="Approved"/>
    <s v="ePA Approve"/>
    <s v="A"/>
    <s v="ASAP"/>
    <s v="unavailable"/>
    <n v="0.2"/>
    <n v="0.2"/>
    <s v="NULL"/>
    <s v="00310620530"/>
    <s v=""/>
    <s v="NULL"/>
    <s v="NULL"/>
    <s v="NULL"/>
    <s v="NULL"/>
    <s v="280981356"/>
    <s v="280981356AND6/12/2024ANDFARXI"/>
    <s v=""/>
    <s v=""/>
    <s v=""/>
    <s v=""/>
    <s v=""/>
    <n v="0"/>
    <n v="0"/>
    <s v=""/>
    <s v=""/>
    <n v="0"/>
    <n v="0"/>
    <n v="1"/>
    <s v="Internal Medicine"/>
    <s v="1720405194"/>
    <n v="0"/>
    <s v=""/>
    <s v=""/>
    <s v=""/>
    <s v=""/>
    <s v=""/>
    <n v="1.3865740740740699E-2"/>
    <x v="1"/>
    <n v="1"/>
    <n v="0"/>
    <m/>
    <m/>
    <s v=""/>
    <s v=""/>
    <s v=""/>
    <s v=""/>
    <s v=""/>
    <n v="1"/>
    <x v="0"/>
    <n v="1"/>
    <n v="0"/>
    <s v="000"/>
    <n v="1"/>
    <n v="0"/>
    <s v=""/>
    <s v="ePA"/>
    <n v="0"/>
    <n v="0"/>
    <n v="0"/>
    <n v="0"/>
    <x v="1"/>
    <x v="2"/>
    <x v="1"/>
    <s v=""/>
    <s v=""/>
  </r>
  <r>
    <s v="000"/>
    <s v="Unspecified"/>
    <s v=""/>
    <s v="Unspecified"/>
    <s v=""/>
    <s v="JANUVIA"/>
    <s v="JANUVIA"/>
    <s v=""/>
    <s v=""/>
    <s v=""/>
    <s v=""/>
    <s v=""/>
    <s v=""/>
    <s v=""/>
    <s v=""/>
    <s v=""/>
    <s v=""/>
    <s v=""/>
    <s v=""/>
    <s v=""/>
    <s v=""/>
    <s v=""/>
    <s v=""/>
    <s v=""/>
    <s v=""/>
    <s v=""/>
    <s v=""/>
    <s v=""/>
    <s v=""/>
    <s v=""/>
    <s v=""/>
    <s v=""/>
    <s v=""/>
    <s v=""/>
    <s v=""/>
    <s v="24089096475"/>
    <s v=""/>
    <s v=""/>
    <s v=""/>
    <s v=""/>
    <s v=""/>
    <s v=""/>
    <s v=""/>
    <s v=""/>
    <s v=""/>
    <s v=""/>
    <s v=""/>
    <s v=""/>
    <s v=""/>
    <s v=""/>
    <s v=""/>
    <s v=""/>
    <s v=""/>
    <s v=""/>
    <s v=""/>
    <s v=""/>
    <s v=""/>
    <s v=""/>
    <s v=""/>
    <s v=""/>
    <s v=""/>
    <s v=""/>
    <s v=""/>
    <s v="RXCLAIM"/>
    <s v="MEDSURG"/>
    <d v="2024-10-02T16:02:44"/>
    <s v="24-089096475"/>
    <s v="SMITH, ALLYSON"/>
    <s v="W26829598701"/>
    <s v="AETNA - ACF - FI - MISSISSIPPI"/>
    <s v="7700"/>
    <s v="171714"/>
    <s v="0176713100001-A"/>
    <s v="1730386608"/>
    <s v="FRENCH, SARAH"/>
    <s v="Global Step Therapy Mississippi Mandate REG"/>
    <s v="Prior Authorization"/>
    <s v="Standard"/>
    <d v="2024-10-02T15:59:00"/>
    <d v="2024-10-02T15:59:00"/>
    <d v="2024-10-02T13:01:33"/>
    <s v="Approved"/>
    <n v="2024"/>
    <n v="10"/>
    <s v="Approved from 10/02/2024 thru 10/02/2025"/>
    <s v="ePA"/>
    <s v="Closed"/>
    <s v="Clinical"/>
    <s v="Approved from 10/02/2024 thru 10/02/2025"/>
    <s v="NULL"/>
    <n v="2035"/>
    <s v="Met Plan Criteria"/>
    <s v="Approved from 10/02/2024 thru 10/02/2025"/>
    <d v="2024-10-02T00:00:00"/>
    <d v="2024-12-31T00:00:00"/>
    <s v="MS"/>
    <s v="SMITH"/>
    <s v="ALLYSON"/>
    <n v="35069"/>
    <n v="28"/>
    <s v="F"/>
    <s v="MS"/>
    <s v="JANUVIA 25MG TAB"/>
    <s v="27550070100320"/>
    <s v="000.000.000"/>
    <s v="1730386608"/>
    <s v="1730386608"/>
    <s v="SARAH"/>
    <s v="FRENCH"/>
    <s v="NEW ALBANY"/>
    <s v="MS"/>
    <s v="38652"/>
    <s v="ANTIDIABETICS"/>
    <s v="DIPEPTIDYL PEPTIDASE-4 (DPP-4) INHIBITORS"/>
    <s v="JANUVIA"/>
    <s v="Prior Authorization"/>
    <s v="Std"/>
    <s v="Standard"/>
    <s v="Global Step Therapy Mississippi Mandate REG"/>
    <s v="ePA Approve"/>
    <s v="Approved"/>
    <s v="ePA Approve"/>
    <s v="A"/>
    <s v="ASAP"/>
    <s v="unavailable"/>
    <n v="0.04"/>
    <n v="0.04"/>
    <s v="NULL"/>
    <s v="00006022154"/>
    <s v=""/>
    <s v="NULL"/>
    <s v="NULL"/>
    <s v="NULL"/>
    <s v="NULL"/>
    <s v="268295987"/>
    <s v="268295987AND10/2/2024ANDJANUV"/>
    <s v=""/>
    <s v=""/>
    <s v=""/>
    <s v=""/>
    <s v=""/>
    <n v="0"/>
    <n v="0"/>
    <s v=""/>
    <s v=""/>
    <n v="0"/>
    <n v="0"/>
    <n v="1"/>
    <s v="Internal Medicine"/>
    <s v="1730386608"/>
    <n v="0"/>
    <s v=""/>
    <s v=""/>
    <s v=""/>
    <s v=""/>
    <s v=""/>
    <n v="2.5925925925925899E-3"/>
    <x v="1"/>
    <n v="1"/>
    <n v="0"/>
    <m/>
    <m/>
    <s v=""/>
    <s v=""/>
    <s v=""/>
    <s v=""/>
    <s v=""/>
    <n v="1"/>
    <x v="0"/>
    <n v="1"/>
    <n v="0"/>
    <s v="000"/>
    <n v="1"/>
    <n v="0"/>
    <s v=""/>
    <s v="ePA"/>
    <n v="0"/>
    <n v="0"/>
    <n v="0"/>
    <n v="0"/>
    <x v="1"/>
    <x v="3"/>
    <x v="1"/>
    <s v=""/>
    <s v=""/>
  </r>
  <r>
    <s v="000"/>
    <s v="Unspecified"/>
    <s v=""/>
    <s v="Unspecified"/>
    <s v=""/>
    <s v="MOUNJARO"/>
    <s v="MOUNJARO"/>
    <s v=""/>
    <s v=""/>
    <s v=""/>
    <s v=""/>
    <s v=""/>
    <s v=""/>
    <s v=""/>
    <s v=""/>
    <s v=""/>
    <s v=""/>
    <s v=""/>
    <s v=""/>
    <s v=""/>
    <s v=""/>
    <s v=""/>
    <s v=""/>
    <s v=""/>
    <s v=""/>
    <s v=""/>
    <s v=""/>
    <s v=""/>
    <s v=""/>
    <s v=""/>
    <s v=""/>
    <s v=""/>
    <s v=""/>
    <s v=""/>
    <s v=""/>
    <s v="24081966984"/>
    <s v=""/>
    <s v=""/>
    <s v=""/>
    <s v=""/>
    <s v=""/>
    <s v=""/>
    <s v=""/>
    <s v=""/>
    <s v=""/>
    <s v=""/>
    <s v=""/>
    <s v=""/>
    <s v=""/>
    <s v=""/>
    <s v=""/>
    <s v=""/>
    <s v=""/>
    <s v=""/>
    <s v=""/>
    <s v=""/>
    <s v=""/>
    <s v=""/>
    <s v=""/>
    <s v=""/>
    <s v=""/>
    <s v=""/>
    <s v=""/>
    <s v="RXCLAIM"/>
    <s v="MEDSURG"/>
    <d v="2024-03-23T09:56:20"/>
    <s v="24-081966984"/>
    <s v="BOEDEKER, RYAN"/>
    <s v="W27766228301"/>
    <s v="AETNA - ACF - FI - TEXAS - PPO"/>
    <s v="7700"/>
    <s v="108363238"/>
    <s v="0170009150001HR"/>
    <s v="1780071506"/>
    <s v="CAUGHRON, MICHAEL"/>
    <s v="GIP-GLP-1 Agonist Mounjaro PA with Limit REG"/>
    <s v="Prior Authorization"/>
    <s v="Standard"/>
    <d v="2024-03-21T14:40:31"/>
    <d v="2024-03-21T14:40:31"/>
    <d v="2024-03-21T14:29:28"/>
    <s v="Denied"/>
    <n v="2024"/>
    <n v="3"/>
    <s v="Your plan only covers this drug if it works well for you. We have denied your request because the drug did not work well for you.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if it works well for you. We have denied your request because the drug did not work well for you.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70670"/>
    <s v="Continuation: Efficacy"/>
    <s v="Your plan only covers this drug if it works well for you. We have denied your request because the drug did not work well for you.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TX"/>
    <s v="BOEDEKER"/>
    <s v="RYAN"/>
    <n v="28755"/>
    <n v="45"/>
    <s v="M"/>
    <s v="TX"/>
    <s v="Mounjaro (tirzepatide)"/>
    <s v="2717308000D2**"/>
    <s v="000.000.000"/>
    <s v="1780071506"/>
    <s v="1780071506"/>
    <s v="MICHAEL"/>
    <s v="CAUGHRON"/>
    <s v="Port Lavaca"/>
    <s v="TX"/>
    <s v="77979"/>
    <s v="ANTIDIABETICS"/>
    <s v="INVALID GPI"/>
    <s v="MOUNJARO"/>
    <s v="Prior Authorization"/>
    <s v="Std"/>
    <s v="Standard"/>
    <s v="GIP-GLP-1 Agonist Mounjaro PA with Limit REG"/>
    <s v="Deny"/>
    <s v="Denied"/>
    <s v="Denied"/>
    <s v="D"/>
    <s v="ASAP"/>
    <s v="unavailable"/>
    <n v="43.16"/>
    <n v="43.16"/>
    <s v="NULL"/>
    <s v="00002150680"/>
    <d v="2024-03-22T09:44:01"/>
    <s v="C742537"/>
    <s v="NULL"/>
    <s v="Josune"/>
    <s v="Iglesias"/>
    <s v="277662283"/>
    <s v="277662283AND3/23/2024ANDMOUNJ"/>
    <s v="Drug Subject to Quantity Limits"/>
    <n v="0"/>
    <n v="1"/>
    <n v="0"/>
    <n v="0"/>
    <n v="0"/>
    <n v="0"/>
    <n v="0"/>
    <n v="0"/>
    <n v="0"/>
    <n v="0"/>
    <n v="1"/>
    <s v="Nurse Practitioner"/>
    <s v="1780071506"/>
    <n v="0"/>
    <s v=""/>
    <s v=""/>
    <s v=""/>
    <s v=""/>
    <s v=""/>
    <n v="1.8026504629629601"/>
    <x v="0"/>
    <n v="0"/>
    <n v="1"/>
    <m/>
    <m/>
    <s v=""/>
    <s v=""/>
    <s v=""/>
    <s v=""/>
    <s v=""/>
    <n v="1"/>
    <x v="0"/>
    <n v="0"/>
    <n v="1"/>
    <s v="000"/>
    <n v="0"/>
    <n v="1"/>
    <s v=""/>
    <s v="ePA"/>
    <n v="0"/>
    <n v="0"/>
    <n v="0"/>
    <n v="0"/>
    <x v="2"/>
    <x v="4"/>
    <x v="2"/>
    <s v=""/>
    <s v=""/>
  </r>
  <r>
    <s v="000"/>
    <s v="Unspecified"/>
    <s v=""/>
    <s v="Unspecified"/>
    <s v=""/>
    <s v="MOUNJARO"/>
    <s v="MOUNJARO"/>
    <s v=""/>
    <s v=""/>
    <s v=""/>
    <s v=""/>
    <s v=""/>
    <s v=""/>
    <s v=""/>
    <s v=""/>
    <s v=""/>
    <s v=""/>
    <s v=""/>
    <s v=""/>
    <s v=""/>
    <s v=""/>
    <s v=""/>
    <s v=""/>
    <s v=""/>
    <s v=""/>
    <s v=""/>
    <s v=""/>
    <s v=""/>
    <s v=""/>
    <s v=""/>
    <s v=""/>
    <s v=""/>
    <s v=""/>
    <s v=""/>
    <s v=""/>
    <s v="24082042064"/>
    <s v=""/>
    <s v=""/>
    <s v=""/>
    <s v=""/>
    <s v=""/>
    <s v=""/>
    <s v=""/>
    <s v=""/>
    <s v=""/>
    <s v=""/>
    <s v=""/>
    <s v=""/>
    <s v=""/>
    <s v=""/>
    <s v=""/>
    <s v=""/>
    <s v=""/>
    <s v=""/>
    <s v=""/>
    <s v=""/>
    <s v=""/>
    <s v=""/>
    <s v=""/>
    <s v=""/>
    <s v=""/>
    <s v=""/>
    <s v=""/>
    <s v="RXCLAIM"/>
    <s v="MEDSURG"/>
    <d v="2024-03-25T08:02:45"/>
    <s v="24-082042064"/>
    <s v="BOEDEKER, RYAN"/>
    <s v="W27766228301"/>
    <s v="AETNA - ACF - FI - TEXAS - PPO"/>
    <s v="7700"/>
    <s v="108363238"/>
    <s v="0170009150001HR"/>
    <s v="1780071506"/>
    <s v="CAUGHRON, MICHAEL"/>
    <s v="GIP-GLP-1 Agonist Mounjaro PA with Limit REG"/>
    <s v="Prior Authorization"/>
    <s v="Standard"/>
    <d v="2024-03-25T08:02:43"/>
    <d v="2024-03-25T08:02:45"/>
    <d v="2024-03-25T08:01:31"/>
    <s v="Approved"/>
    <n v="2024"/>
    <n v="3"/>
    <s v="Met Plan Criteria"/>
    <s v="ePA"/>
    <s v="Closed"/>
    <s v="Clinical"/>
    <s v="NULL"/>
    <s v="Met Plan Criteria"/>
    <n v="2035"/>
    <s v="Met Plan Criteria"/>
    <s v="Met Plan Criteria"/>
    <d v="2024-03-25T00:00:00"/>
    <d v="2027-03-25T00:00:00"/>
    <s v="TX"/>
    <s v="BOEDEKER"/>
    <s v="RYAN"/>
    <n v="28755"/>
    <n v="45"/>
    <s v="M"/>
    <s v="TX"/>
    <s v="Mounjaro 2.5MG/0.5ML SC SOPN"/>
    <s v="2717308000D2**"/>
    <s v="000.000.000"/>
    <s v="1780071506"/>
    <s v="1780071506"/>
    <s v="MICHAEL"/>
    <s v="CAUGHRON"/>
    <s v="Port Lavaca"/>
    <s v="TX"/>
    <s v="77979"/>
    <s v="ANTIDIABETICS"/>
    <s v="INVALID GPI"/>
    <s v="MOUNJARO"/>
    <s v="Prior Authorization"/>
    <s v="Std"/>
    <s v="Standard"/>
    <s v="GIP-GLP-1 Agonist Mounjaro PA with Limit REG"/>
    <s v="ePA Approve"/>
    <s v="Approved"/>
    <s v="ePA Approve"/>
    <s v="A"/>
    <s v="ASAP"/>
    <s v="unavailable"/>
    <n v="0"/>
    <n v="0"/>
    <s v="NULL"/>
    <s v="00002150680"/>
    <s v=""/>
    <s v="NULL"/>
    <s v="NULL"/>
    <s v="NULL"/>
    <s v="NULL"/>
    <s v="277662283"/>
    <s v="277662283AND3/25/2024ANDMOUNJ"/>
    <s v=""/>
    <s v=""/>
    <s v=""/>
    <s v=""/>
    <s v=""/>
    <n v="0"/>
    <n v="0"/>
    <s v=""/>
    <s v=""/>
    <n v="0"/>
    <n v="0"/>
    <n v="1"/>
    <s v="Nurse Practitioner"/>
    <s v="1780071506"/>
    <n v="0"/>
    <s v=""/>
    <s v=""/>
    <s v=""/>
    <s v=""/>
    <s v=""/>
    <n v="2.31481481481481E-5"/>
    <x v="1"/>
    <n v="1"/>
    <n v="0"/>
    <m/>
    <m/>
    <s v=""/>
    <s v=""/>
    <s v=""/>
    <s v=""/>
    <s v=""/>
    <n v="1"/>
    <x v="0"/>
    <n v="1"/>
    <n v="0"/>
    <s v="000"/>
    <n v="1"/>
    <n v="0"/>
    <s v=""/>
    <s v="ePA"/>
    <n v="0"/>
    <n v="0"/>
    <n v="0"/>
    <n v="0"/>
    <x v="2"/>
    <x v="4"/>
    <x v="1"/>
    <s v=""/>
    <s v=""/>
  </r>
  <r>
    <s v="000"/>
    <s v="Unspecified"/>
    <s v=""/>
    <s v="Unspecified"/>
    <s v=""/>
    <s v="DRONABINOL"/>
    <s v="DRONABINOL"/>
    <s v=""/>
    <s v=""/>
    <s v=""/>
    <s v=""/>
    <s v=""/>
    <s v=""/>
    <s v=""/>
    <s v=""/>
    <s v=""/>
    <s v=""/>
    <s v=""/>
    <s v=""/>
    <s v=""/>
    <s v=""/>
    <s v=""/>
    <s v=""/>
    <s v=""/>
    <s v=""/>
    <s v=""/>
    <s v=""/>
    <s v=""/>
    <s v=""/>
    <s v=""/>
    <s v=""/>
    <s v=""/>
    <s v=""/>
    <s v=""/>
    <s v=""/>
    <s v="24081478591"/>
    <s v=""/>
    <s v=""/>
    <s v=""/>
    <s v=""/>
    <s v=""/>
    <s v=""/>
    <s v=""/>
    <s v=""/>
    <s v=""/>
    <s v=""/>
    <s v=""/>
    <s v=""/>
    <s v=""/>
    <s v=""/>
    <s v=""/>
    <s v=""/>
    <s v=""/>
    <s v=""/>
    <s v=""/>
    <s v=""/>
    <s v=""/>
    <s v=""/>
    <s v=""/>
    <s v=""/>
    <s v=""/>
    <s v=""/>
    <s v=""/>
    <s v="RXCLAIM"/>
    <s v="MEDSURG"/>
    <d v="2024-03-08T13:49:04"/>
    <s v="24-081478591"/>
    <s v="PEGUES, ORA"/>
    <s v="W26807165001"/>
    <s v="AETNA - ACF - FI - MISSISSIPPI"/>
    <s v="7700"/>
    <s v="171714"/>
    <s v="0176713100001-A"/>
    <s v="1851902860"/>
    <s v="Lester, Jasmine"/>
    <s v="Dronabinol"/>
    <s v="Prior Authorization"/>
    <s v="Standard"/>
    <d v="2024-03-08T13:49:00"/>
    <d v="2024-03-08T13:49:04"/>
    <d v="2024-03-08T13:46:57"/>
    <s v="Approved"/>
    <n v="2024"/>
    <n v="3"/>
    <s v="Met Plan Criteria"/>
    <s v="ePA"/>
    <s v="Closed"/>
    <s v="Clinical"/>
    <s v="NULL"/>
    <s v="Met Plan Criteria"/>
    <n v="2035"/>
    <s v="Met Plan Criteria"/>
    <s v="Met Plan Criteria"/>
    <d v="2024-03-08T00:00:00"/>
    <d v="2024-09-04T00:00:00"/>
    <s v="MS"/>
    <s v="PEGUES"/>
    <s v="ORA"/>
    <n v="23338"/>
    <n v="60"/>
    <s v="F"/>
    <s v="MS"/>
    <s v="droNABinol 2.5MG OR CAPS"/>
    <s v="503000300001**"/>
    <s v="000.000.000"/>
    <s v="1851902860"/>
    <s v="1851902860"/>
    <s v="Jasmine"/>
    <s v="Lester"/>
    <s v="southaven"/>
    <s v="MS"/>
    <s v="38671"/>
    <s v="ANTIEMETICS"/>
    <s v="ANTIEMETICS - MISCELLANEOUS"/>
    <s v="DRONABINOL"/>
    <s v="Prior Authorization"/>
    <s v="Std"/>
    <s v="Standard"/>
    <s v="Dronabinol"/>
    <s v="ePA Approve"/>
    <s v="Approved"/>
    <s v="ePA Approve"/>
    <s v="A"/>
    <s v="ASAP"/>
    <s v="unavailable"/>
    <n v="0"/>
    <n v="0"/>
    <s v="NULL"/>
    <s v="67877075360"/>
    <s v=""/>
    <s v="NULL"/>
    <s v="NULL"/>
    <s v="NULL"/>
    <s v="NULL"/>
    <s v="268071650"/>
    <s v="268071650AND3/8/2024ANDDRONA"/>
    <s v=""/>
    <s v=""/>
    <s v=""/>
    <s v=""/>
    <s v=""/>
    <n v="0"/>
    <n v="0"/>
    <s v=""/>
    <s v=""/>
    <n v="0"/>
    <n v="0"/>
    <n v="1"/>
    <s v="Nurse Practitioner"/>
    <s v="1851902860"/>
    <n v="0"/>
    <s v=""/>
    <s v=""/>
    <s v=""/>
    <s v=""/>
    <s v=""/>
    <n v="4.6296296296296301E-5"/>
    <x v="1"/>
    <n v="1"/>
    <n v="0"/>
    <m/>
    <m/>
    <s v=""/>
    <s v=""/>
    <s v=""/>
    <s v=""/>
    <s v=""/>
    <n v="1"/>
    <x v="0"/>
    <n v="1"/>
    <n v="0"/>
    <s v="000"/>
    <n v="1"/>
    <n v="0"/>
    <s v=""/>
    <s v="ePA"/>
    <n v="0"/>
    <n v="0"/>
    <n v="0"/>
    <n v="0"/>
    <x v="2"/>
    <x v="5"/>
    <x v="1"/>
    <s v=""/>
    <s v=""/>
  </r>
  <r>
    <s v="000"/>
    <s v="Unspecified"/>
    <s v=""/>
    <s v="Unspecified"/>
    <s v=""/>
    <s v="MOUNJARO"/>
    <s v="MOUNJARO"/>
    <s v=""/>
    <s v=""/>
    <s v=""/>
    <s v=""/>
    <s v=""/>
    <s v=""/>
    <s v=""/>
    <s v=""/>
    <s v=""/>
    <s v=""/>
    <s v=""/>
    <s v=""/>
    <s v=""/>
    <s v=""/>
    <s v=""/>
    <s v=""/>
    <s v=""/>
    <s v=""/>
    <s v=""/>
    <s v=""/>
    <s v=""/>
    <s v=""/>
    <s v=""/>
    <s v=""/>
    <s v=""/>
    <s v=""/>
    <s v=""/>
    <s v=""/>
    <s v="24082696620"/>
    <s v=""/>
    <s v=""/>
    <s v=""/>
    <s v=""/>
    <s v=""/>
    <s v=""/>
    <s v=""/>
    <s v=""/>
    <s v=""/>
    <s v=""/>
    <s v=""/>
    <s v=""/>
    <s v=""/>
    <s v=""/>
    <s v=""/>
    <s v=""/>
    <s v=""/>
    <s v=""/>
    <s v=""/>
    <s v=""/>
    <s v=""/>
    <s v=""/>
    <s v=""/>
    <s v=""/>
    <s v=""/>
    <s v=""/>
    <s v=""/>
    <s v="RXCLAIM"/>
    <s v="MEDSURG"/>
    <d v="2024-04-08T13:02:37"/>
    <s v="24-082696620"/>
    <s v="WOODWARD, JOHN"/>
    <s v="W26638436601"/>
    <s v="AETNA - ACF - FI - MISSISSIPPI"/>
    <s v="7700"/>
    <s v="108363238"/>
    <s v="0170009150001HA"/>
    <s v="1942938485"/>
    <s v="Morgenstern, Lexi"/>
    <s v="GIP-GLP-1 Agonist Mounjaro PA with Limit REG"/>
    <s v="Prior Authorization"/>
    <s v="Standard"/>
    <d v="2024-04-08T13:02:35"/>
    <d v="2024-04-08T13:02:37"/>
    <d v="2024-04-08T13:02:14"/>
    <s v="Approved"/>
    <n v="2024"/>
    <n v="4"/>
    <s v="Met Plan Criteria"/>
    <s v="ePA"/>
    <s v="Closed"/>
    <s v="Clinical"/>
    <s v="NULL"/>
    <s v="Met Plan Criteria"/>
    <n v="2035"/>
    <s v="Met Plan Criteria"/>
    <s v="Met Plan Criteria"/>
    <d v="2024-04-08T00:00:00"/>
    <d v="2027-04-08T00:00:00"/>
    <s v="MS"/>
    <s v="WOODWARD"/>
    <s v="JOHN"/>
    <n v="21408"/>
    <n v="65"/>
    <s v="M"/>
    <s v="MS"/>
    <s v="Mounjaro 2.5MG/0.5ML SC SOPN"/>
    <s v="2717308000D2**"/>
    <s v="000.000.000"/>
    <s v="1942938485"/>
    <s v="1942938485"/>
    <s v="Lexi"/>
    <s v="Morgenstern"/>
    <s v="OCEAN SPRINGS"/>
    <s v="MS"/>
    <s v="39564"/>
    <s v="ANTIDIABETICS"/>
    <s v="INVALID GPI"/>
    <s v="MOUNJARO"/>
    <s v="Prior Authorization"/>
    <s v="Std"/>
    <s v="Standard"/>
    <s v="GIP-GLP-1 Agonist Mounjaro PA with Limit REG"/>
    <s v="ePA Approve"/>
    <s v="Approved"/>
    <s v="ePA Approve"/>
    <s v="A"/>
    <s v="ASAP"/>
    <s v="unavailable"/>
    <n v="0"/>
    <n v="0"/>
    <s v="NULL"/>
    <s v="00002150680"/>
    <s v=""/>
    <s v="NULL"/>
    <s v="NULL"/>
    <s v="NULL"/>
    <s v="NULL"/>
    <s v="266384366"/>
    <s v="266384366AND4/8/2024ANDMOUNJ"/>
    <s v=""/>
    <s v=""/>
    <s v=""/>
    <s v=""/>
    <s v=""/>
    <n v="0"/>
    <n v="0"/>
    <s v=""/>
    <s v=""/>
    <n v="0"/>
    <n v="0"/>
    <n v="1"/>
    <s v="Nurse Practitioner"/>
    <s v="1942938485"/>
    <n v="0"/>
    <s v=""/>
    <s v=""/>
    <s v=""/>
    <s v=""/>
    <s v=""/>
    <n v="2.31481481481481E-5"/>
    <x v="1"/>
    <n v="1"/>
    <n v="0"/>
    <m/>
    <m/>
    <s v=""/>
    <s v=""/>
    <s v=""/>
    <s v=""/>
    <s v=""/>
    <n v="1"/>
    <x v="0"/>
    <n v="1"/>
    <n v="0"/>
    <s v="000"/>
    <n v="1"/>
    <n v="0"/>
    <s v=""/>
    <s v="ePA"/>
    <n v="0"/>
    <n v="0"/>
    <n v="0"/>
    <n v="0"/>
    <x v="2"/>
    <x v="4"/>
    <x v="1"/>
    <s v=""/>
    <s v=""/>
  </r>
  <r>
    <s v="000"/>
    <s v="Unspecified"/>
    <s v=""/>
    <s v="Unspecified"/>
    <s v=""/>
    <s v="TESTOSTERONE"/>
    <s v="TESTOSTERONE"/>
    <s v=""/>
    <s v=""/>
    <s v=""/>
    <s v=""/>
    <s v=""/>
    <s v=""/>
    <s v=""/>
    <s v=""/>
    <s v=""/>
    <s v=""/>
    <s v=""/>
    <s v=""/>
    <s v=""/>
    <s v=""/>
    <s v=""/>
    <s v=""/>
    <s v=""/>
    <s v=""/>
    <s v=""/>
    <s v=""/>
    <s v=""/>
    <s v=""/>
    <s v=""/>
    <s v=""/>
    <s v=""/>
    <s v=""/>
    <s v=""/>
    <s v=""/>
    <s v="24079698038"/>
    <s v=""/>
    <s v=""/>
    <s v=""/>
    <s v=""/>
    <s v=""/>
    <s v=""/>
    <s v=""/>
    <s v=""/>
    <s v=""/>
    <s v=""/>
    <s v=""/>
    <s v=""/>
    <s v=""/>
    <s v=""/>
    <s v=""/>
    <s v=""/>
    <s v=""/>
    <s v=""/>
    <s v=""/>
    <s v=""/>
    <s v=""/>
    <s v=""/>
    <s v=""/>
    <s v=""/>
    <s v=""/>
    <s v=""/>
    <s v=""/>
    <s v="RXCLAIM"/>
    <s v="MEDSURG"/>
    <d v="2024-01-25T14:48:19"/>
    <s v="24-079698038"/>
    <s v="FRANKLIN, SAMUEL"/>
    <s v="W26679348401"/>
    <s v="AETNA - ACF - FI - MISSISSIPPI"/>
    <s v="7700"/>
    <s v="108363238"/>
    <s v="0170009100001-A"/>
    <s v="000000NULL"/>
    <s v="COTTONE, JOSEPH"/>
    <s v="Azmiro, Depo-Testosterone TGC"/>
    <s v="Prior Authorization"/>
    <s v="Standard"/>
    <d v="2024-01-24T14:36:57"/>
    <d v="2024-01-24T14:36:57"/>
    <d v="2024-01-24T15:20:52"/>
    <s v="Denied"/>
    <n v="2024"/>
    <n v="1"/>
    <s v="You do not meet the requirements of your plan. Your plan covers this drug when you do not have age-related hypogonadism (also referred to as late-onset hypogonadism). Your request has been denied based on the information we have."/>
    <s v="Fax"/>
    <s v="Closed"/>
    <s v="Clinical"/>
    <s v="NULL"/>
    <s v="You do not meet the requirements of your plan. Your plan covers this drug when you do not have age-related hypogonadism (also referred to as late-onset hypogonadism). Your request has been denied based on the information we have."/>
    <n v="0"/>
    <s v="Other"/>
    <s v="You do not meet the requirements of your plan. Your plan covers this drug when you do not have age-related hypogonadism (also referred to as late-onset hypogonadism). Your request has been denied based on the information we have."/>
    <s v=""/>
    <s v=""/>
    <s v="MS"/>
    <s v="FRANKLIN"/>
    <s v="SAMUEL"/>
    <n v="32942"/>
    <n v="33"/>
    <s v="M"/>
    <s v="MS"/>
    <s v="Testosterone Cypionate Injection"/>
    <s v="231000301020**"/>
    <s v="000.000.000"/>
    <s v="000000NULL"/>
    <s v="NULL"/>
    <s v="JOSEPH"/>
    <s v="COTTONE"/>
    <s v="OCEAN SPRINGS"/>
    <s v="S"/>
    <s v="39564"/>
    <s v="ANDROGENS-ANABOLIC"/>
    <s v="ANDROGENS"/>
    <s v="TESTOSTERONE"/>
    <s v="Prior Authorization"/>
    <s v="Std"/>
    <s v="Standard"/>
    <s v="Azmiro, Depo-Testosterone TGC"/>
    <s v="MD Deny and Close (Complete Clinical) - PA"/>
    <s v="Denied"/>
    <s v="Denied"/>
    <s v="D"/>
    <s v="ASAP"/>
    <s v="unavailable"/>
    <n v="24.11"/>
    <n v="24.11"/>
    <s v="NULL"/>
    <s v="52536062510"/>
    <d v="2024-01-25T14:48:19"/>
    <s v="DCREAGER"/>
    <s v="NULL"/>
    <s v="NULL"/>
    <s v="NULL"/>
    <s v="266793484"/>
    <s v="266793484AND1/25/2024ANDTESTO"/>
    <s v="Did not meet Medical Necessity Criteria"/>
    <n v="0"/>
    <n v="0"/>
    <n v="1"/>
    <n v="0"/>
    <n v="0"/>
    <n v="0"/>
    <n v="0"/>
    <n v="0"/>
    <n v="0"/>
    <n v="0"/>
    <n v="1"/>
    <s v="Other"/>
    <s v="000000NULL"/>
    <n v="1"/>
    <s v=""/>
    <s v=""/>
    <s v=""/>
    <s v=""/>
    <s v=""/>
    <n v="1.00789351851852"/>
    <x v="0"/>
    <n v="0"/>
    <n v="1"/>
    <m/>
    <m/>
    <s v=""/>
    <s v=""/>
    <s v=""/>
    <s v=""/>
    <s v=""/>
    <n v="1"/>
    <x v="0"/>
    <n v="0"/>
    <n v="1"/>
    <s v="000"/>
    <n v="0"/>
    <n v="1"/>
    <s v=""/>
    <s v="Fax"/>
    <n v="0"/>
    <n v="0"/>
    <n v="0"/>
    <n v="0"/>
    <x v="3"/>
    <x v="6"/>
    <x v="0"/>
    <s v=""/>
    <s v=""/>
  </r>
  <r>
    <s v="B44"/>
    <s v="Invasive pulmonary aspergillosis"/>
    <n v="1"/>
    <s v="Invasive pulmonary aspergillosis"/>
    <n v="1"/>
    <s v="CRESEMBA"/>
    <s v="CRESEMBA"/>
    <s v=""/>
    <s v=""/>
    <s v=""/>
    <s v=""/>
    <s v=""/>
    <s v=""/>
    <s v=""/>
    <s v=""/>
    <s v=""/>
    <s v=""/>
    <s v=""/>
    <s v=""/>
    <s v=""/>
    <s v=""/>
    <s v=""/>
    <s v=""/>
    <s v=""/>
    <s v=""/>
    <s v=""/>
    <s v=""/>
    <s v=""/>
    <s v=""/>
    <s v=""/>
    <s v=""/>
    <s v=""/>
    <s v=""/>
    <s v=""/>
    <s v=""/>
    <s v="24087479125"/>
    <s v=""/>
    <s v=""/>
    <s v=""/>
    <s v=""/>
    <s v=""/>
    <s v=""/>
    <s v=""/>
    <s v=""/>
    <s v=""/>
    <s v=""/>
    <s v=""/>
    <s v=""/>
    <s v=""/>
    <s v=""/>
    <s v=""/>
    <s v=""/>
    <s v=""/>
    <s v=""/>
    <s v=""/>
    <s v=""/>
    <s v=""/>
    <s v=""/>
    <s v=""/>
    <s v=""/>
    <s v=""/>
    <s v=""/>
    <s v=""/>
    <s v="RXCLAIM"/>
    <s v="MEDSURG"/>
    <d v="2024-08-16T13:51:14"/>
    <s v="24-087479125"/>
    <s v="MAGEE, BRUCE"/>
    <s v="W26679329101"/>
    <s v="AETNA - ACF - FI - MISSISSIPPI"/>
    <s v="7700"/>
    <s v="108363238"/>
    <s v="0170009100001-A"/>
    <s v="1598743890"/>
    <s v="Conger, Nicholas"/>
    <s v="ACF Cresemba Medical Necessity"/>
    <s v="Prior Authorization"/>
    <s v="Expedited"/>
    <d v="2024-08-16T13:23:06"/>
    <d v="2024-08-16T13:23:06"/>
    <d v="2024-08-16T13:14:33"/>
    <s v="Approved"/>
    <n v="2024"/>
    <n v="8"/>
    <s v="Approved from 08/16/2024 thru 08/16/2025"/>
    <s v="ePA"/>
    <s v="Closed"/>
    <s v="Clinical"/>
    <s v="Approved from 08/16/2024 thru 08/16/2025"/>
    <s v="NULL"/>
    <n v="2035"/>
    <s v="Met Plan Criteria"/>
    <s v="Approved from 08/16/2024 thru 08/16/2025"/>
    <d v="2024-08-16T00:00:00"/>
    <d v="2025-08-16T00:00:00"/>
    <s v="MS"/>
    <s v="MAGEE"/>
    <s v="BRUCE"/>
    <n v="25094"/>
    <n v="55"/>
    <s v="M"/>
    <s v="MS"/>
    <s v="Cresemba (isavuconazonium)"/>
    <s v="114070301001**"/>
    <s v="B44.9"/>
    <s v="1598743890"/>
    <s v="1598743890"/>
    <s v="Nicholas"/>
    <s v="Conger"/>
    <s v="Gulfpot"/>
    <s v="MS"/>
    <s v="39501"/>
    <s v="ANTIFUNGALS"/>
    <s v="TRIAZOLES"/>
    <s v="CRESEMBA"/>
    <s v="Prior Authorization"/>
    <s v="Exp"/>
    <s v="Expedited"/>
    <s v="ACF Cresemba Medical Necessity"/>
    <s v="ePA Approve"/>
    <s v="Approved"/>
    <s v="ePA Approve"/>
    <s v="A"/>
    <s v="ASAP"/>
    <s v="Aspergillosis, unspecified"/>
    <n v="0.28000000000000003"/>
    <n v="0.28000000000000003"/>
    <s v="NULL"/>
    <s v="00469052002"/>
    <s v=""/>
    <s v="NULL"/>
    <s v="NULL"/>
    <s v="NULL"/>
    <s v="NULL"/>
    <s v="266793291"/>
    <s v="266793291AND8/16/2024ANDCRESE"/>
    <s v=""/>
    <s v=""/>
    <s v=""/>
    <s v=""/>
    <s v=""/>
    <n v="0"/>
    <n v="0"/>
    <s v=""/>
    <s v=""/>
    <n v="0"/>
    <n v="0"/>
    <n v="1"/>
    <s v="Internal Medicine"/>
    <s v="1598743890"/>
    <n v="0"/>
    <s v=""/>
    <s v=""/>
    <s v=""/>
    <s v=""/>
    <s v=""/>
    <n v="1.9537037037036999E-2"/>
    <x v="1"/>
    <n v="1"/>
    <n v="0"/>
    <n v="1"/>
    <m/>
    <s v=""/>
    <s v=""/>
    <s v=""/>
    <s v=""/>
    <s v=""/>
    <n v="1"/>
    <x v="1"/>
    <n v="1"/>
    <n v="0"/>
    <s v="B44"/>
    <n v="1"/>
    <n v="0"/>
    <s v=""/>
    <s v="ePA"/>
    <n v="0"/>
    <n v="0"/>
    <n v="0"/>
    <n v="0"/>
    <x v="1"/>
    <x v="7"/>
    <x v="1"/>
    <s v=""/>
    <s v=""/>
  </r>
  <r>
    <s v="B88"/>
    <s v="Other acariasis"/>
    <n v="1"/>
    <s v="Other acariasis"/>
    <n v="1"/>
    <s v="XDEMVY"/>
    <s v="XDEMVY"/>
    <s v=""/>
    <s v=""/>
    <s v=""/>
    <s v=""/>
    <s v=""/>
    <s v=""/>
    <s v=""/>
    <s v=""/>
    <s v=""/>
    <s v=""/>
    <s v=""/>
    <s v=""/>
    <s v=""/>
    <s v=""/>
    <s v=""/>
    <s v=""/>
    <s v=""/>
    <s v=""/>
    <s v=""/>
    <s v=""/>
    <s v=""/>
    <s v=""/>
    <s v=""/>
    <s v=""/>
    <s v=""/>
    <s v=""/>
    <s v=""/>
    <s v=""/>
    <s v="24090703124"/>
    <s v=""/>
    <s v=""/>
    <s v=""/>
    <s v=""/>
    <s v=""/>
    <s v=""/>
    <s v=""/>
    <s v=""/>
    <s v=""/>
    <s v=""/>
    <s v=""/>
    <s v=""/>
    <s v=""/>
    <s v=""/>
    <s v=""/>
    <s v=""/>
    <s v=""/>
    <s v=""/>
    <s v=""/>
    <s v=""/>
    <s v=""/>
    <s v=""/>
    <s v=""/>
    <s v=""/>
    <s v=""/>
    <s v=""/>
    <s v=""/>
    <s v="RXCLAIM"/>
    <s v="MEDSURG"/>
    <d v="2024-11-20T12:53:12"/>
    <s v="24-090703124"/>
    <s v="SELDON, JOHN"/>
    <s v="W26807149701"/>
    <s v="AETNA - ACF - FI - MISSISSIPPI"/>
    <s v="7700"/>
    <s v="171714"/>
    <s v="0176713100001-A"/>
    <s v="1871694877"/>
    <s v="Kavoussi, Harold"/>
    <s v="Xdemvy NTM (ACF)"/>
    <s v="Prior Authorization"/>
    <s v="Standard"/>
    <d v="2024-11-20T10:00:25"/>
    <d v="2024-11-20T10:00:25"/>
    <d v="2024-11-18T13:03:14"/>
    <s v="Approved"/>
    <n v="2024"/>
    <n v="11"/>
    <s v="Approved from 11/20/2024 thru 11/20/2025"/>
    <s v="ePA"/>
    <s v="Closed"/>
    <s v="Clinical"/>
    <s v="Approved from 11/20/2024 thru 11/20/2025"/>
    <s v="NULL"/>
    <n v="2035"/>
    <s v="Met Plan Criteria"/>
    <s v="Approved from 11/20/2024 thru 11/20/2025"/>
    <d v="2024-11-20T00:00:00"/>
    <d v="2025-11-20T00:00:00"/>
    <s v="MS"/>
    <s v="SELDON"/>
    <s v="JOHN"/>
    <n v="22083"/>
    <n v="64"/>
    <s v="M"/>
    <s v="MS"/>
    <s v="Xdemvy (lotilaner)"/>
    <s v="861060500020**"/>
    <s v="B88.0"/>
    <s v="1871694877"/>
    <s v="1871694877"/>
    <s v="Harold"/>
    <s v="Kavoussi"/>
    <s v="Collierville"/>
    <s v="TN"/>
    <s v="38017"/>
    <s v="OPHTHALMIC AGENTS"/>
    <s v="INVALID GPI"/>
    <s v="XDEMVY"/>
    <s v="Prior Authorization"/>
    <s v="Std"/>
    <s v="Standard"/>
    <s v="Xdemvy NTM (ACF)"/>
    <s v="ePA Approve"/>
    <s v="Approved"/>
    <s v="ePA Approve"/>
    <s v="A"/>
    <s v="ASAP"/>
    <s v="Other acariasis"/>
    <n v="2.5299999999999998"/>
    <n v="2.5299999999999998"/>
    <s v="NULL"/>
    <s v="81942012501"/>
    <s v=""/>
    <s v="NULL"/>
    <s v="NULL"/>
    <s v="NULL"/>
    <s v="NULL"/>
    <s v="268071497"/>
    <s v="268071497AND11/20/2024ANDXDEMV"/>
    <s v=""/>
    <s v=""/>
    <s v=""/>
    <s v=""/>
    <s v=""/>
    <n v="0"/>
    <n v="0"/>
    <s v=""/>
    <s v=""/>
    <n v="0"/>
    <n v="0"/>
    <n v="1"/>
    <s v="Ophthalmology"/>
    <s v="1871694877"/>
    <n v="0"/>
    <s v=""/>
    <s v=""/>
    <s v=""/>
    <s v=""/>
    <n v="1.9537037100235466E-2"/>
    <n v="0.119988425925926"/>
    <x v="1"/>
    <n v="1"/>
    <n v="0"/>
    <m/>
    <m/>
    <s v=""/>
    <s v=""/>
    <s v=""/>
    <s v=""/>
    <s v=""/>
    <n v="1"/>
    <x v="2"/>
    <n v="1"/>
    <n v="0"/>
    <s v="B88"/>
    <n v="1"/>
    <n v="0"/>
    <s v=""/>
    <s v="ePA"/>
    <n v="0"/>
    <n v="0"/>
    <n v="0"/>
    <n v="0"/>
    <x v="4"/>
    <x v="8"/>
    <x v="1"/>
    <s v=""/>
    <s v=""/>
  </r>
  <r>
    <s v="C25"/>
    <s v="Malignant neoplasm of head of pancreas"/>
    <n v="1"/>
    <s v="Malignant neoplasm of head of pancreas"/>
    <n v="1"/>
    <s v="OXYCONTIN"/>
    <s v="OXYCONTIN"/>
    <s v=""/>
    <s v=""/>
    <s v=""/>
    <s v=""/>
    <s v=""/>
    <s v=""/>
    <s v=""/>
    <s v=""/>
    <s v=""/>
    <s v=""/>
    <s v=""/>
    <s v=""/>
    <s v=""/>
    <s v=""/>
    <s v=""/>
    <s v=""/>
    <s v=""/>
    <s v=""/>
    <s v=""/>
    <s v=""/>
    <s v=""/>
    <s v=""/>
    <s v=""/>
    <s v=""/>
    <s v=""/>
    <s v=""/>
    <s v=""/>
    <s v=""/>
    <s v="24091413970"/>
    <s v=""/>
    <s v=""/>
    <s v=""/>
    <s v=""/>
    <s v=""/>
    <s v=""/>
    <s v=""/>
    <s v=""/>
    <s v=""/>
    <s v=""/>
    <s v=""/>
    <s v=""/>
    <s v=""/>
    <s v=""/>
    <s v=""/>
    <s v=""/>
    <s v=""/>
    <s v=""/>
    <s v=""/>
    <s v=""/>
    <s v=""/>
    <s v=""/>
    <s v=""/>
    <s v=""/>
    <s v=""/>
    <s v=""/>
    <s v=""/>
    <s v="RXCLAIM"/>
    <s v="MEDSURG"/>
    <d v="2024-12-10T10:43:02"/>
    <s v="24-091413970"/>
    <s v="GURLEY, STEVE"/>
    <s v="W26829603101"/>
    <s v="AETNA - ACF - FI - MISSISSIPPI"/>
    <s v="7700"/>
    <s v="171714"/>
    <s v="0176713100001-A"/>
    <s v="1619496403"/>
    <s v="Wiygul, Anna"/>
    <s v="(ACF FI) Non-Covered Drugs Medical Necessity"/>
    <s v="Prior Authorization"/>
    <s v="Expedited"/>
    <d v="2024-12-10T10:14:46"/>
    <d v="2024-12-10T10:14:46"/>
    <d v="2024-12-09T16:17:17"/>
    <s v="Denied"/>
    <n v="2024"/>
    <n v="12"/>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fentanyl transdermal, hydrocodone ext-rel, methadone, morphine ext-rel, oxycodone ext-rel. Your doctor may need to get approval from your plan for preferred drugs. For this drug, you may have to meet other criteria. You can request the drug policy for more details. You can also request other plan documents for your review."/>
    <s v="ePA"/>
    <s v="Closed"/>
    <s v="Clinical"/>
    <s v="NULL"/>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fentanyl transdermal, hydrocodone ext-rel, methadone, morphine ext-rel, oxycodone ext-rel. Your doctor may need to get approval from your plan for preferred drugs. For this drug, you may have to meet other criteria. You can request the drug policy for more details. You can also request other plan documents for your review."/>
    <n v="0"/>
    <s v="Other"/>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fentanyl transdermal, hydrocodone ext-rel, methadone, morphine ext-rel, oxycodone ext-rel. Your doctor may need to get approval from your plan for preferred drugs. For this drug, you may have to meet other criteria. You can request the drug policy for more details. You can also request other plan documents for your review."/>
    <s v=""/>
    <s v=""/>
    <s v="MS"/>
    <s v="GURLEY"/>
    <s v="STEVE"/>
    <n v="25755"/>
    <n v="54"/>
    <s v="M"/>
    <s v="MS"/>
    <s v="Oxycontin 10mg Tabs (oxycodone ER)"/>
    <s v="6510007510A710"/>
    <s v="C25.0"/>
    <s v="1619496403"/>
    <s v="1619496403"/>
    <s v="Anna"/>
    <s v="Wiygul"/>
    <s v="Oxford"/>
    <s v="MS"/>
    <s v="38655"/>
    <s v="ANALGESICS - OPIOID"/>
    <s v="OPIOID AGONISTS"/>
    <s v="OXYCONTIN"/>
    <s v="Prior Authorization"/>
    <s v="Exp"/>
    <s v="Expedited"/>
    <s v="(ACF FI) Non-Covered Drugs Medical Necessity"/>
    <s v="MD Deny and Close (Complete Clinical) - PA"/>
    <s v="Denied"/>
    <s v="Denied"/>
    <s v="D"/>
    <s v="ASAP"/>
    <s v="Malignant neoplasm of head of pancreas"/>
    <n v="0.28000000000000003"/>
    <n v="0.28000000000000003"/>
    <s v="NULL"/>
    <s v="59011041010"/>
    <d v="2024-12-10T10:43:02"/>
    <s v="DCREAGER"/>
    <s v="NULL"/>
    <s v="NULL"/>
    <s v="NULL"/>
    <s v="268296031"/>
    <s v="268296031AND12/10/2024ANDOXYCO"/>
    <s v="Drug is not Covered Under Plan Formulary"/>
    <n v="0"/>
    <n v="0"/>
    <n v="0"/>
    <n v="0"/>
    <n v="0"/>
    <n v="0"/>
    <n v="1"/>
    <n v="0"/>
    <n v="0"/>
    <n v="0"/>
    <n v="1"/>
    <s v="Nurse Practitioner"/>
    <s v="1619496403"/>
    <n v="0"/>
    <s v=""/>
    <s v=""/>
    <s v=""/>
    <s v=""/>
    <s v=""/>
    <n v="1.9629629629629601E-2"/>
    <x v="0"/>
    <n v="0"/>
    <n v="1"/>
    <m/>
    <n v="1"/>
    <s v=""/>
    <s v=""/>
    <s v=""/>
    <s v=""/>
    <s v=""/>
    <n v="1"/>
    <x v="3"/>
    <n v="0"/>
    <n v="1"/>
    <s v="C25"/>
    <n v="0"/>
    <n v="1"/>
    <s v=""/>
    <s v="ePA"/>
    <n v="0"/>
    <n v="0"/>
    <n v="0"/>
    <n v="0"/>
    <x v="2"/>
    <x v="9"/>
    <x v="3"/>
    <s v=""/>
    <s v=""/>
  </r>
  <r>
    <s v="C25"/>
    <s v="Malignant neoplasm of head of pancreas"/>
    <n v="1"/>
    <s v="Malignant neoplasm of head of pancreas"/>
    <n v="1"/>
    <s v="CAPECITABINE"/>
    <s v="CAPECITABINE"/>
    <s v=""/>
    <s v=""/>
    <s v=""/>
    <s v=""/>
    <s v=""/>
    <s v=""/>
    <s v=""/>
    <s v=""/>
    <s v=""/>
    <s v=""/>
    <s v=""/>
    <s v=""/>
    <s v=""/>
    <s v=""/>
    <s v=""/>
    <s v=""/>
    <s v=""/>
    <s v=""/>
    <s v=""/>
    <s v=""/>
    <s v=""/>
    <s v=""/>
    <s v=""/>
    <s v=""/>
    <s v=""/>
    <s v=""/>
    <s v=""/>
    <s v=""/>
    <s v="24084794945"/>
    <s v=""/>
    <s v=""/>
    <s v=""/>
    <s v=""/>
    <s v=""/>
    <s v=""/>
    <s v=""/>
    <s v=""/>
    <s v=""/>
    <s v=""/>
    <s v=""/>
    <s v=""/>
    <s v=""/>
    <s v=""/>
    <s v=""/>
    <s v=""/>
    <s v=""/>
    <s v=""/>
    <s v=""/>
    <s v=""/>
    <s v=""/>
    <s v=""/>
    <s v=""/>
    <s v=""/>
    <s v=""/>
    <s v=""/>
    <s v=""/>
    <s v="RXCLAIM"/>
    <s v="MEDSURG"/>
    <d v="2024-06-03T16:38:53"/>
    <s v="24-084794945"/>
    <s v="GURLEY, STEVE"/>
    <s v="W26829603101"/>
    <s v="AETNA - ACSF - FI - MISSISSIPPI SPC"/>
    <s v="7700"/>
    <s v="171714"/>
    <s v="0176713100001-A"/>
    <s v="1932631892"/>
    <s v="ELURI, MADHULIKA"/>
    <s v="Xeloda [capecitabine] SGM*"/>
    <s v="Prior Authorization"/>
    <s v="Expedited"/>
    <d v="2024-06-03T16:38:50"/>
    <d v="2024-06-03T16:38:53"/>
    <d v="2024-06-03T16:34:23"/>
    <s v="Approved"/>
    <n v="2024"/>
    <n v="6"/>
    <s v="Meets guidelines."/>
    <s v="ePA"/>
    <s v="Closed"/>
    <s v="Clinical"/>
    <s v="NULL"/>
    <s v="Meets guidelines."/>
    <n v="3052"/>
    <s v="Meets guidelines."/>
    <s v="Meets guidelines."/>
    <d v="2024-06-03T00:00:00"/>
    <d v="2025-06-03T00:00:00"/>
    <s v="MS"/>
    <s v="GURLEY"/>
    <s v="STEVE"/>
    <n v="25755"/>
    <n v="53"/>
    <s v="M"/>
    <s v="MS"/>
    <s v="capecitabine"/>
    <s v="2130000500****"/>
    <s v="C25.9"/>
    <s v="1932631892"/>
    <s v="1932631892"/>
    <s v="MADHULIKA"/>
    <s v="ELURI"/>
    <s v="HOUSTON"/>
    <s v="TX"/>
    <s v="77030"/>
    <s v="ANTINEOPLASTICS AND ADJUNCTIVE THERAPIES"/>
    <s v="ANTIMETABOLITES"/>
    <s v="CAPECITABINE"/>
    <s v="Prior Authorization"/>
    <s v="Exp"/>
    <s v="Expedited"/>
    <s v="Xeloda [capecitabine] SGM*"/>
    <s v="Approved - ePA"/>
    <s v="Approved"/>
    <s v="Approved - ePA"/>
    <s v="A"/>
    <s v="ASAP"/>
    <s v="Malignant neoplasm of pancreas, unspecified"/>
    <n v="0"/>
    <n v="0"/>
    <s v="NULL"/>
    <s v="72205000792"/>
    <s v=""/>
    <s v="NULL"/>
    <s v="NULL"/>
    <s v="NULL"/>
    <s v="NULL"/>
    <s v="268296031"/>
    <s v="268296031AND6/3/2024ANDCAPEC"/>
    <s v=""/>
    <s v=""/>
    <s v=""/>
    <s v=""/>
    <s v=""/>
    <n v="0"/>
    <n v="0"/>
    <s v=""/>
    <s v=""/>
    <n v="0"/>
    <n v="0"/>
    <n v="1"/>
    <s v="Other"/>
    <s v="1932631892"/>
    <n v="1"/>
    <s v=""/>
    <s v=""/>
    <s v=""/>
    <s v=""/>
    <n v="1.9629629605333321E-2"/>
    <n v="3.4722222222222202E-5"/>
    <x v="1"/>
    <n v="1"/>
    <n v="0"/>
    <n v="1"/>
    <m/>
    <s v=""/>
    <s v=""/>
    <s v=""/>
    <s v=""/>
    <s v=""/>
    <n v="1"/>
    <x v="3"/>
    <n v="1"/>
    <n v="0"/>
    <s v="C25"/>
    <n v="1"/>
    <n v="0"/>
    <s v=""/>
    <s v="ePA"/>
    <n v="0"/>
    <n v="0"/>
    <n v="0"/>
    <n v="0"/>
    <x v="3"/>
    <x v="10"/>
    <x v="1"/>
    <s v=""/>
    <s v=""/>
  </r>
  <r>
    <s v="C54"/>
    <s v="Malignant neoplasm of isthmus uteri"/>
    <n v="1"/>
    <s v="Malignant neoplasm of isthmus uteri"/>
    <n v="1"/>
    <s v="LENVIMA"/>
    <s v="LENVIMA"/>
    <s v=""/>
    <s v=""/>
    <s v=""/>
    <s v=""/>
    <s v=""/>
    <s v=""/>
    <s v=""/>
    <s v=""/>
    <s v=""/>
    <s v=""/>
    <s v=""/>
    <s v=""/>
    <s v=""/>
    <s v=""/>
    <s v=""/>
    <s v=""/>
    <s v=""/>
    <s v=""/>
    <s v=""/>
    <s v=""/>
    <s v=""/>
    <s v=""/>
    <s v=""/>
    <s v=""/>
    <s v=""/>
    <s v=""/>
    <s v=""/>
    <s v=""/>
    <s v="24078864314"/>
    <s v=""/>
    <s v=""/>
    <s v=""/>
    <s v=""/>
    <s v=""/>
    <s v=""/>
    <s v=""/>
    <s v=""/>
    <s v=""/>
    <s v=""/>
    <s v=""/>
    <s v=""/>
    <s v=""/>
    <s v=""/>
    <s v=""/>
    <s v=""/>
    <s v=""/>
    <s v=""/>
    <s v=""/>
    <s v=""/>
    <s v=""/>
    <s v=""/>
    <s v=""/>
    <s v=""/>
    <s v=""/>
    <s v=""/>
    <s v=""/>
    <s v="RXCLAIM"/>
    <s v="MEDSURG"/>
    <d v="2024-01-04T10:01:01"/>
    <s v="24-078864314"/>
    <s v="WEAVER, JAMIE"/>
    <s v="W27531944602"/>
    <s v="AETNA - ACSF - FI - MISSISSIPPI SPC"/>
    <s v="7700"/>
    <s v="84452781"/>
    <s v="0186765100001-A"/>
    <s v="1972084895"/>
    <s v="GILLESPIE, TIFFANY"/>
    <s v="Lenvima SGM*"/>
    <s v="Prior Authorization"/>
    <s v="Expedited"/>
    <d v="2024-01-04T09:50:26"/>
    <d v="2024-01-04T09:50:26"/>
    <d v="2024-01-04T09:47:04"/>
    <s v="Approved"/>
    <n v="2024"/>
    <n v="1"/>
    <s v="Approved from 01/04/2024 thru 01/04/2025"/>
    <s v="ePA"/>
    <s v="Closed"/>
    <s v="Clinical"/>
    <s v="Approved from 01/04/2024 thru 01/04/2025"/>
    <s v="NULL"/>
    <n v="13126"/>
    <s v="Technician reviewed- meets guidelines"/>
    <s v="Approved from 01/04/2024 thru 01/04/2025"/>
    <d v="2024-01-04T00:00:00"/>
    <d v="2025-01-04T00:00:00"/>
    <s v="MS"/>
    <s v="WEAVER"/>
    <s v="JAMIE"/>
    <n v="28524"/>
    <n v="45"/>
    <s v="F"/>
    <s v="MS"/>
    <s v="Lenvima"/>
    <s v="2133505420****"/>
    <s v="C54.1"/>
    <s v="1972084895"/>
    <s v="1972084895"/>
    <s v="TIFFANY"/>
    <s v="GILLESPIE"/>
    <s v="Tupelo"/>
    <s v="MS"/>
    <s v="38801"/>
    <s v="ANTINEOPLASTICS AND ADJUNCTIVE THERAPIES"/>
    <s v="VASCULAR ENDOTHELIAL GROWTH FACTOR (VEGF) INHIBITORS"/>
    <s v="LENVIMA"/>
    <s v="Prior Authorization"/>
    <s v="Exp"/>
    <s v="Expedited"/>
    <s v="Lenvima SGM*"/>
    <s v="Approved - ePA"/>
    <s v="Approved"/>
    <s v="Approved - ePA"/>
    <s v="A"/>
    <s v="ASAP"/>
    <s v="Malignant neoplasm of endometrium"/>
    <n v="0.11"/>
    <n v="0.11"/>
    <s v="NULL"/>
    <s v="62856071430"/>
    <s v=""/>
    <s v="NULL"/>
    <s v="NULL"/>
    <s v="NULL"/>
    <s v="NULL"/>
    <s v="275319446"/>
    <s v="275319446AND1/4/2024ANDLENVI"/>
    <s v=""/>
    <s v=""/>
    <s v=""/>
    <s v=""/>
    <s v=""/>
    <n v="0"/>
    <n v="0"/>
    <s v=""/>
    <s v=""/>
    <n v="0"/>
    <n v="0"/>
    <n v="1"/>
    <s v="Nurse Practitioner"/>
    <s v="1972084895"/>
    <n v="0"/>
    <s v=""/>
    <s v=""/>
    <s v=""/>
    <s v=""/>
    <n v="3.472219395916909E-5"/>
    <n v="7.3495370370370398E-3"/>
    <x v="1"/>
    <n v="1"/>
    <n v="0"/>
    <n v="1"/>
    <m/>
    <s v=""/>
    <s v=""/>
    <s v=""/>
    <s v=""/>
    <s v=""/>
    <n v="1"/>
    <x v="4"/>
    <n v="1"/>
    <n v="0"/>
    <s v="C54"/>
    <n v="1"/>
    <n v="0"/>
    <s v=""/>
    <s v="ePA"/>
    <n v="0"/>
    <n v="0"/>
    <n v="0"/>
    <n v="0"/>
    <x v="2"/>
    <x v="11"/>
    <x v="1"/>
    <s v=""/>
    <s v=""/>
  </r>
  <r>
    <s v="C61"/>
    <s v="Malignant neoplasm of prostate"/>
    <n v="1"/>
    <s v="Malignant neoplasm of prostate"/>
    <n v="1"/>
    <s v="ORGOVYX"/>
    <s v="ORGOVYX"/>
    <s v=""/>
    <s v=""/>
    <s v=""/>
    <s v=""/>
    <s v=""/>
    <s v=""/>
    <s v=""/>
    <s v=""/>
    <s v=""/>
    <s v=""/>
    <s v=""/>
    <s v=""/>
    <s v=""/>
    <s v=""/>
    <s v=""/>
    <s v=""/>
    <s v=""/>
    <s v=""/>
    <s v=""/>
    <s v=""/>
    <s v=""/>
    <s v=""/>
    <s v=""/>
    <s v=""/>
    <s v=""/>
    <s v=""/>
    <s v=""/>
    <s v=""/>
    <s v="24089522829"/>
    <s v=""/>
    <s v=""/>
    <s v=""/>
    <s v=""/>
    <s v=""/>
    <s v=""/>
    <s v=""/>
    <s v=""/>
    <s v=""/>
    <s v=""/>
    <s v=""/>
    <s v=""/>
    <s v=""/>
    <s v=""/>
    <s v=""/>
    <s v=""/>
    <s v=""/>
    <s v=""/>
    <s v=""/>
    <s v=""/>
    <s v=""/>
    <s v=""/>
    <s v=""/>
    <s v=""/>
    <s v=""/>
    <s v=""/>
    <s v=""/>
    <s v="RXCLAIM"/>
    <s v="MEDSURG"/>
    <d v="2024-10-15T10:48:45"/>
    <s v="24-089522829"/>
    <s v="TERRY, CHARLES"/>
    <s v="W26807153301"/>
    <s v="AETNA - ACSF - FI - MISSISSIPPI SPC"/>
    <s v="7700"/>
    <s v="171714"/>
    <s v="0176713100001-A"/>
    <s v="1821103151"/>
    <s v="Rayford, Walter"/>
    <s v="Orgovyx SGM*"/>
    <s v="Prior Authorization"/>
    <s v="Expedited"/>
    <d v="2024-10-15T10:48:43"/>
    <d v="2024-10-15T10:48:45"/>
    <d v="2024-10-15T10:39:14"/>
    <s v="Approved"/>
    <n v="2024"/>
    <n v="10"/>
    <s v="Meets guidelines."/>
    <s v="ePA"/>
    <s v="Closed"/>
    <s v="Clinical"/>
    <s v="NULL"/>
    <s v="Meets guidelines."/>
    <n v="3052"/>
    <s v="Meets guidelines."/>
    <s v="Meets guidelines."/>
    <d v="2024-10-15T00:00:00"/>
    <d v="2025-10-15T00:00:00"/>
    <s v="MS"/>
    <s v="TERRY"/>
    <s v="CHARLES"/>
    <n v="18741"/>
    <n v="73"/>
    <s v="M"/>
    <s v="MS"/>
    <s v="Orgovyx 120MG OR TABS"/>
    <s v="2140557000****"/>
    <s v="C61"/>
    <s v="1821103151"/>
    <s v="1821103151"/>
    <s v="Walter"/>
    <s v="Rayford"/>
    <s v="southaven"/>
    <s v="MS"/>
    <s v="38671"/>
    <s v="ANTINEOPLASTICS AND ADJUNCTIVE THERAPIES"/>
    <s v="GONADOTROPIN RELEASING HORMONE (GNRH) ANTAGONISTS"/>
    <s v="ORGOVYX"/>
    <s v="Prior Authorization"/>
    <s v="Exp"/>
    <s v="Expedited"/>
    <s v="Orgovyx SGM*"/>
    <s v="Approved - ePA"/>
    <s v="Approved"/>
    <s v="Approved - ePA"/>
    <s v="A"/>
    <s v="ASAP"/>
    <s v="Malignant neoplasm of prostate"/>
    <n v="0"/>
    <n v="0"/>
    <s v="NULL"/>
    <s v="72974012001"/>
    <s v=""/>
    <s v="NULL"/>
    <s v="NULL"/>
    <s v="NULL"/>
    <s v="NULL"/>
    <s v="268071533"/>
    <s v="268071533AND10/15/2024ANDORGOV"/>
    <s v=""/>
    <s v=""/>
    <s v=""/>
    <s v=""/>
    <s v=""/>
    <n v="0"/>
    <n v="0"/>
    <s v=""/>
    <s v=""/>
    <n v="0"/>
    <n v="0"/>
    <n v="1"/>
    <s v="Urology"/>
    <s v="1821103151"/>
    <n v="0"/>
    <s v=""/>
    <s v=""/>
    <s v=""/>
    <s v=""/>
    <n v="7.3495371034368873E-3"/>
    <n v="2.31481481481481E-5"/>
    <x v="1"/>
    <n v="1"/>
    <n v="0"/>
    <n v="1"/>
    <m/>
    <s v=""/>
    <s v=""/>
    <s v=""/>
    <s v=""/>
    <s v=""/>
    <n v="1"/>
    <x v="5"/>
    <n v="1"/>
    <n v="0"/>
    <s v="C61"/>
    <n v="1"/>
    <n v="0"/>
    <s v=""/>
    <s v="ePA"/>
    <n v="0"/>
    <n v="0"/>
    <n v="0"/>
    <n v="0"/>
    <x v="5"/>
    <x v="12"/>
    <x v="1"/>
    <s v=""/>
    <s v=""/>
  </r>
  <r>
    <s v="C61"/>
    <s v="Malignant neoplasm of prostate"/>
    <n v="1"/>
    <s v="Malignant neoplasm of prostate"/>
    <n v="1"/>
    <s v="XTANDI"/>
    <s v="XTANDI"/>
    <s v=""/>
    <s v=""/>
    <s v=""/>
    <s v=""/>
    <s v=""/>
    <s v=""/>
    <s v=""/>
    <s v=""/>
    <s v=""/>
    <s v=""/>
    <s v=""/>
    <s v=""/>
    <s v=""/>
    <s v=""/>
    <s v=""/>
    <s v=""/>
    <s v=""/>
    <s v=""/>
    <s v=""/>
    <s v=""/>
    <s v=""/>
    <s v=""/>
    <s v=""/>
    <s v=""/>
    <s v=""/>
    <s v=""/>
    <s v=""/>
    <s v=""/>
    <s v="24089722184"/>
    <s v=""/>
    <s v=""/>
    <s v=""/>
    <s v=""/>
    <s v=""/>
    <s v=""/>
    <s v=""/>
    <s v=""/>
    <s v=""/>
    <s v=""/>
    <s v=""/>
    <s v=""/>
    <s v=""/>
    <s v=""/>
    <s v=""/>
    <s v=""/>
    <s v=""/>
    <s v=""/>
    <s v=""/>
    <s v=""/>
    <s v=""/>
    <s v=""/>
    <s v=""/>
    <s v=""/>
    <s v=""/>
    <s v=""/>
    <s v=""/>
    <s v="RXCLAIM"/>
    <s v="MEDSURG"/>
    <d v="2024-10-21T16:13:28"/>
    <s v="24-089722184"/>
    <s v="TERRY, CHARLES"/>
    <s v="W26807153301"/>
    <s v="AETNA - ACSF - FI - MISSISSIPPI SPC"/>
    <s v="7700"/>
    <s v="171714"/>
    <s v="0176713100001-A"/>
    <s v="1821103151"/>
    <s v="Rayford, Walter"/>
    <s v="Xtandi SGM*"/>
    <s v="Prior Authorization"/>
    <s v="Expedited"/>
    <d v="2024-10-21T11:35:07"/>
    <d v="2024-10-21T15:55:08"/>
    <d v="2024-10-21T11:33:17"/>
    <s v="Approved"/>
    <n v="2024"/>
    <n v="10"/>
    <s v="Approved from 10/21/2024 thru 10/21/2025"/>
    <s v="Call"/>
    <s v="Closed"/>
    <s v="Clinical"/>
    <s v="Approved from 10/21/2024 thru 10/21/2025"/>
    <s v="NULL"/>
    <n v="13126"/>
    <s v="Technician reviewed- meets guidelines"/>
    <s v="Approved from 10/21/2024 thru 10/21/2025"/>
    <d v="2024-10-21T00:00:00"/>
    <d v="2025-10-21T00:00:00"/>
    <s v="MS"/>
    <s v="TERRY"/>
    <s v="CHARLES"/>
    <n v="18741"/>
    <n v="73"/>
    <s v="M"/>
    <s v="MS"/>
    <s v="Xtandi"/>
    <s v="2140243000****"/>
    <s v="C61"/>
    <s v="000000NULL"/>
    <s v="1821103151"/>
    <s v="Walter"/>
    <s v="Rayford"/>
    <s v="southaven"/>
    <s v="MS"/>
    <s v="38671"/>
    <s v="ANTINEOPLASTICS AND ADJUNCTIVE THERAPIES"/>
    <s v="ANTIANDROGENS"/>
    <s v="XTANDI"/>
    <s v="Prior Authorization"/>
    <s v="Exp"/>
    <s v="Expedited"/>
    <s v="Xtandi SGM*"/>
    <s v="Approved - Documentation"/>
    <s v="Approved"/>
    <s v="Approved - Documentation"/>
    <s v="A"/>
    <s v="ASAP"/>
    <s v="Malignant neoplasm of prostate"/>
    <n v="0.18"/>
    <n v="0.18"/>
    <s v="NULL"/>
    <s v="00469072560"/>
    <s v=""/>
    <s v="NULL"/>
    <s v="NULL"/>
    <s v="NULL"/>
    <s v="NULL"/>
    <s v="268071533"/>
    <s v="268071533AND10/21/2024ANDXTAND"/>
    <s v=""/>
    <s v=""/>
    <s v=""/>
    <s v=""/>
    <s v=""/>
    <n v="0"/>
    <n v="0"/>
    <s v=""/>
    <s v=""/>
    <n v="0"/>
    <n v="0"/>
    <n v="1"/>
    <s v="Urology"/>
    <s v="1821103151"/>
    <n v="0"/>
    <s v=""/>
    <s v=""/>
    <s v=""/>
    <s v=""/>
    <n v="2.3148102627601475E-5"/>
    <n v="0.19329861111111099"/>
    <x v="1"/>
    <n v="1"/>
    <n v="0"/>
    <n v="1"/>
    <m/>
    <s v=""/>
    <s v=""/>
    <s v=""/>
    <s v=""/>
    <s v=""/>
    <n v="1"/>
    <x v="5"/>
    <n v="1"/>
    <n v="0"/>
    <s v="C61"/>
    <n v="1"/>
    <n v="0"/>
    <s v=""/>
    <s v="Call"/>
    <n v="0"/>
    <n v="0"/>
    <n v="0"/>
    <n v="0"/>
    <x v="5"/>
    <x v="13"/>
    <x v="1"/>
    <s v=""/>
    <s v=""/>
  </r>
  <r>
    <s v="C62"/>
    <s v="Malignant neoplasm of unspecified undescended testis"/>
    <n v="1"/>
    <s v="Malignant neoplasm of unspecified undescended testis"/>
    <n v="1"/>
    <s v="TADALAFIL"/>
    <s v="TADALAFIL"/>
    <s v=""/>
    <s v=""/>
    <s v=""/>
    <s v=""/>
    <s v=""/>
    <s v=""/>
    <s v=""/>
    <s v=""/>
    <s v=""/>
    <s v=""/>
    <s v=""/>
    <s v=""/>
    <s v=""/>
    <s v=""/>
    <s v=""/>
    <s v=""/>
    <s v=""/>
    <s v=""/>
    <s v=""/>
    <s v=""/>
    <s v=""/>
    <s v=""/>
    <s v=""/>
    <s v=""/>
    <s v=""/>
    <s v=""/>
    <s v=""/>
    <s v=""/>
    <s v="24088881046"/>
    <s v=""/>
    <s v=""/>
    <s v=""/>
    <s v=""/>
    <s v=""/>
    <s v=""/>
    <s v=""/>
    <s v=""/>
    <s v=""/>
    <s v=""/>
    <s v=""/>
    <s v=""/>
    <s v=""/>
    <s v=""/>
    <s v=""/>
    <s v=""/>
    <s v=""/>
    <s v=""/>
    <s v=""/>
    <s v=""/>
    <s v=""/>
    <s v=""/>
    <s v=""/>
    <s v=""/>
    <s v=""/>
    <s v=""/>
    <s v=""/>
    <s v="RXCLAIM"/>
    <s v="MEDSURG"/>
    <d v="2024-09-27T13:06:21"/>
    <s v="24-088881046"/>
    <s v="KITZWEGER, LOUIS"/>
    <s v="W28115059201"/>
    <s v="AETNA - ACF - FI - MISSISSIPPI"/>
    <s v="7700"/>
    <s v="108363238"/>
    <s v="0170009150001ID"/>
    <s v="1205936507"/>
    <s v="Mantaro, Kathleen"/>
    <s v="Cialis 2.5mg and 5mg"/>
    <s v="Prior Authorization"/>
    <s v="Standard"/>
    <d v="2024-09-27T13:06:19"/>
    <d v="2024-09-27T13:06:21"/>
    <d v="2024-09-26T08:48:12"/>
    <s v="Approved"/>
    <n v="2024"/>
    <n v="9"/>
    <s v="Met Plan Criteria"/>
    <s v="ePA"/>
    <s v="Closed"/>
    <s v="Clinical"/>
    <s v="NULL"/>
    <s v="Met Plan Criteria"/>
    <n v="2035"/>
    <s v="Met Plan Criteria"/>
    <s v="Met Plan Criteria"/>
    <d v="2024-09-27T00:00:00"/>
    <d v="2027-09-27T00:00:00"/>
    <s v="MS"/>
    <s v="KITZWEGER"/>
    <s v="LOUIS"/>
    <n v="31392"/>
    <n v="38"/>
    <s v="M"/>
    <s v="NY"/>
    <s v="Tadalafil 2.5MG OR TABS"/>
    <s v="40304080000302"/>
    <s v="C62.90"/>
    <s v="1205936507"/>
    <s v="1205936507"/>
    <s v="Kathleen"/>
    <s v="Mantaro"/>
    <s v="FISHKILL"/>
    <s v="NY"/>
    <s v="12524"/>
    <s v="CARDIOVASCULAR AGENTS - MISC."/>
    <s v="SELECTIVE CGMP PHOSPHODIESTERASE TYPE 5 INHIBITORS"/>
    <s v="TADALAFIL"/>
    <s v="Prior Authorization"/>
    <s v="Std"/>
    <s v="Standard"/>
    <s v="Cialis 2.5mg and 5mg"/>
    <s v="ePA Approve"/>
    <s v="Approved"/>
    <s v="ePA Approve"/>
    <s v="A"/>
    <s v="ASAP"/>
    <s v="Malig neoplasm of unsp testis, unsp descended or undescended"/>
    <n v="0"/>
    <n v="0"/>
    <s v="NULL"/>
    <s v="62332017730"/>
    <s v=""/>
    <s v="NULL"/>
    <s v="NULL"/>
    <s v="NULL"/>
    <s v="NULL"/>
    <s v="281150592"/>
    <s v="281150592AND9/27/2024ANDTADAL"/>
    <s v=""/>
    <s v=""/>
    <s v=""/>
    <s v=""/>
    <s v=""/>
    <n v="0"/>
    <n v="0"/>
    <s v=""/>
    <s v=""/>
    <n v="0"/>
    <n v="0"/>
    <n v="1"/>
    <s v="Internal Medicine"/>
    <s v="1205936507"/>
    <n v="0"/>
    <s v=""/>
    <s v=""/>
    <s v=""/>
    <s v=""/>
    <n v="0.19329861109872581"/>
    <n v="2.31481481481481E-5"/>
    <x v="1"/>
    <n v="1"/>
    <n v="0"/>
    <m/>
    <m/>
    <s v=""/>
    <s v=""/>
    <s v=""/>
    <s v=""/>
    <s v=""/>
    <n v="1"/>
    <x v="6"/>
    <n v="1"/>
    <n v="0"/>
    <s v="C62"/>
    <n v="1"/>
    <n v="0"/>
    <s v=""/>
    <s v="ePA"/>
    <n v="0"/>
    <n v="0"/>
    <n v="0"/>
    <n v="0"/>
    <x v="1"/>
    <x v="14"/>
    <x v="1"/>
    <s v=""/>
    <s v=""/>
  </r>
  <r>
    <s v="D50"/>
    <s v="Iron deficiency anemia secondary to blood loss (chronic)"/>
    <n v="1"/>
    <s v="Iron deficiency anemia secondary to blood loss (chronic)"/>
    <n v="1"/>
    <s v="VITRON-C"/>
    <s v="VITRON-C"/>
    <s v=""/>
    <s v=""/>
    <s v=""/>
    <s v=""/>
    <s v=""/>
    <s v=""/>
    <s v=""/>
    <s v=""/>
    <s v=""/>
    <s v=""/>
    <s v=""/>
    <s v=""/>
    <s v=""/>
    <s v=""/>
    <s v=""/>
    <s v=""/>
    <s v=""/>
    <s v=""/>
    <s v=""/>
    <s v=""/>
    <s v=""/>
    <s v=""/>
    <s v=""/>
    <s v=""/>
    <s v=""/>
    <s v=""/>
    <s v=""/>
    <s v=""/>
    <s v="24088174062"/>
    <s v=""/>
    <s v=""/>
    <s v=""/>
    <s v=""/>
    <s v=""/>
    <s v=""/>
    <s v=""/>
    <s v=""/>
    <s v=""/>
    <s v=""/>
    <s v=""/>
    <s v=""/>
    <s v=""/>
    <s v=""/>
    <s v=""/>
    <s v=""/>
    <s v=""/>
    <s v=""/>
    <s v=""/>
    <s v=""/>
    <s v=""/>
    <s v=""/>
    <s v=""/>
    <s v=""/>
    <s v=""/>
    <s v=""/>
    <s v=""/>
    <s v="RXCLAIM"/>
    <s v="MEDSURG"/>
    <d v="2024-09-06T13:28:07"/>
    <s v="24-088174062"/>
    <s v="FREEMAN, SHARON"/>
    <s v="W27519926401"/>
    <s v="AETNA - ACF - FI - MISSISSIPPI"/>
    <s v="7700"/>
    <s v="112005303"/>
    <s v="0175967100001-A"/>
    <s v="1184374811"/>
    <s v="McCoy, Anna"/>
    <s v="Initial Benefit Review (NonClinic)"/>
    <s v="Prior Authorization"/>
    <s v="Standard"/>
    <d v="2024-09-06T13:23:30"/>
    <d v="2024-09-06T13:23:30"/>
    <d v="2024-09-06T10:00:30"/>
    <s v="Denied"/>
    <n v="2024"/>
    <n v="9"/>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FREEMAN"/>
    <s v="SHARON"/>
    <n v="25166"/>
    <n v="55"/>
    <s v="F"/>
    <s v="MS"/>
    <s v="Vitron-C 65-125 mg Tablets"/>
    <s v="82992002230320"/>
    <s v="D50.8"/>
    <s v="1184374811"/>
    <s v="1184374811"/>
    <s v="Anna"/>
    <s v="McCoy"/>
    <s v="FLOWOOD"/>
    <s v="MS"/>
    <s v="39232"/>
    <s v="HEMATOPOIETIC AGENTS"/>
    <s v="IRON COMBINATIONS"/>
    <s v="VITRON-C"/>
    <s v="Prior Authorization"/>
    <s v="Std"/>
    <s v="Standard"/>
    <s v="Initial Benefit Review (NonClinic)"/>
    <s v="Initial Benefit Review"/>
    <s v="Denied"/>
    <s v="Initial Benefit Review"/>
    <s v="D"/>
    <s v="ASAP"/>
    <s v="Other iron deficiency anemias"/>
    <n v="-1"/>
    <n v="-1"/>
    <s v="NULL"/>
    <s v="63736012301"/>
    <s v=""/>
    <s v="NULL"/>
    <s v="NULL"/>
    <s v="NULL"/>
    <s v="NULL"/>
    <s v="275199264"/>
    <s v="275199264AND9/6/2024ANDVITRO"/>
    <s v="Not a Covered Benefit Under Members Plan"/>
    <n v="0"/>
    <n v="0"/>
    <n v="0"/>
    <n v="0"/>
    <n v="0"/>
    <n v="0"/>
    <n v="0"/>
    <n v="1"/>
    <n v="0"/>
    <n v="0"/>
    <n v="1"/>
    <s v="Other"/>
    <s v="1184374811"/>
    <n v="1"/>
    <s v=""/>
    <s v=""/>
    <s v=""/>
    <s v=""/>
    <s v=""/>
    <n v="3.2060185185185199E-3"/>
    <x v="0"/>
    <n v="0"/>
    <n v="1"/>
    <m/>
    <m/>
    <s v=""/>
    <s v=""/>
    <s v=""/>
    <s v=""/>
    <s v=""/>
    <n v="1"/>
    <x v="7"/>
    <n v="0"/>
    <n v="1"/>
    <s v="D50"/>
    <n v="0"/>
    <n v="1"/>
    <s v=""/>
    <s v="ePA"/>
    <n v="0"/>
    <n v="0"/>
    <n v="0"/>
    <n v="0"/>
    <x v="3"/>
    <x v="15"/>
    <x v="4"/>
    <s v=""/>
    <s v=""/>
  </r>
  <r>
    <s v="E10"/>
    <s v="Type 1 diabetes mellitus with ketoacidosis without coma"/>
    <n v="1"/>
    <s v="Type 1 diabetes mellitus with ketoacidosis without coma"/>
    <n v="1"/>
    <s v="CONTINUOUS"/>
    <s v="CONTINUOUS"/>
    <s v=""/>
    <s v=""/>
    <s v=""/>
    <s v=""/>
    <s v=""/>
    <s v=""/>
    <s v=""/>
    <s v=""/>
    <s v=""/>
    <s v=""/>
    <s v=""/>
    <s v=""/>
    <s v=""/>
    <s v=""/>
    <s v=""/>
    <s v=""/>
    <s v=""/>
    <s v=""/>
    <s v=""/>
    <s v=""/>
    <s v=""/>
    <s v=""/>
    <s v=""/>
    <s v=""/>
    <s v=""/>
    <s v=""/>
    <s v=""/>
    <s v=""/>
    <s v="24081352968"/>
    <s v=""/>
    <s v=""/>
    <s v=""/>
    <s v=""/>
    <s v=""/>
    <s v=""/>
    <s v=""/>
    <s v=""/>
    <s v=""/>
    <s v=""/>
    <s v=""/>
    <s v=""/>
    <s v=""/>
    <s v=""/>
    <s v=""/>
    <s v=""/>
    <s v=""/>
    <s v=""/>
    <s v=""/>
    <s v=""/>
    <s v=""/>
    <s v=""/>
    <s v=""/>
    <s v=""/>
    <s v=""/>
    <s v=""/>
    <s v=""/>
    <s v="RXCLAIM"/>
    <s v="MEDSURG"/>
    <d v="2024-03-06T12:16:09"/>
    <s v="24-081352968"/>
    <s v="NORLIE, PHILLIP"/>
    <s v="W28566015901"/>
    <s v="AETNA - ACF - FI - TEXAS - PPO"/>
    <s v="7700"/>
    <s v="108363238"/>
    <s v="0170009150001HR"/>
    <s v="1083641534"/>
    <s v="Kwaku, Maxwell"/>
    <s v="ACF Continuous Glucose Monitors Medical Necessity"/>
    <s v="Prior Authorization"/>
    <s v="Standard"/>
    <d v="2024-03-06T09:31:10"/>
    <d v="2024-03-06T09:31:10"/>
    <d v="2024-03-06T09:23:03"/>
    <s v="Approved"/>
    <n v="2024"/>
    <n v="3"/>
    <s v="Approved from 03/06/2024 thru 03/06/2025"/>
    <s v="ePA"/>
    <s v="Closed"/>
    <s v="Clinical"/>
    <s v="Approved from 03/06/2024 thru 03/06/2025"/>
    <s v="NULL"/>
    <n v="2035"/>
    <s v="Met Plan Criteria"/>
    <s v="Approved from 03/06/2024 thru 03/06/2025"/>
    <d v="2024-03-06T00:00:00"/>
    <d v="2025-03-06T00:00:00"/>
    <s v="TX"/>
    <s v="NORLIE"/>
    <s v="PHILLIP"/>
    <n v="29450"/>
    <n v="43"/>
    <s v="M"/>
    <s v="TX"/>
    <s v="Continuous Glucose Monitors"/>
    <s v="97202012******"/>
    <s v="E10.9"/>
    <s v="1083641534"/>
    <s v="1083641534"/>
    <s v="Maxwell"/>
    <s v="Kwaku"/>
    <s v="Tyler"/>
    <s v="TX"/>
    <s v="75708"/>
    <s v="MEDICAL DEVICES AND SUPPLIES"/>
    <s v="GLUCOSE MONITORING TEST SUPPLIES"/>
    <s v="CONTINUOUS"/>
    <s v="Prior Authorization"/>
    <s v="Std"/>
    <s v="Standard"/>
    <s v="ACF Continuous Glucose Monitors Medical Necessity"/>
    <s v="ePA Approve"/>
    <s v="Approved"/>
    <s v="ePA Approve"/>
    <s v="A"/>
    <s v="ASAP"/>
    <s v="Type 1 diabetes mellitus without complications"/>
    <n v="2.4500000000000002"/>
    <n v="2.4500000000000002"/>
    <s v="NULL"/>
    <s v="57599081800"/>
    <s v=""/>
    <s v="NULL"/>
    <s v="NULL"/>
    <s v="NULL"/>
    <s v="NULL"/>
    <s v="285660159"/>
    <s v="285660159AND3/6/2024ANDCONTI"/>
    <s v=""/>
    <s v=""/>
    <s v=""/>
    <s v=""/>
    <s v=""/>
    <n v="0"/>
    <n v="0"/>
    <s v=""/>
    <s v=""/>
    <n v="0"/>
    <n v="0"/>
    <n v="1"/>
    <s v="Internal Medicine"/>
    <s v="1083641534"/>
    <n v="0"/>
    <s v=""/>
    <s v=""/>
    <s v=""/>
    <s v=""/>
    <s v=""/>
    <n v="0.114571759259259"/>
    <x v="1"/>
    <n v="1"/>
    <n v="0"/>
    <m/>
    <m/>
    <s v=""/>
    <s v=""/>
    <s v=""/>
    <s v=""/>
    <s v=""/>
    <n v="1"/>
    <x v="8"/>
    <n v="1"/>
    <n v="0"/>
    <s v="E10"/>
    <n v="1"/>
    <n v="0"/>
    <s v=""/>
    <s v="ePA"/>
    <n v="0"/>
    <n v="0"/>
    <n v="0"/>
    <n v="0"/>
    <x v="1"/>
    <x v="16"/>
    <x v="1"/>
    <s v=""/>
    <s v=""/>
  </r>
  <r>
    <s v="E10"/>
    <s v="Type 1 diabetes mellitus with ketoacidosis without coma"/>
    <n v="1"/>
    <s v="Type 1 diabetes mellitus with ketoacidosis without coma"/>
    <n v="1"/>
    <s v="HUMALOG"/>
    <s v="HUMALOG"/>
    <s v=""/>
    <s v=""/>
    <s v=""/>
    <s v=""/>
    <s v=""/>
    <s v=""/>
    <s v=""/>
    <s v=""/>
    <s v=""/>
    <s v=""/>
    <s v=""/>
    <s v=""/>
    <s v=""/>
    <s v=""/>
    <s v=""/>
    <s v=""/>
    <s v=""/>
    <s v=""/>
    <s v=""/>
    <s v=""/>
    <s v=""/>
    <s v=""/>
    <s v=""/>
    <s v=""/>
    <s v=""/>
    <s v=""/>
    <s v=""/>
    <s v=""/>
    <s v="24088232389"/>
    <s v=""/>
    <s v=""/>
    <s v=""/>
    <s v=""/>
    <s v=""/>
    <s v=""/>
    <s v=""/>
    <s v=""/>
    <s v=""/>
    <s v=""/>
    <s v=""/>
    <s v=""/>
    <s v=""/>
    <s v=""/>
    <s v=""/>
    <s v=""/>
    <s v=""/>
    <s v=""/>
    <s v=""/>
    <s v=""/>
    <s v=""/>
    <s v=""/>
    <s v=""/>
    <s v=""/>
    <s v=""/>
    <s v=""/>
    <s v=""/>
    <s v="RXCLAIM"/>
    <s v="MEDSURG"/>
    <d v="2024-09-09T12:24:10"/>
    <s v="24-088232389"/>
    <s v="NEWBY, LONNA"/>
    <s v="W28688558902"/>
    <s v="AETNA - ACF - FI - TEXAS - PPO"/>
    <s v="7700"/>
    <s v="108363238"/>
    <s v="0170009150001HQ"/>
    <s v="1417045303"/>
    <s v="Scarborough, kyle"/>
    <s v="(ACF FI) Non-Covered Drugs Medical Necessity"/>
    <s v="Prior Authorization"/>
    <s v="Standard"/>
    <d v="2024-09-09T11:51:41"/>
    <d v="2024-09-09T11:57:03"/>
    <d v="2024-09-09T11:45:51"/>
    <s v="Denied"/>
    <n v="2024"/>
    <n v="9"/>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Fiasp, Novolog.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s v="ePA"/>
    <s v="Closed"/>
    <s v="Clinical"/>
    <s v="NULL"/>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Fiasp, Novolog.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n v="0"/>
    <s v="Other"/>
    <s v="Your plan only covers this drug when you meet one of these options: A) You have tried other drugs your plan covers (preferred drugs), and they did not work well for you, or B) Your doctor gives us a medical reason you cannot take those other drugs. For your plan, you may need to try up to three preferred drugs. We have denied your request because you do not meet any of these conditions. We reviewed the information we had. Your request has been denied. Your doctor can send us any new or missing information for us to review. The preferred drugs for your plan are: Fiasp, Novolog. Requirement: 3 in a class with 3 or more alternatives, 2 in a class with 2 alternatives, or 1 in a class with only 1 alternative. Your doctor may need to get approval from your plan for preferred drugs. For this drug, you may have to meet other criteria. You can request the drug policy for more details. You can also request other plan documents for your review."/>
    <s v=""/>
    <s v=""/>
    <s v="TX"/>
    <s v="NEWBY"/>
    <s v="LONNA"/>
    <n v="21884"/>
    <n v="64"/>
    <s v="F"/>
    <s v="TX"/>
    <s v="Humalog Kwik Pen (insulin lispro (human))"/>
    <s v="2710400500****"/>
    <s v="E10.9"/>
    <s v="1417045303"/>
    <s v="1417045303"/>
    <s v="kyle"/>
    <s v="Scarborough"/>
    <s v="Conroe"/>
    <s v="TX"/>
    <s v="77304"/>
    <s v="ANTIDIABETICS"/>
    <s v="HUMAN INSULIN"/>
    <s v="HUMALOG"/>
    <s v="Prior Authorization"/>
    <s v="Std"/>
    <s v="Standard"/>
    <s v="(ACF FI) Non-Covered Drugs Medical Necessity"/>
    <s v="MD Deny and Close (Complete Clinical) - PA"/>
    <s v="Denied"/>
    <s v="Denied"/>
    <s v="D"/>
    <s v="ASAP"/>
    <s v="Type 1 diabetes mellitus without complications"/>
    <n v="0.27"/>
    <n v="0.27"/>
    <s v="NULL"/>
    <s v="00002879959"/>
    <d v="2024-09-09T12:24:10"/>
    <s v="C758761"/>
    <s v="NULL"/>
    <s v="Danny"/>
    <s v="Akl"/>
    <s v="286885589"/>
    <s v="286885589AND9/9/2024ANDHUMAL"/>
    <s v="Drug is not Covered Under Plan Formulary"/>
    <n v="0"/>
    <n v="0"/>
    <n v="0"/>
    <n v="0"/>
    <n v="0"/>
    <n v="0"/>
    <n v="1"/>
    <n v="0"/>
    <n v="0"/>
    <n v="0"/>
    <n v="1"/>
    <s v="Family Medicine"/>
    <s v="1417045303"/>
    <n v="0"/>
    <s v=""/>
    <s v=""/>
    <s v=""/>
    <s v=""/>
    <s v=""/>
    <n v="2.2557870370370402E-2"/>
    <x v="0"/>
    <n v="0"/>
    <n v="1"/>
    <m/>
    <m/>
    <s v=""/>
    <s v=""/>
    <s v=""/>
    <s v=""/>
    <s v=""/>
    <n v="1"/>
    <x v="8"/>
    <n v="0"/>
    <n v="1"/>
    <s v="E10"/>
    <n v="0"/>
    <n v="1"/>
    <s v=""/>
    <s v="ePA"/>
    <n v="0"/>
    <n v="0"/>
    <n v="0"/>
    <n v="0"/>
    <x v="6"/>
    <x v="17"/>
    <x v="3"/>
    <s v=""/>
    <s v=""/>
  </r>
  <r>
    <s v="E11"/>
    <s v="Type 2 diab w hyprosm w/o nonket hyprgly-hypros coma (NKHHC)"/>
    <n v="1"/>
    <s v="Type 2 diab w hyprosm w/o nonket hyprgly-hypros coma (NKHHC)"/>
    <n v="1"/>
    <s v="BASAGLAR"/>
    <s v="BASAGLAR"/>
    <s v=""/>
    <s v=""/>
    <s v=""/>
    <s v=""/>
    <s v=""/>
    <s v=""/>
    <s v=""/>
    <s v=""/>
    <s v=""/>
    <s v=""/>
    <s v=""/>
    <s v=""/>
    <s v=""/>
    <s v=""/>
    <s v=""/>
    <s v=""/>
    <s v=""/>
    <s v=""/>
    <s v=""/>
    <s v=""/>
    <s v=""/>
    <s v=""/>
    <s v=""/>
    <s v=""/>
    <s v=""/>
    <s v=""/>
    <s v=""/>
    <s v=""/>
    <s v="24087778045"/>
    <s v=""/>
    <s v=""/>
    <s v=""/>
    <s v=""/>
    <s v=""/>
    <s v=""/>
    <s v=""/>
    <s v=""/>
    <s v=""/>
    <s v=""/>
    <s v=""/>
    <s v=""/>
    <s v=""/>
    <s v=""/>
    <s v=""/>
    <s v=""/>
    <s v=""/>
    <s v=""/>
    <s v=""/>
    <s v=""/>
    <s v=""/>
    <s v=""/>
    <s v=""/>
    <s v=""/>
    <s v=""/>
    <s v=""/>
    <s v=""/>
    <s v="RXCLAIM"/>
    <s v="MEDSURG"/>
    <d v="2024-08-26T13:01:13"/>
    <s v="24-087778045"/>
    <s v="TURNBOW, TEDDY"/>
    <s v="W26638416701"/>
    <s v="AETNA - ACF - FI - MISSISSIPPI"/>
    <s v="7700"/>
    <s v="108363238"/>
    <s v="0170009100001-I"/>
    <s v="1003305780"/>
    <s v="Jones, rebecca"/>
    <s v="(ACF FI) Non-Covered Drugs Medical Necessity"/>
    <s v="Prior Authorization"/>
    <s v="Expedited"/>
    <d v="2024-08-26T12:29:28"/>
    <d v="2024-08-26T12:29:28"/>
    <d v="2024-08-26T11:24:17"/>
    <s v="Denied"/>
    <n v="2024"/>
    <n v="8"/>
    <s v="Your plan only covers this drug when your doctor gives us a medical reason you cannot take those other drugs. We have denied your request for this drug because your doctor told us that you will be taking a preferred drug instead. Your doctor can send us any new or missing information for us to review. The preferred drugs for your plan are: [LANTUS]. Your doctor may need to get approval from your plan for preferred drugs. For this drug, you may have to meet other criteria. You can request the drug policy for more details. You can also request other plan documents for your review."/>
    <s v="ePA"/>
    <s v="Closed"/>
    <s v="Clinical"/>
    <s v="NULL"/>
    <s v="Your plan only covers this drug when your doctor gives us a medical reason you cannot take those other drugs. We have denied your request for this drug because your doctor told us that you will be taking a preferred drug instead. Your doctor can send us any new or missing information for us to review. The preferred drugs for your plan are: [LANTUS]. Your doctor may need to get approval from your plan for preferred drugs. For this drug, you may have to meet other criteria. You can request the drug policy for more details. You can also request other plan documents for your review."/>
    <n v="0"/>
    <s v="Other"/>
    <s v="Your plan only covers this drug when your doctor gives us a medical reason you cannot take those other drugs. We have denied your request for this drug because your doctor told us that you will be taking a preferred drug instead. Your doctor can send us any new or missing information for us to review. The preferred drugs for your plan are: [LANTUS]. Your doctor may need to get approval from your plan for preferred drugs. For this drug, you may have to meet other criteria. You can request the drug policy for more details. You can also request other plan documents for your review."/>
    <s v=""/>
    <s v=""/>
    <s v="MS"/>
    <s v="TURNBOW"/>
    <s v="TEDDY"/>
    <n v="26050"/>
    <n v="53"/>
    <s v="M"/>
    <s v="GA"/>
    <s v="Basaglar (insulin glargine)"/>
    <s v="2710400300D2**"/>
    <s v="E11.9"/>
    <s v="1003305780"/>
    <s v="1003305780"/>
    <s v="rebecca"/>
    <s v="Jones"/>
    <s v="forsyth"/>
    <s v="GA"/>
    <s v="31029"/>
    <s v="ANTIDIABETICS"/>
    <s v="HUMAN INSULIN"/>
    <s v="BASAGLAR"/>
    <s v="Prior Authorization"/>
    <s v="Exp"/>
    <s v="Expedited"/>
    <s v="(ACF FI) Non-Covered Drugs Medical Necessity"/>
    <s v="MD Deny and Close (Complete Clinical) - PA"/>
    <s v="Denied"/>
    <s v="Denied"/>
    <s v="D"/>
    <s v="ASAP"/>
    <s v="Type 2 diabetes mellitus without complications"/>
    <n v="0.32"/>
    <n v="0.32"/>
    <s v="NULL"/>
    <s v="00002771559"/>
    <d v="2024-08-26T13:01:11"/>
    <s v="DCREAGER"/>
    <s v="NULL"/>
    <s v="NULL"/>
    <s v="NULL"/>
    <s v="266384167"/>
    <s v="266384167AND8/26/2024ANDBASAG"/>
    <s v="Drug is not Covered Under Plan Formulary"/>
    <n v="0"/>
    <n v="0"/>
    <n v="0"/>
    <n v="0"/>
    <n v="0"/>
    <n v="0"/>
    <n v="1"/>
    <n v="0"/>
    <n v="0"/>
    <n v="0"/>
    <n v="1"/>
    <s v="Nurse Practitioner"/>
    <s v="1003305780"/>
    <n v="0"/>
    <s v=""/>
    <s v=""/>
    <s v=""/>
    <s v=""/>
    <s v=""/>
    <n v="2.2048611111111099E-2"/>
    <x v="0"/>
    <n v="0"/>
    <n v="1"/>
    <m/>
    <n v="1"/>
    <s v=""/>
    <s v=""/>
    <s v=""/>
    <s v=""/>
    <s v=""/>
    <n v="1"/>
    <x v="9"/>
    <n v="0"/>
    <n v="1"/>
    <s v="E11"/>
    <n v="0"/>
    <n v="1"/>
    <s v=""/>
    <s v="ePA"/>
    <n v="0"/>
    <n v="0"/>
    <n v="0"/>
    <n v="0"/>
    <x v="2"/>
    <x v="18"/>
    <x v="3"/>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3642938"/>
    <s v=""/>
    <s v=""/>
    <s v=""/>
    <s v=""/>
    <s v=""/>
    <s v=""/>
    <s v=""/>
    <s v=""/>
    <s v=""/>
    <s v=""/>
    <s v=""/>
    <s v=""/>
    <s v=""/>
    <s v=""/>
    <s v=""/>
    <s v=""/>
    <s v=""/>
    <s v=""/>
    <s v=""/>
    <s v=""/>
    <s v=""/>
    <s v=""/>
    <s v=""/>
    <s v=""/>
    <s v=""/>
    <s v=""/>
    <s v=""/>
    <s v="RXCLAIM"/>
    <s v="MEDSURG"/>
    <d v="2024-05-02T12:58:28"/>
    <s v="24-083642938"/>
    <s v="TURNBOW, TEDDY"/>
    <s v="W26638416701"/>
    <s v="AETNA - ACF - FI - MISSISSIPPI"/>
    <s v="7700"/>
    <s v="108363238"/>
    <s v="0170009100001-I"/>
    <s v="1003305780"/>
    <s v="Jones, rebecca"/>
    <s v="Antidiabetic GLP-1 Agonist PA with Limit REG"/>
    <s v="Prior Authorization"/>
    <s v="Standard"/>
    <d v="2024-05-02T12:58:26"/>
    <d v="2024-05-02T12:58:28"/>
    <d v="2024-05-02T10:40:29"/>
    <s v="Approved"/>
    <n v="2024"/>
    <n v="5"/>
    <s v="Met Plan Criteria"/>
    <s v="ePA"/>
    <s v="Closed"/>
    <s v="Clinical"/>
    <s v="NULL"/>
    <s v="Met Plan Criteria"/>
    <n v="2035"/>
    <s v="Met Plan Criteria"/>
    <s v="Met Plan Criteria"/>
    <d v="2024-05-02T00:00:00"/>
    <d v="2027-05-02T00:00:00"/>
    <s v="MS"/>
    <s v="TURNBOW"/>
    <s v="TEDDY"/>
    <n v="26050"/>
    <n v="53"/>
    <s v="M"/>
    <s v="GA"/>
    <s v="Ozempic (0.25 or 0.5 MG/DOSE) 2MG/3ML SC SOPN"/>
    <s v="2717007000D221"/>
    <s v="E11.9"/>
    <s v="1003305780"/>
    <s v="1003305780"/>
    <s v="rebecca"/>
    <s v="Jones"/>
    <s v="forsyth"/>
    <s v="GA"/>
    <s v="31029"/>
    <s v="ANTIDIABETICS"/>
    <s v="INCRETIN MIMETIC AGENTS (GLP-1 RECEPTOR AGONISTS)"/>
    <s v="OZEMPIC"/>
    <s v="Prior Authorization"/>
    <s v="Std"/>
    <s v="Standard"/>
    <s v="Antidiabetic GLP-1 Agonist PA with Limit REG"/>
    <s v="ePA Approve"/>
    <s v="Approved"/>
    <s v="ePA Approve"/>
    <s v="A"/>
    <s v="ASAP"/>
    <s v="Type 2 diabetes mellitus without complications"/>
    <n v="0"/>
    <n v="0"/>
    <s v="NULL"/>
    <s v="00169418113"/>
    <s v=""/>
    <s v="NULL"/>
    <s v="NULL"/>
    <s v="NULL"/>
    <s v="NULL"/>
    <s v="266384167"/>
    <s v="266384167AND5/2/2024ANDOZEMP"/>
    <s v=""/>
    <s v=""/>
    <s v=""/>
    <s v=""/>
    <s v=""/>
    <n v="0"/>
    <n v="0"/>
    <s v=""/>
    <s v=""/>
    <n v="0"/>
    <n v="0"/>
    <n v="1"/>
    <s v="Nurse Practitioner"/>
    <s v="1003305780"/>
    <n v="0"/>
    <s v=""/>
    <s v=""/>
    <s v=""/>
    <s v=""/>
    <n v="2.2048611099307891E-2"/>
    <n v="2.31481481481481E-5"/>
    <x v="1"/>
    <n v="1"/>
    <n v="0"/>
    <m/>
    <m/>
    <s v=""/>
    <s v=""/>
    <s v=""/>
    <s v=""/>
    <s v=""/>
    <n v="1"/>
    <x v="9"/>
    <n v="1"/>
    <n v="0"/>
    <s v="E11"/>
    <n v="1"/>
    <n v="0"/>
    <s v=""/>
    <s v="ePA"/>
    <n v="0"/>
    <n v="0"/>
    <n v="0"/>
    <n v="0"/>
    <x v="2"/>
    <x v="19"/>
    <x v="1"/>
    <s v=""/>
    <s v=""/>
  </r>
  <r>
    <s v="E11"/>
    <s v="Type 2 diab w hyprosm w/o nonket hyprgly-hypros coma (NKHHC)"/>
    <n v="1"/>
    <s v="Type 2 diab w hyprosm w/o nonket hyprgly-hypros coma (NKHHC)"/>
    <n v="1"/>
    <s v="TRULICITY"/>
    <s v="TRULICITY"/>
    <s v=""/>
    <s v=""/>
    <s v=""/>
    <s v=""/>
    <s v=""/>
    <s v=""/>
    <s v=""/>
    <s v=""/>
    <s v=""/>
    <s v=""/>
    <s v=""/>
    <s v=""/>
    <s v=""/>
    <s v=""/>
    <s v=""/>
    <s v=""/>
    <s v=""/>
    <s v=""/>
    <s v=""/>
    <s v=""/>
    <s v=""/>
    <s v=""/>
    <s v=""/>
    <s v=""/>
    <s v=""/>
    <s v=""/>
    <s v=""/>
    <s v=""/>
    <s v="24088998330"/>
    <s v=""/>
    <s v=""/>
    <s v=""/>
    <s v=""/>
    <s v=""/>
    <s v=""/>
    <s v=""/>
    <s v=""/>
    <s v=""/>
    <s v=""/>
    <s v=""/>
    <s v=""/>
    <s v=""/>
    <s v=""/>
    <s v=""/>
    <s v=""/>
    <s v=""/>
    <s v=""/>
    <s v=""/>
    <s v=""/>
    <s v=""/>
    <s v=""/>
    <s v=""/>
    <s v=""/>
    <s v=""/>
    <s v=""/>
    <s v=""/>
    <s v="RXCLAIM"/>
    <s v="MEDSURG"/>
    <d v="2024-10-01T15:51:46"/>
    <s v="24-088998330"/>
    <s v="WALTON, MAGGIE"/>
    <s v="W24109091901"/>
    <s v="AETNA - ACF - FI - MISSISSIPPI"/>
    <s v="7700"/>
    <s v="15000024"/>
    <s v="0486310100002AA"/>
    <s v="1013975978"/>
    <s v="Hughes, Thomas"/>
    <s v="Global Step Therapy Mississippi Mandate REG"/>
    <s v="Prior Authorization"/>
    <s v="Standard"/>
    <d v="2024-10-01T15:35:07"/>
    <d v="2024-10-01T15:51:37"/>
    <d v="2024-09-30T13:46:27"/>
    <s v="Approved"/>
    <n v="2024"/>
    <n v="10"/>
    <s v="Approved from 10/01/2024 thru 10/01/2025"/>
    <s v="ePA"/>
    <s v="Closed"/>
    <s v="Clinical"/>
    <s v="Approved from 10/01/2024 thru 10/01/2025"/>
    <s v="NULL"/>
    <n v="2035"/>
    <s v="Met Plan Criteria"/>
    <s v="Approved from 10/01/2024 thru 10/01/2025"/>
    <d v="2024-10-01T00:00:00"/>
    <d v="2025-10-01T00:00:00"/>
    <s v="MS"/>
    <s v="WALTON"/>
    <s v="MAGGIE"/>
    <n v="18984"/>
    <n v="72"/>
    <s v="F"/>
    <s v="MS"/>
    <s v="Trulicity 4.5mg/0.5ml Injection"/>
    <s v="2717001500D2**"/>
    <s v="E11.65"/>
    <s v="1013975978"/>
    <s v="1013975978"/>
    <s v="Thomas"/>
    <s v="Hughes"/>
    <s v="Memphis"/>
    <s v="TN"/>
    <s v="38119"/>
    <s v="ANTIDIABETICS"/>
    <s v="INCRETIN MIMETIC AGENTS (GLP-1 RECEPTOR AGONISTS)"/>
    <s v="TRULICITY"/>
    <s v="Prior Authorization"/>
    <s v="Std"/>
    <s v="Standard"/>
    <s v="Global Step Therapy Mississippi Mandate REG"/>
    <s v="ePA Approve"/>
    <s v="Approved"/>
    <s v="ePA Approve"/>
    <s v="A"/>
    <s v="ASAP"/>
    <s v="Type 2 diabetes mellitus with hyperglycemia"/>
    <n v="0"/>
    <n v="0"/>
    <s v="NULL"/>
    <s v="00002318280"/>
    <s v=""/>
    <s v="NULL"/>
    <s v="NULL"/>
    <s v="NULL"/>
    <s v="NULL"/>
    <s v="241090919"/>
    <s v="241090919AND10/1/2024ANDTRULI"/>
    <s v=""/>
    <s v=""/>
    <s v=""/>
    <s v=""/>
    <s v=""/>
    <n v="0"/>
    <n v="0"/>
    <s v=""/>
    <s v=""/>
    <n v="0"/>
    <n v="0"/>
    <n v="1"/>
    <s v="Internal Medicine"/>
    <s v="1013975978"/>
    <n v="0"/>
    <s v=""/>
    <s v=""/>
    <s v=""/>
    <s v=""/>
    <s v=""/>
    <n v="1.15625E-2"/>
    <x v="1"/>
    <n v="1"/>
    <n v="0"/>
    <m/>
    <m/>
    <s v=""/>
    <s v=""/>
    <s v=""/>
    <s v=""/>
    <s v=""/>
    <n v="1"/>
    <x v="9"/>
    <n v="1"/>
    <n v="0"/>
    <s v="E11"/>
    <n v="1"/>
    <n v="0"/>
    <s v=""/>
    <s v="ePA"/>
    <n v="0"/>
    <n v="0"/>
    <n v="0"/>
    <n v="0"/>
    <x v="1"/>
    <x v="20"/>
    <x v="1"/>
    <s v=""/>
    <s v=""/>
  </r>
  <r>
    <s v="E11"/>
    <s v="Type 2 diab w hyprosm w/o nonket hyprgly-hypros coma (NKHHC)"/>
    <n v="1"/>
    <s v="Type 2 diab w hyprosm w/o nonket hyprgly-hypros coma (NKHHC)"/>
    <n v="1"/>
    <s v="FARXIGA"/>
    <s v="FARXIGA"/>
    <s v=""/>
    <s v=""/>
    <s v=""/>
    <s v=""/>
    <s v=""/>
    <s v=""/>
    <s v=""/>
    <s v=""/>
    <s v=""/>
    <s v=""/>
    <s v=""/>
    <s v=""/>
    <s v=""/>
    <s v=""/>
    <s v=""/>
    <s v=""/>
    <s v=""/>
    <s v=""/>
    <s v=""/>
    <s v=""/>
    <s v=""/>
    <s v=""/>
    <s v=""/>
    <s v=""/>
    <s v=""/>
    <s v=""/>
    <s v=""/>
    <s v=""/>
    <s v="24081085880"/>
    <s v=""/>
    <s v=""/>
    <s v=""/>
    <s v=""/>
    <s v=""/>
    <s v=""/>
    <s v=""/>
    <s v=""/>
    <s v=""/>
    <s v=""/>
    <s v=""/>
    <s v=""/>
    <s v=""/>
    <s v=""/>
    <s v=""/>
    <s v=""/>
    <s v=""/>
    <s v=""/>
    <s v=""/>
    <s v=""/>
    <s v=""/>
    <s v=""/>
    <s v=""/>
    <s v=""/>
    <s v=""/>
    <s v=""/>
    <s v=""/>
    <s v="RXCLAIM"/>
    <s v="MEDSURG"/>
    <d v="2024-02-28T14:39:19"/>
    <s v="24-081085880"/>
    <s v="DAVIS, BRYAN"/>
    <s v="W26679363001"/>
    <s v="AETNA - ACF - FI - TEXAS - PPO"/>
    <s v="7700"/>
    <s v="108363238"/>
    <s v="0170009100001-Q"/>
    <s v="1033685748"/>
    <s v="Leggett, codi"/>
    <s v="Global Step Therapy Texas Mandate REG"/>
    <s v="Prior Authorization"/>
    <s v="Standard"/>
    <d v="2024-02-28T09:36:31"/>
    <d v="2024-02-28T09:36:31"/>
    <d v="2024-02-28T09:33:12"/>
    <s v="Denied"/>
    <n v="2024"/>
    <n v="2"/>
    <s v="Your plan only covers this drug when A) You have tried a generic of this drug, B) You had a bad side effect, and C) The bad side effect was due to an inactive ingredien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A) You have tried a generic of this drug, B) You had a bad side effect, and C) The bad side effect was due to an inactive ingredien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A) You have tried a generic of this drug, B) You had a bad side effect, and C) The bad side effect was due to an inactive ingredien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TX"/>
    <s v="DAVIS"/>
    <s v="BRYAN"/>
    <n v="23594"/>
    <n v="59"/>
    <s v="M"/>
    <s v="TX"/>
    <s v="Farxiga 5mg Tablet"/>
    <s v="27700040200310"/>
    <s v="E11.9"/>
    <s v="1033685748"/>
    <s v="1033685748"/>
    <s v="codi"/>
    <s v="Leggett"/>
    <s v="Conroe"/>
    <s v="TX"/>
    <s v="77304"/>
    <s v="ANTIDIABETICS"/>
    <s v="SODIUM-GLUCOSE CO-TRANSPORTER 2 (SGLT2) INHIBITORS"/>
    <s v="FARXIGA"/>
    <s v="Prior Authorization"/>
    <s v="Std"/>
    <s v="Standard"/>
    <s v="Global Step Therapy Texas Mandate REG"/>
    <s v="MD Deny and Close (Complete Clinical) - PA"/>
    <s v="Denied"/>
    <s v="Denied"/>
    <s v="D"/>
    <s v="ASAP"/>
    <s v="Type 2 diabetes mellitus without complications"/>
    <n v="5.03"/>
    <n v="5.03"/>
    <s v="NULL"/>
    <s v="00310620530"/>
    <d v="2024-02-28T14:39:18"/>
    <s v="JWOOD"/>
    <s v="NULL"/>
    <s v="JAMES"/>
    <s v="WOOD"/>
    <s v="266793630"/>
    <s v="266793630AND2/28/2024ANDFARXI"/>
    <s v="Drug Requires Step Therapy"/>
    <n v="1"/>
    <n v="0"/>
    <n v="0"/>
    <n v="0"/>
    <n v="0"/>
    <n v="0"/>
    <n v="0"/>
    <n v="0"/>
    <n v="0"/>
    <n v="0"/>
    <n v="1"/>
    <s v="Nurse Practitioner"/>
    <s v="1033685748"/>
    <n v="0"/>
    <s v=""/>
    <s v=""/>
    <s v=""/>
    <s v=""/>
    <s v=""/>
    <n v="0.21027777777777801"/>
    <x v="0"/>
    <n v="0"/>
    <n v="1"/>
    <m/>
    <m/>
    <s v=""/>
    <s v=""/>
    <s v=""/>
    <s v=""/>
    <s v=""/>
    <n v="1"/>
    <x v="9"/>
    <n v="0"/>
    <n v="1"/>
    <s v="E11"/>
    <n v="0"/>
    <n v="1"/>
    <s v=""/>
    <s v="ePA"/>
    <n v="0"/>
    <n v="0"/>
    <n v="0"/>
    <n v="0"/>
    <x v="2"/>
    <x v="2"/>
    <x v="5"/>
    <s v=""/>
    <s v=""/>
  </r>
  <r>
    <s v="E11"/>
    <s v="Type 2 diab w hyprosm w/o nonket hyprgly-hypros coma (NKHHC)"/>
    <n v="1"/>
    <s v="Type 2 diab w hyprosm w/o nonket hyprgly-hypros coma (NKHHC)"/>
    <n v="1"/>
    <s v="JARDIANCE"/>
    <s v="JARDIANCE"/>
    <s v=""/>
    <s v=""/>
    <s v=""/>
    <s v=""/>
    <s v=""/>
    <s v=""/>
    <s v=""/>
    <s v=""/>
    <s v=""/>
    <s v=""/>
    <s v=""/>
    <s v=""/>
    <s v=""/>
    <s v=""/>
    <s v=""/>
    <s v=""/>
    <s v=""/>
    <s v=""/>
    <s v=""/>
    <s v=""/>
    <s v=""/>
    <s v=""/>
    <s v=""/>
    <s v=""/>
    <s v=""/>
    <s v=""/>
    <s v=""/>
    <s v=""/>
    <s v="24084916837"/>
    <s v=""/>
    <s v=""/>
    <s v=""/>
    <s v=""/>
    <s v=""/>
    <s v=""/>
    <s v=""/>
    <s v=""/>
    <s v=""/>
    <s v=""/>
    <s v=""/>
    <s v=""/>
    <s v=""/>
    <s v=""/>
    <s v=""/>
    <s v=""/>
    <s v=""/>
    <s v=""/>
    <s v=""/>
    <s v=""/>
    <s v=""/>
    <s v=""/>
    <s v=""/>
    <s v=""/>
    <s v=""/>
    <s v=""/>
    <s v=""/>
    <s v="RXCLAIM"/>
    <s v="MEDSURG"/>
    <d v="2024-06-06T09:34:47"/>
    <s v="24-084916837"/>
    <s v="CARTWRIGHT, THOMAS"/>
    <s v="W26829615801"/>
    <s v="AETNA - ACF - FI - MISSISSIPPI"/>
    <s v="7700"/>
    <s v="171714"/>
    <s v="0176713100001-A"/>
    <s v="1043314057"/>
    <s v="Stallworth, Gregory"/>
    <s v="Global Step Therapy Mississippi Mandate REG"/>
    <s v="Prior Authorization"/>
    <s v="Expedited"/>
    <d v="2024-06-06T09:31:12"/>
    <d v="2024-06-06T09:31:12"/>
    <d v="2024-06-06T09:11:25"/>
    <s v="Approved"/>
    <n v="2024"/>
    <n v="6"/>
    <s v="Approved from 06/06/2024 thru 06/06/2025 - SP, 06/06/2024 09:34 AM"/>
    <s v="ePA"/>
    <s v="Closed"/>
    <s v="Clinical"/>
    <s v="Approved from 06/06/2024 thru 06/06/2025 - SP, 06/06/2024 09:34 AM"/>
    <s v="NULL"/>
    <n v="2035"/>
    <s v="Met Plan Criteria"/>
    <s v="Approved from 06/06/2024 thru 06/06/2025 - SP, 06/06/2024 09:34 AM"/>
    <d v="2024-06-06T00:00:00"/>
    <d v="2025-06-06T00:00:00"/>
    <s v="MS"/>
    <s v="CARTWRIGHT"/>
    <s v="THOMAS"/>
    <n v="19408"/>
    <n v="71"/>
    <s v="M"/>
    <s v="MS"/>
    <s v="Jardiance 25MG OR TABS"/>
    <s v="27700050000320"/>
    <s v="E11.65"/>
    <s v="1043314057"/>
    <s v="1043314057"/>
    <s v="Gregory"/>
    <s v="Stallworth"/>
    <s v="Holly Springs"/>
    <s v="MS"/>
    <s v="38635"/>
    <s v="ANTIDIABETICS"/>
    <s v="SODIUM-GLUCOSE CO-TRANSPORTER 2 (SGLT2) INHIBITORS"/>
    <s v="JARDIANCE"/>
    <s v="Prior Authorization"/>
    <s v="Exp"/>
    <s v="Expedited"/>
    <s v="Global Step Therapy Mississippi Mandate REG"/>
    <s v="ePA Approve"/>
    <s v="Approved"/>
    <s v="ePA Approve"/>
    <s v="A"/>
    <s v="ASAP"/>
    <s v="Type 2 diabetes mellitus with hyperglycemia"/>
    <n v="0.04"/>
    <n v="0.04"/>
    <s v="NULL"/>
    <s v="00597015330"/>
    <s v=""/>
    <s v="NULL"/>
    <s v="NULL"/>
    <s v="NULL"/>
    <s v="NULL"/>
    <s v="268296158"/>
    <s v="268296158AND6/6/2024ANDJARDI"/>
    <s v=""/>
    <s v=""/>
    <s v=""/>
    <s v=""/>
    <s v=""/>
    <n v="0"/>
    <n v="0"/>
    <s v=""/>
    <s v=""/>
    <n v="0"/>
    <n v="0"/>
    <n v="1"/>
    <s v="Emergency Medicine"/>
    <s v="1043314057"/>
    <n v="0"/>
    <s v=""/>
    <s v=""/>
    <s v=""/>
    <s v=""/>
    <s v=""/>
    <n v="2.48842592592593E-3"/>
    <x v="1"/>
    <n v="1"/>
    <n v="0"/>
    <n v="1"/>
    <m/>
    <s v=""/>
    <s v=""/>
    <s v=""/>
    <s v=""/>
    <s v=""/>
    <n v="1"/>
    <x v="9"/>
    <n v="1"/>
    <n v="0"/>
    <s v="E11"/>
    <n v="1"/>
    <n v="0"/>
    <s v=""/>
    <s v="ePA"/>
    <n v="0"/>
    <n v="0"/>
    <n v="0"/>
    <n v="0"/>
    <x v="7"/>
    <x v="21"/>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78810295"/>
    <s v=""/>
    <s v=""/>
    <s v=""/>
    <s v=""/>
    <s v=""/>
    <s v=""/>
    <s v=""/>
    <s v=""/>
    <s v=""/>
    <s v=""/>
    <s v=""/>
    <s v=""/>
    <s v=""/>
    <s v=""/>
    <s v=""/>
    <s v=""/>
    <s v=""/>
    <s v=""/>
    <s v=""/>
    <s v=""/>
    <s v=""/>
    <s v=""/>
    <s v=""/>
    <s v=""/>
    <s v=""/>
    <s v=""/>
    <s v=""/>
    <s v="RXCLAIM"/>
    <s v="MEDSURG"/>
    <d v="2024-01-03T17:12:25"/>
    <s v="24-078810295"/>
    <s v="BIANCHE, DALE"/>
    <s v="W26638437001"/>
    <s v="AETNA - ACF - FI - TEXAS - PPO"/>
    <s v="7700"/>
    <s v="108363238"/>
    <s v="0170009110101AQ"/>
    <s v="1043606619"/>
    <s v="Enakuaa, Souad"/>
    <s v="GIP-GLP-1 Agonist Mounjaro PA with Limit REG"/>
    <s v="Prior Authorization"/>
    <s v="Standard"/>
    <d v="2024-01-03T09:39:10"/>
    <d v="2024-01-03T09:39:10"/>
    <d v="2024-01-03T09:38:36"/>
    <s v="Approved"/>
    <n v="2024"/>
    <n v="1"/>
    <s v="Approved from 01/03/2024 thru 01/03/2027"/>
    <s v="ePA"/>
    <s v="Closed"/>
    <s v="Clinical"/>
    <s v="Approved from 01/03/2024 thru 01/03/2027"/>
    <s v="NULL"/>
    <n v="2035"/>
    <s v="Met Plan Criteria"/>
    <s v="Approved from 01/03/2024 thru 01/03/2027"/>
    <d v="2024-01-03T00:00:00"/>
    <d v="2027-01-03T00:00:00"/>
    <s v="TX"/>
    <s v="BIANCHE"/>
    <s v="DALE"/>
    <n v="22198"/>
    <n v="63"/>
    <s v="M"/>
    <s v="TX"/>
    <s v="Mounjaro (tirzepatide)"/>
    <s v="2717308000D2**"/>
    <s v="E11.65"/>
    <s v="1043606619"/>
    <s v="1043606619"/>
    <s v="Souad"/>
    <s v="Enakuaa"/>
    <s v="Webster"/>
    <s v="TX"/>
    <s v="77598"/>
    <s v="ANTIDIABETICS"/>
    <s v="INVALID GPI"/>
    <s v="MOUNJARO"/>
    <s v="Prior Authorization"/>
    <s v="Std"/>
    <s v="Standard"/>
    <s v="GIP-GLP-1 Agonist Mounjaro PA with Limit REG"/>
    <s v="ePA Approve"/>
    <s v="Approved"/>
    <s v="ePA Approve"/>
    <s v="A"/>
    <s v="ASAP"/>
    <s v="Type 2 diabetes mellitus with hyperglycemia"/>
    <n v="7.33"/>
    <n v="7.33"/>
    <s v="NULL"/>
    <s v="00002148480"/>
    <s v=""/>
    <s v="NULL"/>
    <s v="NULL"/>
    <s v="NULL"/>
    <s v="NULL"/>
    <s v="266384370"/>
    <s v="266384370AND1/3/2024ANDMOUNJ"/>
    <s v=""/>
    <s v=""/>
    <s v=""/>
    <s v=""/>
    <s v=""/>
    <n v="0"/>
    <n v="0"/>
    <s v=""/>
    <s v=""/>
    <n v="0"/>
    <n v="0"/>
    <n v="1"/>
    <s v="Internal Medicine"/>
    <s v="1043606619"/>
    <n v="0"/>
    <s v=""/>
    <s v=""/>
    <s v=""/>
    <s v=""/>
    <n v="2.4884259037207812E-3"/>
    <n v="0.31475694444444402"/>
    <x v="1"/>
    <n v="1"/>
    <n v="0"/>
    <m/>
    <m/>
    <s v=""/>
    <s v=""/>
    <s v=""/>
    <s v=""/>
    <s v=""/>
    <n v="1"/>
    <x v="9"/>
    <n v="1"/>
    <n v="0"/>
    <s v="E11"/>
    <n v="1"/>
    <n v="0"/>
    <s v=""/>
    <s v="ePA"/>
    <n v="0"/>
    <n v="0"/>
    <n v="0"/>
    <n v="0"/>
    <x v="1"/>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7027481"/>
    <s v=""/>
    <s v=""/>
    <s v=""/>
    <s v=""/>
    <s v=""/>
    <s v=""/>
    <s v=""/>
    <s v=""/>
    <s v=""/>
    <s v=""/>
    <s v=""/>
    <s v=""/>
    <s v=""/>
    <s v=""/>
    <s v=""/>
    <s v=""/>
    <s v=""/>
    <s v=""/>
    <s v=""/>
    <s v=""/>
    <s v=""/>
    <s v=""/>
    <s v=""/>
    <s v=""/>
    <s v=""/>
    <s v=""/>
    <s v=""/>
    <s v="RXCLAIM"/>
    <s v="MEDSURG"/>
    <d v="2024-08-05T14:22:17"/>
    <s v="24-087027481"/>
    <s v="MILLER, YOLANDA"/>
    <s v="W26807147801"/>
    <s v="AETNA - ACF - FI - MISSISSIPPI"/>
    <s v="7700"/>
    <s v="171714"/>
    <s v="0176713100001-A"/>
    <s v="1043633696"/>
    <s v="Sanders, Jennifer"/>
    <s v="GIP-GLP-1 Agonist Mounjaro PA with Limit REG"/>
    <s v="Prior Authorization"/>
    <s v="Expedited"/>
    <d v="2024-08-05T14:19:04"/>
    <d v="2024-08-05T14:19:04"/>
    <d v="2024-08-05T13:53:02"/>
    <s v="Approved"/>
    <n v="2024"/>
    <n v="8"/>
    <s v="Approved from 08/05/2024 thru 08/05/2027"/>
    <s v="ePA"/>
    <s v="Closed"/>
    <s v="Clinical"/>
    <s v="Approved from 08/05/2024 thru 08/05/2027"/>
    <s v="NULL"/>
    <n v="2035"/>
    <s v="Met Plan Criteria"/>
    <s v="Approved from 08/05/2024 thru 08/05/2027"/>
    <d v="2024-08-05T00:00:00"/>
    <d v="2027-08-05T00:00:00"/>
    <s v="MS"/>
    <s v="MILLER"/>
    <s v="YOLANDA"/>
    <n v="24204"/>
    <n v="58"/>
    <s v="F"/>
    <s v="MS"/>
    <s v="Mounjaro (tirzepatide)"/>
    <s v="2717308000D2**"/>
    <s v="E11.9"/>
    <s v="1043633696"/>
    <s v="1043633696"/>
    <s v="Jennifer"/>
    <s v="Sanders"/>
    <s v="Olive Branch"/>
    <s v="MS"/>
    <s v="38654"/>
    <s v="ANTIDIABETICS"/>
    <s v="INVALID GPI"/>
    <s v="MOUNJARO"/>
    <s v="Prior Authorization"/>
    <s v="Exp"/>
    <s v="Expedited"/>
    <s v="GIP-GLP-1 Agonist Mounjaro PA with Limit REG"/>
    <s v="ePA Approve"/>
    <s v="Approved"/>
    <s v="ePA Approve"/>
    <s v="A"/>
    <s v="ASAP"/>
    <s v="Type 2 diabetes mellitus without complications"/>
    <n v="0.03"/>
    <n v="0.03"/>
    <s v="NULL"/>
    <s v="00002146080"/>
    <s v=""/>
    <s v="NULL"/>
    <s v="NULL"/>
    <s v="NULL"/>
    <s v="NULL"/>
    <s v="268071478"/>
    <s v="268071478AND8/5/2024ANDMOUNJ"/>
    <s v=""/>
    <s v=""/>
    <s v=""/>
    <s v=""/>
    <s v=""/>
    <n v="0"/>
    <n v="0"/>
    <s v=""/>
    <s v=""/>
    <n v="0"/>
    <n v="0"/>
    <n v="1"/>
    <s v="Nurse Practitioner"/>
    <s v="1043633696"/>
    <n v="0"/>
    <s v=""/>
    <s v=""/>
    <s v=""/>
    <s v=""/>
    <s v=""/>
    <n v="2.2337962962963001E-3"/>
    <x v="1"/>
    <n v="1"/>
    <n v="0"/>
    <n v="1"/>
    <m/>
    <s v=""/>
    <s v=""/>
    <s v=""/>
    <s v=""/>
    <s v=""/>
    <n v="1"/>
    <x v="9"/>
    <n v="1"/>
    <n v="0"/>
    <s v="E11"/>
    <n v="1"/>
    <n v="0"/>
    <s v=""/>
    <s v="ePA"/>
    <n v="0"/>
    <n v="0"/>
    <n v="0"/>
    <n v="0"/>
    <x v="2"/>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90695444"/>
    <s v=""/>
    <s v=""/>
    <s v=""/>
    <s v=""/>
    <s v=""/>
    <s v=""/>
    <s v=""/>
    <s v=""/>
    <s v=""/>
    <s v=""/>
    <s v=""/>
    <s v=""/>
    <s v=""/>
    <s v=""/>
    <s v=""/>
    <s v=""/>
    <s v=""/>
    <s v=""/>
    <s v=""/>
    <s v=""/>
    <s v=""/>
    <s v=""/>
    <s v=""/>
    <s v=""/>
    <s v=""/>
    <s v=""/>
    <s v=""/>
    <s v="RXCLAIM"/>
    <s v="MEDSURG"/>
    <d v="2024-11-18T11:31:37"/>
    <s v="24-090695444"/>
    <s v="SMITH, LYLE"/>
    <s v="W26679349501"/>
    <s v="AETNA - ACF - FI - MISSISSIPPI"/>
    <s v="7700"/>
    <s v="108363238"/>
    <s v="0170009100001-A"/>
    <s v="1053554808"/>
    <s v="Richards, Juliet"/>
    <s v="GIP-GLP-1 Agonist Mounjaro PA with Limit REG"/>
    <s v="Prior Authorization"/>
    <s v="Standard"/>
    <d v="2024-11-18T11:31:35"/>
    <d v="2024-11-18T11:31:37"/>
    <d v="2024-11-18T11:30:30"/>
    <s v="Approved"/>
    <n v="2024"/>
    <n v="11"/>
    <s v="Met Plan Criteria"/>
    <s v="ePA"/>
    <s v="Closed"/>
    <s v="Clinical"/>
    <s v="NULL"/>
    <s v="Met Plan Criteria"/>
    <n v="2035"/>
    <s v="Met Plan Criteria"/>
    <s v="Met Plan Criteria"/>
    <d v="2024-11-18T00:00:00"/>
    <d v="2027-11-18T00:00:00"/>
    <s v="MS"/>
    <s v="SMITH"/>
    <s v="LYLE"/>
    <n v="23275"/>
    <n v="61"/>
    <s v="M"/>
    <s v="MS"/>
    <s v="Mounjaro 5MG/0.5ML SC SOAJ"/>
    <s v="2717308000D5**"/>
    <s v="E11.9"/>
    <s v="1053554808"/>
    <s v="1053554808"/>
    <s v="Juliet"/>
    <s v="Richards"/>
    <s v="Biloxi"/>
    <s v="MS"/>
    <s v="39531"/>
    <s v="ANTIDIABETICS"/>
    <s v="INVALID GPI"/>
    <s v="MOUNJARO"/>
    <s v="Prior Authorization"/>
    <s v="Std"/>
    <s v="Standard"/>
    <s v="GIP-GLP-1 Agonist Mounjaro PA with Limit REG"/>
    <s v="ePA Approve"/>
    <s v="Approved"/>
    <s v="ePA Approve"/>
    <s v="A"/>
    <s v="ASAP"/>
    <s v="Type 2 diabetes mellitus without complications"/>
    <n v="0"/>
    <n v="0"/>
    <s v="NULL"/>
    <s v="00002149580"/>
    <s v=""/>
    <s v="NULL"/>
    <s v="NULL"/>
    <s v="NULL"/>
    <s v="NULL"/>
    <s v="266793495"/>
    <s v="266793495AND11/18/2024ANDMOUNJ"/>
    <s v=""/>
    <s v=""/>
    <s v=""/>
    <s v=""/>
    <s v=""/>
    <n v="0"/>
    <n v="0"/>
    <s v=""/>
    <s v=""/>
    <n v="0"/>
    <n v="0"/>
    <n v="1"/>
    <s v="Nurse Practitioner"/>
    <s v="1053554808"/>
    <n v="0"/>
    <s v=""/>
    <s v=""/>
    <s v=""/>
    <s v=""/>
    <n v="2.2337963018799201E-3"/>
    <n v="2.31481481481481E-5"/>
    <x v="1"/>
    <n v="1"/>
    <n v="0"/>
    <m/>
    <m/>
    <s v=""/>
    <s v=""/>
    <s v=""/>
    <s v=""/>
    <s v=""/>
    <n v="1"/>
    <x v="9"/>
    <n v="1"/>
    <n v="0"/>
    <s v="E11"/>
    <n v="1"/>
    <n v="0"/>
    <s v=""/>
    <s v="ePA"/>
    <n v="0"/>
    <n v="0"/>
    <n v="0"/>
    <n v="0"/>
    <x v="2"/>
    <x v="4"/>
    <x v="1"/>
    <s v=""/>
    <s v=""/>
  </r>
  <r>
    <s v="E11"/>
    <s v="Type 2 diab w hyprosm w/o nonket hyprgly-hypros coma (NKHHC)"/>
    <n v="1"/>
    <s v="Type 2 diab w hyprosm w/o nonket hyprgly-hypros coma (NKHHC)"/>
    <n v="1"/>
    <s v="FARXIGA"/>
    <s v="FARXIGA"/>
    <s v=""/>
    <s v=""/>
    <s v=""/>
    <s v=""/>
    <s v=""/>
    <s v=""/>
    <s v=""/>
    <s v=""/>
    <s v=""/>
    <s v=""/>
    <s v=""/>
    <s v=""/>
    <s v=""/>
    <s v=""/>
    <s v=""/>
    <s v=""/>
    <s v=""/>
    <s v=""/>
    <s v=""/>
    <s v=""/>
    <s v=""/>
    <s v=""/>
    <s v=""/>
    <s v=""/>
    <s v=""/>
    <s v=""/>
    <s v=""/>
    <s v=""/>
    <s v="24084104896"/>
    <s v=""/>
    <s v=""/>
    <s v=""/>
    <s v=""/>
    <s v=""/>
    <s v=""/>
    <s v=""/>
    <s v=""/>
    <s v=""/>
    <s v=""/>
    <s v=""/>
    <s v=""/>
    <s v=""/>
    <s v=""/>
    <s v=""/>
    <s v=""/>
    <s v=""/>
    <s v=""/>
    <s v=""/>
    <s v=""/>
    <s v=""/>
    <s v=""/>
    <s v=""/>
    <s v=""/>
    <s v=""/>
    <s v=""/>
    <s v=""/>
    <s v="RXCLAIM"/>
    <s v="MEDSURG"/>
    <d v="2024-05-15T09:14:54"/>
    <s v="24-084104896"/>
    <s v="STRICKLAND, JOHN DAVID"/>
    <s v="W26829599201"/>
    <s v="AETNA - ACF - FI - MISSISSIPPI"/>
    <s v="7700"/>
    <s v="171714"/>
    <s v="0176713100001-A"/>
    <s v="1073035168"/>
    <s v="Williams, Jerry"/>
    <s v="Global Step Therapy Mississippi Mandate REG"/>
    <s v="Prior Authorization"/>
    <s v="Standard"/>
    <d v="2024-05-15T08:58:00"/>
    <d v="2024-05-15T08:58:00"/>
    <d v="2024-05-14T17:10:23"/>
    <s v="Approved"/>
    <n v="2024"/>
    <n v="5"/>
    <s v="Approved from 05/15/2024 thru 05/15/2025"/>
    <s v="ePA"/>
    <s v="Closed"/>
    <s v="Clinical"/>
    <s v="Approved from 05/15/2024 thru 05/15/2025"/>
    <s v="NULL"/>
    <n v="2035"/>
    <s v="Met Plan Criteria"/>
    <s v="Approved from 05/15/2024 thru 05/15/2025"/>
    <d v="2024-05-15T00:00:00"/>
    <d v="2025-05-15T00:00:00"/>
    <s v="MS"/>
    <s v="STRICKLAND"/>
    <s v="JOHN DAVID"/>
    <n v="23646"/>
    <n v="59"/>
    <s v="M"/>
    <s v="MS"/>
    <s v="FARXIGA 5MG TAB"/>
    <s v="27700040200310"/>
    <s v="E11.8"/>
    <s v="1073035168"/>
    <s v="1073035168"/>
    <s v="Jerry"/>
    <s v="Williams"/>
    <s v="Holly Springs"/>
    <s v="MS"/>
    <s v="38635"/>
    <s v="ANTIDIABETICS"/>
    <s v="SODIUM-GLUCOSE CO-TRANSPORTER 2 (SGLT2) INHIBITORS"/>
    <s v="FARXIGA"/>
    <s v="Prior Authorization"/>
    <s v="Std"/>
    <s v="Standard"/>
    <s v="Global Step Therapy Mississippi Mandate REG"/>
    <s v="ePA Approve"/>
    <s v="Approved"/>
    <s v="ePA Approve"/>
    <s v="A"/>
    <s v="ASAP"/>
    <s v="Type 2 diabetes mellitus with unspecified complications"/>
    <n v="0.17"/>
    <n v="0.17"/>
    <s v="NULL"/>
    <s v="00310620530"/>
    <s v=""/>
    <s v="NULL"/>
    <s v="NULL"/>
    <s v="NULL"/>
    <s v="NULL"/>
    <s v="268295992"/>
    <s v="268295992AND5/15/2024ANDFARXI"/>
    <s v=""/>
    <s v=""/>
    <s v=""/>
    <s v=""/>
    <s v=""/>
    <n v="0"/>
    <n v="0"/>
    <s v=""/>
    <s v=""/>
    <n v="0"/>
    <n v="0"/>
    <n v="1"/>
    <s v="Nurse Practitioner"/>
    <s v="1073035168"/>
    <n v="0"/>
    <s v=""/>
    <s v=""/>
    <s v=""/>
    <s v=""/>
    <s v=""/>
    <n v="1.17361111111111E-2"/>
    <x v="1"/>
    <n v="1"/>
    <n v="0"/>
    <m/>
    <m/>
    <s v=""/>
    <s v=""/>
    <s v=""/>
    <s v=""/>
    <s v=""/>
    <n v="1"/>
    <x v="9"/>
    <n v="1"/>
    <n v="0"/>
    <s v="E11"/>
    <n v="1"/>
    <n v="0"/>
    <s v=""/>
    <s v="ePA"/>
    <n v="0"/>
    <n v="0"/>
    <n v="0"/>
    <n v="0"/>
    <x v="2"/>
    <x v="2"/>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7778698"/>
    <s v=""/>
    <s v=""/>
    <s v=""/>
    <s v=""/>
    <s v=""/>
    <s v=""/>
    <s v=""/>
    <s v=""/>
    <s v=""/>
    <s v=""/>
    <s v=""/>
    <s v=""/>
    <s v=""/>
    <s v=""/>
    <s v=""/>
    <s v=""/>
    <s v=""/>
    <s v=""/>
    <s v=""/>
    <s v=""/>
    <s v=""/>
    <s v=""/>
    <s v=""/>
    <s v=""/>
    <s v=""/>
    <s v=""/>
    <s v=""/>
    <s v="RXCLAIM"/>
    <s v="MEDSURG"/>
    <d v="2024-08-26T11:33:51"/>
    <s v="24-087778698"/>
    <s v="JONES, ANTHONY"/>
    <s v="W27103971601"/>
    <s v="AETNA - ACF - FI - MISSISSIPPI"/>
    <s v="7700"/>
    <s v="171714"/>
    <s v="0176713100001-A"/>
    <s v="1073035168"/>
    <s v="Williams, Jerry"/>
    <s v="GIP-GLP-1 Agonist Mounjaro PA with Limit REG"/>
    <s v="Prior Authorization"/>
    <s v="Standard"/>
    <d v="2024-08-26T11:33:46"/>
    <d v="2024-08-26T11:33:51"/>
    <d v="2024-08-26T11:33:15"/>
    <s v="Approved"/>
    <n v="2024"/>
    <n v="8"/>
    <s v="Met Plan Criteria"/>
    <s v="ePA"/>
    <s v="Closed"/>
    <s v="Clinical"/>
    <s v="NULL"/>
    <s v="Met Plan Criteria"/>
    <n v="2035"/>
    <s v="Met Plan Criteria"/>
    <s v="Met Plan Criteria"/>
    <d v="2024-08-26T00:00:00"/>
    <d v="2027-08-26T00:00:00"/>
    <s v="MS"/>
    <s v="JONES"/>
    <s v="ANTHONY"/>
    <n v="26330"/>
    <n v="52"/>
    <s v="M"/>
    <s v="MS"/>
    <s v="Mounjaro 2.5MG/0.5ML SC SOPN"/>
    <s v="2717308000D2**"/>
    <s v="E11.65"/>
    <s v="1073035168"/>
    <s v="1073035168"/>
    <s v="Jerry"/>
    <s v="Williams"/>
    <s v="Holly Springs"/>
    <s v="MS"/>
    <s v="38635"/>
    <s v="ANTIDIABETICS"/>
    <s v="INVALID GPI"/>
    <s v="MOUNJARO"/>
    <s v="Prior Authorization"/>
    <s v="Std"/>
    <s v="Standard"/>
    <s v="GIP-GLP-1 Agonist Mounjaro PA with Limit REG"/>
    <s v="ePA Approve"/>
    <s v="Approved"/>
    <s v="ePA Approve"/>
    <s v="A"/>
    <s v="ASAP"/>
    <s v="Type 2 diabetes mellitus with hyperglycemia"/>
    <n v="0"/>
    <n v="0"/>
    <s v="NULL"/>
    <s v="00002150680"/>
    <s v=""/>
    <s v="NULL"/>
    <s v="NULL"/>
    <s v="NULL"/>
    <s v="NULL"/>
    <s v="271039716"/>
    <s v="271039716AND8/26/2024ANDMOUNJ"/>
    <s v=""/>
    <s v=""/>
    <s v=""/>
    <s v=""/>
    <s v=""/>
    <n v="0"/>
    <n v="0"/>
    <s v=""/>
    <s v=""/>
    <n v="0"/>
    <n v="0"/>
    <n v="1"/>
    <s v="Nurse Practitioner"/>
    <s v="1073035168"/>
    <n v="0"/>
    <s v=""/>
    <s v=""/>
    <s v=""/>
    <s v=""/>
    <s v=""/>
    <n v="5.78703703703704E-5"/>
    <x v="1"/>
    <n v="1"/>
    <n v="0"/>
    <m/>
    <m/>
    <s v=""/>
    <s v=""/>
    <s v=""/>
    <s v=""/>
    <s v=""/>
    <n v="1"/>
    <x v="9"/>
    <n v="1"/>
    <n v="0"/>
    <s v="E11"/>
    <n v="1"/>
    <n v="0"/>
    <s v=""/>
    <s v="ePA"/>
    <n v="0"/>
    <n v="0"/>
    <n v="0"/>
    <n v="0"/>
    <x v="2"/>
    <x v="4"/>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7699629"/>
    <s v=""/>
    <s v=""/>
    <s v=""/>
    <s v=""/>
    <s v=""/>
    <s v=""/>
    <s v=""/>
    <s v=""/>
    <s v=""/>
    <s v=""/>
    <s v=""/>
    <s v=""/>
    <s v=""/>
    <s v=""/>
    <s v=""/>
    <s v=""/>
    <s v=""/>
    <s v=""/>
    <s v=""/>
    <s v=""/>
    <s v=""/>
    <s v=""/>
    <s v=""/>
    <s v=""/>
    <s v=""/>
    <s v=""/>
    <s v=""/>
    <s v="RXCLAIM"/>
    <s v="MEDSURG"/>
    <d v="2024-08-22T15:32:57"/>
    <s v="24-087699629"/>
    <s v="BROWN, BENNY"/>
    <s v="W27626726801"/>
    <s v="AETNA - ACF - FI - MISSISSIPPI"/>
    <s v="7700"/>
    <s v="108363238"/>
    <s v="0170009100001-A"/>
    <s v="1083147045"/>
    <s v="BANKS, BROCK"/>
    <s v="Antidiabetic GLP-1 Agonist PA with Limit REG"/>
    <s v="Prior Authorization"/>
    <s v="Standard"/>
    <d v="2024-08-22T15:32:54"/>
    <d v="2024-08-22T15:32:57"/>
    <d v="2024-08-22T15:28:39"/>
    <s v="Approved"/>
    <n v="2024"/>
    <n v="8"/>
    <s v="Met Plan Criteria"/>
    <s v="ePA"/>
    <s v="Closed"/>
    <s v="Clinical"/>
    <s v="NULL"/>
    <s v="Met Plan Criteria"/>
    <n v="2035"/>
    <s v="Met Plan Criteria"/>
    <s v="Met Plan Criteria"/>
    <d v="2024-08-22T00:00:00"/>
    <d v="2027-08-22T00:00:00"/>
    <s v="MS"/>
    <s v="BROWN"/>
    <s v="BENNY"/>
    <n v="26269"/>
    <n v="52"/>
    <s v="M"/>
    <s v="MS"/>
    <s v="Ozempic (0.25 or 0.5 MG/DOSE) 2MG/3ML SC SOPN"/>
    <s v="2717007000D2**"/>
    <s v="E11.65"/>
    <s v="1083147045"/>
    <s v="1083147045"/>
    <s v="BROCK"/>
    <s v="BANKS"/>
    <s v="MOSS POINT"/>
    <s v="MS"/>
    <s v="39563"/>
    <s v="ANTIDIABETICS"/>
    <s v="INCRETIN MIMETIC AGENTS (GLP-1 RECEPTOR AGONISTS)"/>
    <s v="OZEMPIC"/>
    <s v="Prior Authorization"/>
    <s v="Std"/>
    <s v="Standard"/>
    <s v="Antidiabetic GLP-1 Agonist PA with Limit REG"/>
    <s v="ePA Approve"/>
    <s v="Approved"/>
    <s v="ePA Approve"/>
    <s v="A"/>
    <s v="ASAP"/>
    <s v="Type 2 diabetes mellitus with hyperglycemia"/>
    <n v="0"/>
    <n v="0"/>
    <s v="NULL"/>
    <s v="00169418113"/>
    <s v=""/>
    <s v="NULL"/>
    <s v="NULL"/>
    <s v="NULL"/>
    <s v="NULL"/>
    <s v="276267268"/>
    <s v="276267268AND8/22/2024ANDOZEMP"/>
    <s v=""/>
    <s v=""/>
    <s v=""/>
    <s v=""/>
    <s v=""/>
    <n v="0"/>
    <n v="0"/>
    <s v=""/>
    <s v=""/>
    <n v="0"/>
    <n v="0"/>
    <n v="1"/>
    <s v="Family Medicine"/>
    <s v="1083147045"/>
    <n v="0"/>
    <s v=""/>
    <s v=""/>
    <s v=""/>
    <s v=""/>
    <s v=""/>
    <n v="3.4722222222222202E-5"/>
    <x v="1"/>
    <n v="1"/>
    <n v="0"/>
    <m/>
    <m/>
    <s v=""/>
    <s v=""/>
    <s v=""/>
    <s v=""/>
    <s v=""/>
    <n v="1"/>
    <x v="9"/>
    <n v="1"/>
    <n v="0"/>
    <s v="E11"/>
    <n v="1"/>
    <n v="0"/>
    <s v=""/>
    <s v="ePA"/>
    <n v="0"/>
    <n v="0"/>
    <n v="0"/>
    <n v="0"/>
    <x v="6"/>
    <x v="19"/>
    <x v="1"/>
    <s v=""/>
    <s v=""/>
  </r>
  <r>
    <s v="E11"/>
    <s v="Type 2 diab w hyprosm w/o nonket hyprgly-hypros coma (NKHHC)"/>
    <n v="1"/>
    <s v="Type 2 diab w hyprosm w/o nonket hyprgly-hypros coma (NKHHC)"/>
    <n v="1"/>
    <s v="CONTINUOUS"/>
    <s v="CONTINUOUS"/>
    <s v=""/>
    <s v=""/>
    <s v=""/>
    <s v=""/>
    <s v=""/>
    <s v=""/>
    <s v=""/>
    <s v=""/>
    <s v=""/>
    <s v=""/>
    <s v=""/>
    <s v=""/>
    <s v=""/>
    <s v=""/>
    <s v=""/>
    <s v=""/>
    <s v=""/>
    <s v=""/>
    <s v=""/>
    <s v=""/>
    <s v=""/>
    <s v=""/>
    <s v=""/>
    <s v=""/>
    <s v=""/>
    <s v=""/>
    <s v=""/>
    <s v=""/>
    <s v="24080989341"/>
    <s v=""/>
    <s v=""/>
    <s v=""/>
    <s v=""/>
    <s v=""/>
    <s v=""/>
    <s v=""/>
    <s v=""/>
    <s v=""/>
    <s v=""/>
    <s v=""/>
    <s v=""/>
    <s v=""/>
    <s v=""/>
    <s v=""/>
    <s v=""/>
    <s v=""/>
    <s v=""/>
    <s v=""/>
    <s v=""/>
    <s v=""/>
    <s v=""/>
    <s v=""/>
    <s v=""/>
    <s v=""/>
    <s v=""/>
    <s v=""/>
    <s v="RXCLAIM"/>
    <s v="MEDSURG"/>
    <d v="2024-02-29T17:07:23"/>
    <s v="24-080989341"/>
    <s v="NORLIE, PHILLIP"/>
    <s v="W28566015901"/>
    <s v="AETNA - ACF - FI - TEXAS - PPO"/>
    <s v="7700"/>
    <s v="108363238"/>
    <s v="0170009150001HR"/>
    <s v="1083641534"/>
    <s v="Kwaku, Maxwell"/>
    <s v="ACF Continuous Glucose Monitors Medical Necessity"/>
    <s v="Prior Authorization"/>
    <s v="Expedited"/>
    <d v="2024-02-29T10:58:56"/>
    <d v="2024-02-29T11:23:18"/>
    <d v="2024-02-26T12:46:48"/>
    <s v="Denied"/>
    <n v="2024"/>
    <n v="2"/>
    <s v="Your plan only covers this product when your doctor gives us a medical reason you cannot use the preferred product. We have denied your request because you do not meet this condition. We reviewed the information we had. Your request has been denied. Your doctor can send us any new or missing information for us to review. The preferred product for your plan is Dexcom Continuous Glucose Monitor. Your doctor may need to get approval from your plan for preferred products."/>
    <s v="ePA"/>
    <s v="Closed"/>
    <s v="Clinical"/>
    <s v="NULL"/>
    <s v="Your plan only covers this product when your doctor gives us a medical reason you cannot use the preferred product. We have denied your request because you do not meet this condition. We reviewed the information we had. Your request has been denied. Your doctor can send us any new or missing information for us to review. The preferred product for your plan is Dexcom Continuous Glucose Monitor. Your doctor may need to get approval from your plan for preferred products."/>
    <n v="0"/>
    <s v="Other"/>
    <s v="Your plan only covers this product when your doctor gives us a medical reason you cannot use the preferred product. We have denied your request because you do not meet this condition. We reviewed the information we had. Your request has been denied. Your doctor can send us any new or missing information for us to review. The preferred product for your plan is Dexcom Continuous Glucose Monitor. Your doctor may need to get approval from your plan for preferred products."/>
    <s v=""/>
    <s v=""/>
    <s v="TX"/>
    <s v="NORLIE"/>
    <s v="PHILLIP"/>
    <n v="29450"/>
    <n v="43"/>
    <s v="M"/>
    <s v="TX"/>
    <s v="Continuous Glucose Monitors"/>
    <s v="97202012******"/>
    <s v="E11.9"/>
    <s v="1083641534"/>
    <s v="1083641534"/>
    <s v="Maxwell"/>
    <s v="Kwaku"/>
    <s v="Tyler"/>
    <s v="TX"/>
    <s v="75708"/>
    <s v="MEDICAL DEVICES AND SUPPLIES"/>
    <s v="GLUCOSE MONITORING TEST SUPPLIES"/>
    <s v="CONTINUOUS"/>
    <s v="Prior Authorization"/>
    <s v="Exp"/>
    <s v="Expedited"/>
    <s v="ACF Continuous Glucose Monitors Medical Necessity"/>
    <s v="MD Deny and Close (Missing Clinical) - PA"/>
    <s v="Denied"/>
    <s v="Insufficient Clinical Info"/>
    <s v="D"/>
    <s v="ASAP"/>
    <s v="Type 2 diabetes mellitus without complications"/>
    <n v="5.44"/>
    <n v="5.44"/>
    <s v="NULL"/>
    <s v="57599081800"/>
    <d v="2024-02-29T17:07:23"/>
    <s v="C570935"/>
    <s v="NULL"/>
    <s v="Sonia"/>
    <s v="Jhurani"/>
    <s v="285660159"/>
    <s v="285660159AND2/29/2024ANDCONTI"/>
    <s v="Did not meet Medical Necessity Criteria"/>
    <n v="0"/>
    <n v="0"/>
    <n v="1"/>
    <n v="0"/>
    <n v="0"/>
    <n v="0"/>
    <n v="0"/>
    <n v="0"/>
    <n v="0"/>
    <n v="0"/>
    <n v="1"/>
    <s v="Internal Medicine"/>
    <s v="1083641534"/>
    <n v="0"/>
    <s v=""/>
    <s v=""/>
    <s v=""/>
    <s v=""/>
    <s v=""/>
    <n v="0.25586805555555597"/>
    <x v="0"/>
    <n v="0"/>
    <n v="1"/>
    <m/>
    <n v="1"/>
    <s v=""/>
    <s v=""/>
    <s v=""/>
    <s v=""/>
    <s v=""/>
    <n v="1"/>
    <x v="9"/>
    <n v="0"/>
    <n v="1"/>
    <s v="E11"/>
    <n v="0"/>
    <n v="1"/>
    <s v=""/>
    <s v="ePA"/>
    <n v="0"/>
    <n v="0"/>
    <n v="0"/>
    <n v="0"/>
    <x v="1"/>
    <x v="16"/>
    <x v="0"/>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4713634"/>
    <s v=""/>
    <s v=""/>
    <s v=""/>
    <s v=""/>
    <s v=""/>
    <s v=""/>
    <s v=""/>
    <s v=""/>
    <s v=""/>
    <s v=""/>
    <s v=""/>
    <s v=""/>
    <s v=""/>
    <s v=""/>
    <s v=""/>
    <s v=""/>
    <s v=""/>
    <s v=""/>
    <s v=""/>
    <s v=""/>
    <s v=""/>
    <s v=""/>
    <s v=""/>
    <s v=""/>
    <s v=""/>
    <s v=""/>
    <s v=""/>
    <s v="RXCLAIM"/>
    <s v="MEDSURG"/>
    <d v="2024-05-31T10:23:42"/>
    <s v="24-084713634"/>
    <s v="SECREST, RALPH"/>
    <s v="W26679357302"/>
    <s v="AETNA - ACF - FI - TEXAS - PPO"/>
    <s v="7700"/>
    <s v="108363238"/>
    <s v="0170009100001-Q"/>
    <s v="1124128673"/>
    <s v="ZAKIR, ALI"/>
    <s v="GIP-GLP-1 Agonist Mounjaro PA with Limit REG"/>
    <s v="Prior Authorization"/>
    <s v="Standard"/>
    <d v="2024-05-31T10:23:40"/>
    <d v="2024-05-31T10:23:42"/>
    <d v="2024-05-31T10:20:52"/>
    <s v="Approved"/>
    <n v="2024"/>
    <n v="5"/>
    <s v="Met Plan Criteria"/>
    <s v="ePA"/>
    <s v="Closed"/>
    <s v="Clinical"/>
    <s v="NULL"/>
    <s v="Met Plan Criteria"/>
    <n v="2035"/>
    <s v="Met Plan Criteria"/>
    <s v="Met Plan Criteria"/>
    <d v="2024-05-31T00:00:00"/>
    <d v="2027-05-31T00:00:00"/>
    <s v="TX"/>
    <s v="SECREST"/>
    <s v="RALPH"/>
    <n v="25214"/>
    <n v="55"/>
    <s v="M"/>
    <s v="TX"/>
    <s v="Mounjaro 5MG/0.5ML SC SOPN"/>
    <s v="2717308000D2**"/>
    <s v="E11.8"/>
    <s v="1124128673"/>
    <s v="1124128673"/>
    <s v="ALI"/>
    <s v="ZAKIR"/>
    <s v="Tomball"/>
    <s v="TX"/>
    <s v="77375"/>
    <s v="ANTIDIABETICS"/>
    <s v="INVALID GPI"/>
    <s v="MOUNJARO"/>
    <s v="Prior Authorization"/>
    <s v="Std"/>
    <s v="Standard"/>
    <s v="GIP-GLP-1 Agonist Mounjaro PA with Limit REG"/>
    <s v="ePA Approve"/>
    <s v="Approved"/>
    <s v="ePA Approve"/>
    <s v="A"/>
    <s v="ASAP"/>
    <s v="Type 2 diabetes mellitus with unspecified complications"/>
    <n v="0"/>
    <n v="0"/>
    <s v="NULL"/>
    <s v="00002149580"/>
    <s v=""/>
    <s v="NULL"/>
    <s v="NULL"/>
    <s v="NULL"/>
    <s v="NULL"/>
    <s v="266793573"/>
    <s v="266793573AND5/31/2024ANDMOUNJ"/>
    <s v=""/>
    <s v=""/>
    <s v=""/>
    <s v=""/>
    <s v=""/>
    <n v="0"/>
    <n v="0"/>
    <s v=""/>
    <s v=""/>
    <n v="0"/>
    <n v="0"/>
    <n v="1"/>
    <s v="Pediatrics"/>
    <s v="1124128673"/>
    <n v="0"/>
    <s v=""/>
    <s v=""/>
    <s v=""/>
    <s v=""/>
    <n v="0.25586805550119607"/>
    <n v="2.31481481481481E-5"/>
    <x v="1"/>
    <n v="1"/>
    <n v="0"/>
    <m/>
    <m/>
    <s v=""/>
    <s v=""/>
    <s v=""/>
    <s v=""/>
    <s v=""/>
    <n v="1"/>
    <x v="9"/>
    <n v="1"/>
    <n v="0"/>
    <s v="E11"/>
    <n v="1"/>
    <n v="0"/>
    <s v=""/>
    <s v="ePA"/>
    <n v="0"/>
    <n v="0"/>
    <n v="0"/>
    <n v="0"/>
    <x v="8"/>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90490528"/>
    <s v=""/>
    <s v=""/>
    <s v=""/>
    <s v=""/>
    <s v=""/>
    <s v=""/>
    <s v=""/>
    <s v=""/>
    <s v=""/>
    <s v=""/>
    <s v=""/>
    <s v=""/>
    <s v=""/>
    <s v=""/>
    <s v=""/>
    <s v=""/>
    <s v=""/>
    <s v=""/>
    <s v=""/>
    <s v=""/>
    <s v=""/>
    <s v=""/>
    <s v=""/>
    <s v=""/>
    <s v=""/>
    <s v=""/>
    <s v=""/>
    <s v="RXCLAIM"/>
    <s v="MEDSURG"/>
    <d v="2024-11-13T08:57:46"/>
    <s v="24-090490528"/>
    <s v="HOBBS, DAVID"/>
    <s v="W28759430901"/>
    <s v="AETNA - ACF - FI - MISSISSIPPI"/>
    <s v="7700"/>
    <s v="108363238"/>
    <s v="0170009100001-A"/>
    <s v="1124389366"/>
    <s v="MURRAY, MATTHEW"/>
    <s v="GIP-GLP-1 Agonist Mounjaro PA with Limit REG"/>
    <s v="Prior Authorization"/>
    <s v="Standard"/>
    <d v="2024-11-13T08:57:44"/>
    <d v="2024-11-13T08:57:46"/>
    <d v="2024-11-12T11:12:00"/>
    <s v="Approved"/>
    <n v="2024"/>
    <n v="11"/>
    <s v="Met Plan Criteria"/>
    <s v="ePA"/>
    <s v="Closed"/>
    <s v="Clinical"/>
    <s v="NULL"/>
    <s v="Met Plan Criteria"/>
    <n v="2035"/>
    <s v="Met Plan Criteria"/>
    <s v="Met Plan Criteria"/>
    <d v="2024-11-13T00:00:00"/>
    <d v="2027-11-13T00:00:00"/>
    <s v="MS"/>
    <s v="HOBBS"/>
    <s v="DAVID"/>
    <n v="22661"/>
    <n v="62"/>
    <s v="M"/>
    <s v="MS"/>
    <s v="Mounjaro 15MG/0.5ML SC SOAJ"/>
    <s v="2717308000D5**"/>
    <s v="E11.9"/>
    <s v="1124389366"/>
    <s v="1124389366"/>
    <s v="MATTHEW"/>
    <s v="MURRAY"/>
    <s v="MOSS POINT"/>
    <s v="MS"/>
    <s v="39563"/>
    <s v="ANTIDIABETICS"/>
    <s v="INVALID GPI"/>
    <s v="MOUNJARO"/>
    <s v="Prior Authorization"/>
    <s v="Std"/>
    <s v="Standard"/>
    <s v="GIP-GLP-1 Agonist Mounjaro PA with Limit REG"/>
    <s v="ePA Approve"/>
    <s v="Approved"/>
    <s v="ePA Approve"/>
    <s v="A"/>
    <s v="ASAP"/>
    <s v="Type 2 diabetes mellitus without complications"/>
    <n v="0"/>
    <n v="0"/>
    <s v="NULL"/>
    <s v="00002145780"/>
    <s v=""/>
    <s v="NULL"/>
    <s v="NULL"/>
    <s v="NULL"/>
    <s v="NULL"/>
    <s v="287594309"/>
    <s v="287594309AND11/13/2024ANDMOUNJ"/>
    <s v=""/>
    <s v=""/>
    <s v=""/>
    <s v=""/>
    <s v=""/>
    <n v="0"/>
    <n v="0"/>
    <s v=""/>
    <s v=""/>
    <n v="0"/>
    <n v="0"/>
    <n v="1"/>
    <s v="Family Medicine"/>
    <s v="1124389366"/>
    <n v="0"/>
    <s v=""/>
    <s v=""/>
    <s v=""/>
    <s v=""/>
    <s v=""/>
    <n v="2.31481481481481E-5"/>
    <x v="1"/>
    <n v="1"/>
    <n v="0"/>
    <m/>
    <m/>
    <s v=""/>
    <s v=""/>
    <s v=""/>
    <s v=""/>
    <s v=""/>
    <n v="1"/>
    <x v="9"/>
    <n v="1"/>
    <n v="0"/>
    <s v="E11"/>
    <n v="1"/>
    <n v="0"/>
    <s v=""/>
    <s v="ePA"/>
    <n v="0"/>
    <n v="0"/>
    <n v="0"/>
    <n v="0"/>
    <x v="6"/>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2047612"/>
    <s v=""/>
    <s v=""/>
    <s v=""/>
    <s v=""/>
    <s v=""/>
    <s v=""/>
    <s v=""/>
    <s v=""/>
    <s v=""/>
    <s v=""/>
    <s v=""/>
    <s v=""/>
    <s v=""/>
    <s v=""/>
    <s v=""/>
    <s v=""/>
    <s v=""/>
    <s v=""/>
    <s v=""/>
    <s v=""/>
    <s v=""/>
    <s v=""/>
    <s v=""/>
    <s v=""/>
    <s v=""/>
    <s v=""/>
    <s v=""/>
    <s v="RXCLAIM"/>
    <s v="MEDSURG"/>
    <d v="2024-03-25T10:05:46"/>
    <s v="24-082047612"/>
    <s v="TODD, VIEZ"/>
    <s v="W26807163201"/>
    <s v="AETNA - ACF - FI - MISSISSIPPI"/>
    <s v="7700"/>
    <s v="171714"/>
    <s v="0176713100001-A"/>
    <s v="1225542723"/>
    <s v="Williams, Bethany"/>
    <s v="GIP-GLP-1 Agonist Mounjaro PA with Limit REG"/>
    <s v="Prior Authorization"/>
    <s v="Expedited"/>
    <d v="2024-03-25T09:35:31"/>
    <d v="2024-03-25T09:35:31"/>
    <d v="2024-03-25T09:26:54"/>
    <s v="Approved"/>
    <n v="2024"/>
    <n v="3"/>
    <s v="Approved from 03/25/2024 thru 03/25/2027"/>
    <s v="ePA"/>
    <s v="Closed"/>
    <s v="Clinical"/>
    <s v="Approved from 03/25/2024 thru 03/25/2027"/>
    <s v="NULL"/>
    <n v="2035"/>
    <s v="Met Plan Criteria"/>
    <s v="Approved from 03/25/2024 thru 03/25/2027"/>
    <d v="2024-03-25T00:00:00"/>
    <d v="2027-03-25T00:00:00"/>
    <s v="MS"/>
    <s v="TODD"/>
    <s v="VIEZ"/>
    <n v="24307"/>
    <n v="57"/>
    <s v="M"/>
    <s v="MS"/>
    <s v="Mounjaro (tirzepatide)"/>
    <s v="2717308000D2**"/>
    <s v="E11.22"/>
    <s v="1225542723"/>
    <s v="1225542723"/>
    <s v="Bethany"/>
    <s v="Williams"/>
    <s v="Olive Branch"/>
    <s v="MS"/>
    <s v="38654"/>
    <s v="ANTIDIABETICS"/>
    <s v="INVALID GPI"/>
    <s v="MOUNJARO"/>
    <s v="Prior Authorization"/>
    <s v="Exp"/>
    <s v="Expedited"/>
    <s v="GIP-GLP-1 Agonist Mounjaro PA with Limit REG"/>
    <s v="ePA Approve"/>
    <s v="Approved"/>
    <s v="ePA Approve"/>
    <s v="A"/>
    <s v="ASAP"/>
    <s v="Type 2 diabetes mellitus with diabetic chronic kidney disease"/>
    <n v="0.3"/>
    <n v="0.3"/>
    <s v="NULL"/>
    <s v="00002150680"/>
    <s v=""/>
    <s v="NULL"/>
    <s v="NULL"/>
    <s v="NULL"/>
    <s v="NULL"/>
    <s v="268071632"/>
    <s v="268071632AND3/25/2024ANDMOUNJ"/>
    <s v=""/>
    <s v=""/>
    <s v=""/>
    <s v=""/>
    <s v=""/>
    <n v="0"/>
    <n v="0"/>
    <s v=""/>
    <s v=""/>
    <n v="0"/>
    <n v="0"/>
    <n v="1"/>
    <s v="Nurse Practitioner"/>
    <s v="1225542723"/>
    <n v="0"/>
    <s v=""/>
    <s v=""/>
    <s v=""/>
    <s v=""/>
    <s v=""/>
    <n v="2.1006944444444401E-2"/>
    <x v="1"/>
    <n v="1"/>
    <n v="0"/>
    <n v="1"/>
    <m/>
    <s v=""/>
    <s v=""/>
    <s v=""/>
    <s v=""/>
    <s v=""/>
    <n v="1"/>
    <x v="9"/>
    <n v="1"/>
    <n v="0"/>
    <s v="E11"/>
    <n v="1"/>
    <n v="0"/>
    <s v=""/>
    <s v="ePA"/>
    <n v="0"/>
    <n v="0"/>
    <n v="0"/>
    <n v="0"/>
    <x v="2"/>
    <x v="4"/>
    <x v="1"/>
    <s v=""/>
    <s v=""/>
  </r>
  <r>
    <s v="E11"/>
    <s v="Type 2 diab w hyprosm w/o nonket hyprgly-hypros coma (NKHHC)"/>
    <n v="1"/>
    <s v="Type 2 diab w hyprosm w/o nonket hyprgly-hypros coma (NKHHC)"/>
    <n v="1"/>
    <s v="TRULICITY"/>
    <s v="TRULICITY"/>
    <s v=""/>
    <s v=""/>
    <s v=""/>
    <s v=""/>
    <s v=""/>
    <s v=""/>
    <s v=""/>
    <s v=""/>
    <s v=""/>
    <s v=""/>
    <s v=""/>
    <s v=""/>
    <s v=""/>
    <s v=""/>
    <s v=""/>
    <s v=""/>
    <s v=""/>
    <s v=""/>
    <s v=""/>
    <s v=""/>
    <s v=""/>
    <s v=""/>
    <s v=""/>
    <s v=""/>
    <s v=""/>
    <s v=""/>
    <s v=""/>
    <s v=""/>
    <s v="24080397090"/>
    <s v=""/>
    <s v=""/>
    <s v=""/>
    <s v=""/>
    <s v=""/>
    <s v=""/>
    <s v=""/>
    <s v=""/>
    <s v=""/>
    <s v=""/>
    <s v=""/>
    <s v=""/>
    <s v=""/>
    <s v=""/>
    <s v=""/>
    <s v=""/>
    <s v=""/>
    <s v=""/>
    <s v=""/>
    <s v=""/>
    <s v=""/>
    <s v=""/>
    <s v=""/>
    <s v=""/>
    <s v=""/>
    <s v=""/>
    <s v=""/>
    <s v="RXCLAIM"/>
    <s v="MEDSURG"/>
    <d v="2024-02-09T17:16:13"/>
    <s v="24-080397090"/>
    <s v="WOOTEN, JERRIMEKKA"/>
    <s v="W24168553801"/>
    <s v="AETNA - ACF - FI - MISSISSIPPI"/>
    <s v="7700"/>
    <s v="15000024"/>
    <s v="0486310100002AA"/>
    <s v="1225699325"/>
    <s v="Baker, Lauren"/>
    <s v="Global Step Therapy Mississippi Mandate REG"/>
    <s v="Prior Authorization"/>
    <s v="Standard"/>
    <d v="2024-02-09T17:06:59"/>
    <d v="2024-02-09T17:06:59"/>
    <d v="2024-02-09T15:49:59"/>
    <s v="Approved"/>
    <n v="2024"/>
    <n v="2"/>
    <s v="Approved from 02/09/2024 thru 02/09/2025"/>
    <s v="ePA"/>
    <s v="Closed"/>
    <s v="Clinical"/>
    <s v="Approved from 02/09/2024 thru 02/09/2025"/>
    <s v="NULL"/>
    <n v="2035"/>
    <s v="Met Plan Criteria"/>
    <s v="Approved from 02/09/2024 thru 02/09/2025"/>
    <d v="2024-02-09T00:00:00"/>
    <d v="2025-02-09T00:00:00"/>
    <s v="MS"/>
    <s v="WOOTEN"/>
    <s v="JERRIMEKKA"/>
    <n v="30152"/>
    <n v="41"/>
    <s v="F"/>
    <s v="MS"/>
    <s v="Trulicity 0.75MG/0.5ML SC SOPN"/>
    <s v="2717001500D220"/>
    <s v="E11.69"/>
    <s v="1225699325"/>
    <s v="1225699325"/>
    <s v="Lauren"/>
    <s v="Baker"/>
    <s v="Senatobia"/>
    <s v="MS"/>
    <s v="38668"/>
    <s v="ANTIDIABETICS"/>
    <s v="INCRETIN MIMETIC AGENTS (GLP-1 RECEPTOR AGONISTS)"/>
    <s v="TRULICITY"/>
    <s v="Prior Authorization"/>
    <s v="Std"/>
    <s v="Standard"/>
    <s v="Global Step Therapy Mississippi Mandate REG"/>
    <s v="ePA Approve"/>
    <s v="Approved"/>
    <s v="ePA Approve"/>
    <s v="A"/>
    <s v="ASAP"/>
    <s v="Type 2 diabetes mellitus with other specified complication"/>
    <n v="0.09"/>
    <n v="0.09"/>
    <s v="NULL"/>
    <s v="00002143380"/>
    <s v=""/>
    <s v="NULL"/>
    <s v="NULL"/>
    <s v="NULL"/>
    <s v="NULL"/>
    <s v="241685538"/>
    <s v="241685538AND2/9/2024ANDTRULI"/>
    <s v=""/>
    <s v=""/>
    <s v=""/>
    <s v=""/>
    <s v=""/>
    <n v="0"/>
    <n v="0"/>
    <s v=""/>
    <s v=""/>
    <n v="0"/>
    <n v="0"/>
    <n v="1"/>
    <s v="Nurse Practitioner"/>
    <s v="1225699325"/>
    <n v="0"/>
    <s v=""/>
    <s v=""/>
    <s v=""/>
    <s v=""/>
    <n v="2.1006944400141947E-2"/>
    <n v="6.4120370370370399E-3"/>
    <x v="1"/>
    <n v="1"/>
    <n v="0"/>
    <m/>
    <m/>
    <s v=""/>
    <s v=""/>
    <s v=""/>
    <s v=""/>
    <s v=""/>
    <n v="1"/>
    <x v="9"/>
    <n v="1"/>
    <n v="0"/>
    <s v="E11"/>
    <n v="1"/>
    <n v="0"/>
    <s v=""/>
    <s v="ePA"/>
    <n v="0"/>
    <n v="0"/>
    <n v="0"/>
    <n v="0"/>
    <x v="2"/>
    <x v="20"/>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6189747"/>
    <s v=""/>
    <s v=""/>
    <s v=""/>
    <s v=""/>
    <s v=""/>
    <s v=""/>
    <s v=""/>
    <s v=""/>
    <s v=""/>
    <s v=""/>
    <s v=""/>
    <s v=""/>
    <s v=""/>
    <s v=""/>
    <s v=""/>
    <s v=""/>
    <s v=""/>
    <s v=""/>
    <s v=""/>
    <s v=""/>
    <s v=""/>
    <s v=""/>
    <s v=""/>
    <s v=""/>
    <s v=""/>
    <s v=""/>
    <s v=""/>
    <s v="RXCLAIM"/>
    <s v="MEDSURG"/>
    <d v="2024-07-12T09:32:07"/>
    <s v="24-086189747"/>
    <s v="NEWBY, BRADLEY"/>
    <s v="W28688558901"/>
    <s v="AETNA - ACF - FI - TEXAS - PPO"/>
    <s v="7700"/>
    <s v="108363238"/>
    <s v="0170009150001HQ"/>
    <s v="1265476998"/>
    <s v="Woodrome, Robert"/>
    <s v="Antidiabetic GLP-1 Agonist PA with Limit REG"/>
    <s v="Prior Authorization"/>
    <s v="Expedited"/>
    <d v="2024-07-12T09:29:27"/>
    <d v="2024-07-12T09:29:27"/>
    <d v="2024-07-12T09:28:57"/>
    <s v="Approved"/>
    <n v="2024"/>
    <n v="7"/>
    <s v="Approved from 07/12/2024 thru 07/12/2027"/>
    <s v="ePA"/>
    <s v="Closed"/>
    <s v="Clinical"/>
    <s v="Approved from 07/12/2024 thru 07/12/2027"/>
    <s v="NULL"/>
    <n v="2035"/>
    <s v="Met Plan Criteria"/>
    <s v="Approved from 07/12/2024 thru 07/12/2027"/>
    <d v="2024-07-12T00:00:00"/>
    <d v="2027-07-12T00:00:00"/>
    <s v="TX"/>
    <s v="NEWBY"/>
    <s v="BRADLEY"/>
    <n v="24391"/>
    <n v="57"/>
    <s v="M"/>
    <s v="TX"/>
    <s v="Ozempic 2mg/3mL Pen-Injector (semaglutide)"/>
    <s v="2717007000D221"/>
    <s v="E11.9"/>
    <s v="1265476998"/>
    <s v="1265476998"/>
    <s v="Robert"/>
    <s v="Woodrome"/>
    <s v="SHEPHERD"/>
    <s v="TX"/>
    <s v="77371"/>
    <s v="ANTIDIABETICS"/>
    <s v="INCRETIN MIMETIC AGENTS (GLP-1 RECEPTOR AGONISTS)"/>
    <s v="OZEMPIC"/>
    <s v="Prior Authorization"/>
    <s v="Exp"/>
    <s v="Expedited"/>
    <s v="Antidiabetic GLP-1 Agonist PA with Limit REG"/>
    <s v="ePA Approve"/>
    <s v="Approved"/>
    <s v="ePA Approve"/>
    <s v="A"/>
    <s v="ASAP"/>
    <s v="Type 2 diabetes mellitus without complications"/>
    <n v="0.03"/>
    <n v="0.03"/>
    <s v="NULL"/>
    <s v="00169418113"/>
    <s v=""/>
    <s v="NULL"/>
    <s v="NULL"/>
    <s v="NULL"/>
    <s v="NULL"/>
    <s v="286885589"/>
    <s v="286885589AND7/12/2024ANDOZEMP"/>
    <s v=""/>
    <s v=""/>
    <s v=""/>
    <s v=""/>
    <s v=""/>
    <n v="0"/>
    <n v="0"/>
    <s v=""/>
    <s v=""/>
    <n v="0"/>
    <n v="0"/>
    <n v="1"/>
    <s v="Family Medicine"/>
    <s v="1265476998"/>
    <n v="0"/>
    <s v=""/>
    <s v=""/>
    <s v=""/>
    <s v=""/>
    <s v=""/>
    <n v="1.85185185185185E-3"/>
    <x v="1"/>
    <n v="1"/>
    <n v="0"/>
    <n v="1"/>
    <m/>
    <s v=""/>
    <s v=""/>
    <s v=""/>
    <s v=""/>
    <s v=""/>
    <n v="1"/>
    <x v="9"/>
    <n v="1"/>
    <n v="0"/>
    <s v="E11"/>
    <n v="1"/>
    <n v="0"/>
    <s v=""/>
    <s v="ePA"/>
    <n v="0"/>
    <n v="0"/>
    <n v="0"/>
    <n v="0"/>
    <x v="6"/>
    <x v="19"/>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9426224"/>
    <s v=""/>
    <s v=""/>
    <s v=""/>
    <s v=""/>
    <s v=""/>
    <s v=""/>
    <s v=""/>
    <s v=""/>
    <s v=""/>
    <s v=""/>
    <s v=""/>
    <s v=""/>
    <s v=""/>
    <s v=""/>
    <s v=""/>
    <s v=""/>
    <s v=""/>
    <s v=""/>
    <s v=""/>
    <s v=""/>
    <s v=""/>
    <s v=""/>
    <s v=""/>
    <s v=""/>
    <s v=""/>
    <s v=""/>
    <s v=""/>
    <s v="RXCLAIM"/>
    <s v="MEDSURG"/>
    <d v="2024-10-11T12:50:47"/>
    <s v="24-089426224"/>
    <s v="PAYNE, GWENDOLYN"/>
    <s v="W27631679401"/>
    <s v="AETNA - ACF - FI - MISSISSIPPI"/>
    <s v="7700"/>
    <s v="171714"/>
    <s v="0176713100001-A"/>
    <s v="1275534752"/>
    <s v="Pomykala, Lora"/>
    <s v="Antidiabetic GLP-1 Agonist PA with Limit REG"/>
    <s v="Prior Authorization"/>
    <s v="Standard"/>
    <d v="2024-10-11T10:36:27"/>
    <d v="2024-10-11T10:36:27"/>
    <d v="2024-10-11T10:27:04"/>
    <s v="Approved"/>
    <n v="2024"/>
    <n v="10"/>
    <s v="Approved from 10/11/2024 thru 10/11/2027"/>
    <s v="ePA"/>
    <s v="Closed"/>
    <s v="Clinical"/>
    <s v="Approved from 10/11/2024 thru 10/11/2027"/>
    <s v="NULL"/>
    <n v="2035"/>
    <s v="Met Plan Criteria"/>
    <s v="Approved from 10/11/2024 thru 10/11/2027"/>
    <d v="2024-10-11T00:00:00"/>
    <d v="2027-10-11T00:00:00"/>
    <s v="MS"/>
    <s v="PAYNE"/>
    <s v="GWENDOLYN"/>
    <n v="22605"/>
    <n v="62"/>
    <s v="F"/>
    <s v="MS"/>
    <s v="Ozempic (semaglutide)"/>
    <s v="2717007000D2**"/>
    <s v="E11.9"/>
    <s v="1275534752"/>
    <s v="1275534752"/>
    <s v="Lora"/>
    <s v="Pomykala"/>
    <s v="Germantown"/>
    <s v="TN"/>
    <s v="38138"/>
    <s v="ANTIDIABETICS"/>
    <s v="INCRETIN MIMETIC AGENTS (GLP-1 RECEPTOR AGONISTS)"/>
    <s v="OZEMPIC"/>
    <s v="Prior Authorization"/>
    <s v="Std"/>
    <s v="Standard"/>
    <s v="Antidiabetic GLP-1 Agonist PA with Limit REG"/>
    <s v="ePA Approve"/>
    <s v="Approved"/>
    <s v="ePA Approve"/>
    <s v="A"/>
    <s v="ASAP"/>
    <s v="Type 2 diabetes mellitus without complications"/>
    <n v="2.14"/>
    <n v="2.14"/>
    <s v="NULL"/>
    <s v="00169418113"/>
    <s v=""/>
    <s v="NULL"/>
    <s v="NULL"/>
    <s v="NULL"/>
    <s v="NULL"/>
    <s v="276316794"/>
    <s v="276316794AND10/11/2024ANDOZEMP"/>
    <s v=""/>
    <s v=""/>
    <s v=""/>
    <s v=""/>
    <s v=""/>
    <n v="0"/>
    <n v="0"/>
    <s v=""/>
    <s v=""/>
    <n v="0"/>
    <n v="0"/>
    <n v="1"/>
    <s v="Internal Medicine"/>
    <s v="1275534752"/>
    <n v="0"/>
    <s v=""/>
    <s v=""/>
    <s v=""/>
    <s v=""/>
    <n v="1.8518518045311794E-3"/>
    <n v="9.3287037037037002E-2"/>
    <x v="1"/>
    <n v="1"/>
    <n v="0"/>
    <m/>
    <m/>
    <s v=""/>
    <s v=""/>
    <s v=""/>
    <s v=""/>
    <s v=""/>
    <n v="1"/>
    <x v="9"/>
    <n v="1"/>
    <n v="0"/>
    <s v="E11"/>
    <n v="1"/>
    <n v="0"/>
    <s v=""/>
    <s v="ePA"/>
    <n v="0"/>
    <n v="0"/>
    <n v="0"/>
    <n v="0"/>
    <x v="1"/>
    <x v="19"/>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0367101"/>
    <s v=""/>
    <s v=""/>
    <s v=""/>
    <s v=""/>
    <s v=""/>
    <s v=""/>
    <s v=""/>
    <s v=""/>
    <s v=""/>
    <s v=""/>
    <s v=""/>
    <s v=""/>
    <s v=""/>
    <s v=""/>
    <s v=""/>
    <s v=""/>
    <s v=""/>
    <s v=""/>
    <s v=""/>
    <s v=""/>
    <s v=""/>
    <s v=""/>
    <s v=""/>
    <s v=""/>
    <s v=""/>
    <s v=""/>
    <s v=""/>
    <s v="RXCLAIM"/>
    <s v="MEDSURG"/>
    <d v="2024-02-09T09:39:14"/>
    <s v="24-080367101"/>
    <s v="CAMP, SUSAN"/>
    <s v="W26814948101"/>
    <s v="AETNA - ACF - FI - MISSISSIPPI"/>
    <s v="7700"/>
    <s v="15000024"/>
    <s v="0486310100002AA"/>
    <s v="1285016279"/>
    <s v="Shipp, Magan"/>
    <s v="GIP-GLP-1 Agonist Mounjaro PA with Limit REG"/>
    <s v="Prior Authorization"/>
    <s v="Expedited"/>
    <d v="2024-02-09T09:31:49"/>
    <d v="2024-02-09T09:31:49"/>
    <d v="2024-02-09T09:27:56"/>
    <s v="Approved"/>
    <n v="2024"/>
    <n v="2"/>
    <s v="Approved from 02/09/2024 thru 02/09/2027 - KG, Tech I 02/09/2024 09:39 AM"/>
    <s v="ePA"/>
    <s v="Closed"/>
    <s v="Clinical"/>
    <s v="Approved from 02/09/2024 thru 02/09/2027 - KG, Tech I 02/09/2024 09:39 AM"/>
    <s v="NULL"/>
    <n v="2035"/>
    <s v="Met Plan Criteria"/>
    <s v="Approved from 02/09/2024 thru 02/09/2027 - KG, Tech I 02/09/2024 09:39 AM"/>
    <d v="2024-02-09T00:00:00"/>
    <d v="2027-02-09T00:00:00"/>
    <s v="MS"/>
    <s v="CAMP"/>
    <s v="SUSAN"/>
    <n v="22766"/>
    <n v="61"/>
    <s v="F"/>
    <s v="MS"/>
    <s v="Mounjaro (tirzepatide)"/>
    <s v="2717308000D2**"/>
    <s v="E11.65"/>
    <s v="1285016279"/>
    <s v="1285016279"/>
    <s v="Magan"/>
    <s v="Shipp"/>
    <s v="Batesville"/>
    <s v="MS"/>
    <s v="38606"/>
    <s v="ANTIDIABETICS"/>
    <s v="INVALID GPI"/>
    <s v="MOUNJARO"/>
    <s v="Prior Authorization"/>
    <s v="Exp"/>
    <s v="Expedited"/>
    <s v="GIP-GLP-1 Agonist Mounjaro PA with Limit REG"/>
    <s v="ePA Approve"/>
    <s v="Approved"/>
    <s v="ePA Approve"/>
    <s v="A"/>
    <s v="ASAP"/>
    <s v="Type 2 diabetes mellitus with hyperglycemia"/>
    <n v="7.0000000000000007E-2"/>
    <n v="7.0000000000000007E-2"/>
    <s v="NULL"/>
    <s v="00002147180"/>
    <s v=""/>
    <s v="NULL"/>
    <s v="NULL"/>
    <s v="NULL"/>
    <s v="NULL"/>
    <s v="268149481"/>
    <s v="268149481AND2/9/2024ANDMOUNJ"/>
    <s v=""/>
    <s v=""/>
    <s v=""/>
    <s v=""/>
    <s v=""/>
    <n v="0"/>
    <n v="0"/>
    <s v=""/>
    <s v=""/>
    <n v="0"/>
    <n v="0"/>
    <n v="1"/>
    <s v="Nurse Practitioner"/>
    <s v="1285016279"/>
    <n v="0"/>
    <s v=""/>
    <s v=""/>
    <s v=""/>
    <s v=""/>
    <s v=""/>
    <n v="5.15046296296296E-3"/>
    <x v="1"/>
    <n v="1"/>
    <n v="0"/>
    <n v="1"/>
    <m/>
    <s v=""/>
    <s v=""/>
    <s v=""/>
    <s v=""/>
    <s v=""/>
    <n v="1"/>
    <x v="9"/>
    <n v="1"/>
    <n v="0"/>
    <s v="E11"/>
    <n v="1"/>
    <n v="0"/>
    <s v=""/>
    <s v="ePA"/>
    <n v="0"/>
    <n v="0"/>
    <n v="0"/>
    <n v="0"/>
    <x v="2"/>
    <x v="4"/>
    <x v="1"/>
    <s v=""/>
    <s v=""/>
  </r>
  <r>
    <s v="E11"/>
    <s v="Type 2 diab w hyprosm w/o nonket hyprgly-hypros coma (NKHHC)"/>
    <n v="1"/>
    <s v="Type 2 diab w hyprosm w/o nonket hyprgly-hypros coma (NKHHC)"/>
    <n v="1"/>
    <s v="JARDIANCE"/>
    <s v="JARDIANCE"/>
    <s v=""/>
    <s v=""/>
    <s v=""/>
    <s v=""/>
    <s v=""/>
    <s v=""/>
    <s v=""/>
    <s v=""/>
    <s v=""/>
    <s v=""/>
    <s v=""/>
    <s v=""/>
    <s v=""/>
    <s v=""/>
    <s v=""/>
    <s v=""/>
    <s v=""/>
    <s v=""/>
    <s v=""/>
    <s v=""/>
    <s v=""/>
    <s v=""/>
    <s v=""/>
    <s v=""/>
    <s v=""/>
    <s v=""/>
    <s v=""/>
    <s v=""/>
    <s v="24080701574"/>
    <s v=""/>
    <s v=""/>
    <s v=""/>
    <s v=""/>
    <s v=""/>
    <s v=""/>
    <s v=""/>
    <s v=""/>
    <s v=""/>
    <s v=""/>
    <s v=""/>
    <s v=""/>
    <s v=""/>
    <s v=""/>
    <s v=""/>
    <s v=""/>
    <s v=""/>
    <s v=""/>
    <s v=""/>
    <s v=""/>
    <s v=""/>
    <s v=""/>
    <s v=""/>
    <s v=""/>
    <s v=""/>
    <s v=""/>
    <s v=""/>
    <s v="RXCLAIM"/>
    <s v="MEDSURG"/>
    <d v="2024-02-19T12:01:45"/>
    <s v="24-080701574"/>
    <s v="CROSBY, ANDREW"/>
    <s v="W26679369301"/>
    <s v="AETNA - ACF - FI - MISSISSIPPI"/>
    <s v="7700"/>
    <s v="108363238"/>
    <s v="0170009100001-A"/>
    <s v="1306826854"/>
    <s v="Peterson, Andrew"/>
    <s v="Global Step Therapy Mississippi Mandate REG"/>
    <s v="Prior Authorization"/>
    <s v="Expedited"/>
    <d v="2024-02-19T11:58:49"/>
    <d v="2024-02-19T11:58:49"/>
    <d v="2024-02-19T09:44:16"/>
    <s v="Approved"/>
    <n v="2024"/>
    <n v="2"/>
    <s v="Approved from 02/19/2024 thru 02/19/2025"/>
    <s v="ePA"/>
    <s v="Closed"/>
    <s v="Clinical"/>
    <s v="Approved from 02/19/2024 thru 02/19/2025"/>
    <s v="NULL"/>
    <n v="2035"/>
    <s v="Met Plan Criteria"/>
    <s v="Approved from 02/19/2024 thru 02/19/2025"/>
    <d v="2024-02-19T00:00:00"/>
    <d v="2025-02-19T00:00:00"/>
    <s v="MS"/>
    <s v="CROSBY"/>
    <s v="ANDREW"/>
    <n v="30298"/>
    <n v="41"/>
    <s v="M"/>
    <s v="MS"/>
    <s v="Jardiance 25MG OR TABS"/>
    <s v="27700050000320"/>
    <s v="E11.65"/>
    <s v="1306826854"/>
    <s v="1306826854"/>
    <s v="Andrew"/>
    <s v="Peterson"/>
    <s v="Biloxi"/>
    <s v="MS"/>
    <s v="39530"/>
    <s v="ANTIDIABETICS"/>
    <s v="SODIUM-GLUCOSE CO-TRANSPORTER 2 (SGLT2) INHIBITORS"/>
    <s v="JARDIANCE"/>
    <s v="Prior Authorization"/>
    <s v="Exp"/>
    <s v="Expedited"/>
    <s v="Global Step Therapy Mississippi Mandate REG"/>
    <s v="ePA Approve"/>
    <s v="Approved"/>
    <s v="ePA Approve"/>
    <s v="A"/>
    <s v="ASAP"/>
    <s v="Type 2 diabetes mellitus with hyperglycemia"/>
    <n v="0.03"/>
    <n v="0.03"/>
    <s v="NULL"/>
    <s v="00597015330"/>
    <s v=""/>
    <s v="NULL"/>
    <s v="NULL"/>
    <s v="NULL"/>
    <s v="NULL"/>
    <s v="266793693"/>
    <s v="266793693AND2/19/2024ANDJARDI"/>
    <s v=""/>
    <s v=""/>
    <s v=""/>
    <s v=""/>
    <s v=""/>
    <n v="0"/>
    <n v="0"/>
    <s v=""/>
    <s v=""/>
    <n v="0"/>
    <n v="0"/>
    <n v="1"/>
    <s v="Internal Medicine"/>
    <s v="1306826854"/>
    <n v="0"/>
    <s v=""/>
    <s v=""/>
    <s v=""/>
    <s v=""/>
    <n v="5.1504630027920939E-3"/>
    <n v="2.0370370370370399E-3"/>
    <x v="1"/>
    <n v="1"/>
    <n v="0"/>
    <n v="1"/>
    <m/>
    <s v=""/>
    <s v=""/>
    <s v=""/>
    <s v=""/>
    <s v=""/>
    <n v="1"/>
    <x v="9"/>
    <n v="1"/>
    <n v="0"/>
    <s v="E11"/>
    <n v="1"/>
    <n v="0"/>
    <s v=""/>
    <s v="ePA"/>
    <n v="0"/>
    <n v="0"/>
    <n v="0"/>
    <n v="0"/>
    <x v="1"/>
    <x v="21"/>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0678875"/>
    <s v=""/>
    <s v=""/>
    <s v=""/>
    <s v=""/>
    <s v=""/>
    <s v=""/>
    <s v=""/>
    <s v=""/>
    <s v=""/>
    <s v=""/>
    <s v=""/>
    <s v=""/>
    <s v=""/>
    <s v=""/>
    <s v=""/>
    <s v=""/>
    <s v=""/>
    <s v=""/>
    <s v=""/>
    <s v=""/>
    <s v=""/>
    <s v=""/>
    <s v=""/>
    <s v=""/>
    <s v=""/>
    <s v=""/>
    <s v=""/>
    <s v="RXCLAIM"/>
    <s v="MEDSURG"/>
    <d v="2024-02-16T16:51:47"/>
    <s v="24-080678875"/>
    <s v="BAKER, KATHY"/>
    <s v="W28547005601"/>
    <s v="AETNA - ACF - FI - TEXAS - PPO"/>
    <s v="7700"/>
    <s v="108363238"/>
    <s v="0170009100001-R"/>
    <s v="1316917750"/>
    <s v="Beaird, David"/>
    <s v="GIP-GLP-1 Agonist Mounjaro PA with Limit REG"/>
    <s v="Prior Authorization"/>
    <s v="Standard"/>
    <d v="2024-02-16T16:49:08"/>
    <d v="2024-02-16T16:49:08"/>
    <d v="2024-02-16T16:48:10"/>
    <s v="Approved"/>
    <n v="2024"/>
    <n v="2"/>
    <s v="Approved from 02/16/2024 thru 02/16/2027"/>
    <s v="ePA"/>
    <s v="Closed"/>
    <s v="Clinical"/>
    <s v="Approved from 02/16/2024 thru 02/16/2027"/>
    <s v="NULL"/>
    <n v="2035"/>
    <s v="Met Plan Criteria"/>
    <s v="Approved from 02/16/2024 thru 02/16/2027"/>
    <d v="2024-02-16T00:00:00"/>
    <d v="2027-02-16T00:00:00"/>
    <s v="TX"/>
    <s v="BAKER"/>
    <s v="KATHY"/>
    <n v="24296"/>
    <n v="57"/>
    <s v="F"/>
    <s v="TX"/>
    <s v="Mounjaro (tirzepatide)"/>
    <s v="2717308000D2**"/>
    <s v="E11.8"/>
    <s v="1316917750"/>
    <s v="1316917750"/>
    <s v="David"/>
    <s v="Beaird"/>
    <s v="Tyler"/>
    <s v="TX"/>
    <s v="75702"/>
    <s v="ANTIDIABETICS"/>
    <s v="INVALID GPI"/>
    <s v="MOUNJARO"/>
    <s v="Prior Authorization"/>
    <s v="Std"/>
    <s v="Standard"/>
    <s v="GIP-GLP-1 Agonist Mounjaro PA with Limit REG"/>
    <s v="ePA Approve"/>
    <s v="Approved"/>
    <s v="ePA Approve"/>
    <s v="A"/>
    <s v="ASAP"/>
    <s v="Type 2 diabetes mellitus with unspecified complications"/>
    <n v="0.03"/>
    <n v="0.03"/>
    <s v="NULL"/>
    <s v="00002147180"/>
    <s v=""/>
    <s v="NULL"/>
    <s v="NULL"/>
    <s v="NULL"/>
    <s v="NULL"/>
    <s v="285470056"/>
    <s v="285470056AND2/16/2024ANDMOUNJ"/>
    <s v=""/>
    <s v=""/>
    <s v=""/>
    <s v=""/>
    <s v=""/>
    <n v="0"/>
    <n v="0"/>
    <s v=""/>
    <s v=""/>
    <n v="0"/>
    <n v="0"/>
    <n v="1"/>
    <s v="Internal Medicine"/>
    <s v="1316917750"/>
    <n v="0"/>
    <s v=""/>
    <s v=""/>
    <s v=""/>
    <s v=""/>
    <n v="2.0370370984892361E-3"/>
    <n v="1.8402777777777801E-3"/>
    <x v="1"/>
    <n v="1"/>
    <n v="0"/>
    <m/>
    <m/>
    <s v=""/>
    <s v=""/>
    <s v=""/>
    <s v=""/>
    <s v=""/>
    <n v="1"/>
    <x v="9"/>
    <n v="1"/>
    <n v="0"/>
    <s v="E11"/>
    <n v="1"/>
    <n v="0"/>
    <s v=""/>
    <s v="ePA"/>
    <n v="0"/>
    <n v="0"/>
    <n v="0"/>
    <n v="0"/>
    <x v="1"/>
    <x v="4"/>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3719949"/>
    <s v=""/>
    <s v=""/>
    <s v=""/>
    <s v=""/>
    <s v=""/>
    <s v=""/>
    <s v=""/>
    <s v=""/>
    <s v=""/>
    <s v=""/>
    <s v=""/>
    <s v=""/>
    <s v=""/>
    <s v=""/>
    <s v=""/>
    <s v=""/>
    <s v=""/>
    <s v=""/>
    <s v=""/>
    <s v=""/>
    <s v=""/>
    <s v=""/>
    <s v=""/>
    <s v=""/>
    <s v=""/>
    <s v=""/>
    <s v=""/>
    <s v="RXCLAIM"/>
    <s v="MEDSURG"/>
    <d v="2024-05-03T16:18:17"/>
    <s v="24-083719949"/>
    <s v="BAKER, KATHY"/>
    <s v="W28547005601"/>
    <s v="AETNA - ACF - FI - TEXAS - PPO"/>
    <s v="7700"/>
    <s v="108363238"/>
    <s v="0170009100001-R"/>
    <s v="1316917750"/>
    <s v="Beaird, dAVID"/>
    <s v="Antidiabetic GLP-1 Agonist PA with Limit REG"/>
    <s v="Prior Authorization"/>
    <s v="Expedited"/>
    <d v="2024-05-03T16:18:15"/>
    <d v="2024-05-03T16:18:17"/>
    <d v="2024-05-03T16:17:28"/>
    <s v="Approved"/>
    <n v="2024"/>
    <n v="5"/>
    <s v="Met Plan Criteria"/>
    <s v="ePA"/>
    <s v="Closed"/>
    <s v="Clinical"/>
    <s v="NULL"/>
    <s v="Met Plan Criteria"/>
    <n v="2035"/>
    <s v="Met Plan Criteria"/>
    <s v="Met Plan Criteria"/>
    <d v="2024-05-03T00:00:00"/>
    <d v="2027-05-03T00:00:00"/>
    <s v="TX"/>
    <s v="BAKER"/>
    <s v="KATHY"/>
    <n v="24296"/>
    <n v="57"/>
    <s v="F"/>
    <s v="TX"/>
    <s v="Ozempic (1 MG/DOSE) 4MG/3ML SC SOPN"/>
    <s v="2717007000D222"/>
    <s v="E11.8"/>
    <s v="1316917750"/>
    <s v="1316917750"/>
    <s v="dAVID"/>
    <s v="Beaird"/>
    <s v="Tyler"/>
    <s v="TX"/>
    <s v="75702"/>
    <s v="ANTIDIABETICS"/>
    <s v="INCRETIN MIMETIC AGENTS (GLP-1 RECEPTOR AGONISTS)"/>
    <s v="OZEMPIC"/>
    <s v="Prior Authorization"/>
    <s v="Exp"/>
    <s v="Expedited"/>
    <s v="Antidiabetic GLP-1 Agonist PA with Limit REG"/>
    <s v="ePA Approve"/>
    <s v="Approved"/>
    <s v="ePA Approve"/>
    <s v="A"/>
    <s v="ASAP"/>
    <s v="Type 2 diabetes mellitus with unspecified complications"/>
    <n v="0"/>
    <n v="0"/>
    <s v="NULL"/>
    <s v="00169413013"/>
    <s v=""/>
    <s v="NULL"/>
    <s v="NULL"/>
    <s v="NULL"/>
    <s v="NULL"/>
    <s v="285470056"/>
    <s v="285470056AND5/3/2024ANDOZEMP"/>
    <s v=""/>
    <s v=""/>
    <s v=""/>
    <s v=""/>
    <s v=""/>
    <n v="0"/>
    <n v="0"/>
    <s v=""/>
    <s v=""/>
    <n v="0"/>
    <n v="0"/>
    <n v="1"/>
    <s v="Internal Medicine"/>
    <s v="1316917750"/>
    <n v="0"/>
    <s v=""/>
    <s v=""/>
    <s v=""/>
    <s v=""/>
    <s v=""/>
    <n v="2.31481481481481E-5"/>
    <x v="1"/>
    <n v="1"/>
    <n v="0"/>
    <n v="1"/>
    <m/>
    <s v=""/>
    <s v=""/>
    <s v=""/>
    <s v=""/>
    <s v=""/>
    <n v="1"/>
    <x v="9"/>
    <n v="1"/>
    <n v="0"/>
    <s v="E11"/>
    <n v="1"/>
    <n v="0"/>
    <s v=""/>
    <s v="ePA"/>
    <n v="0"/>
    <n v="0"/>
    <n v="0"/>
    <n v="0"/>
    <x v="1"/>
    <x v="19"/>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79163720"/>
    <s v=""/>
    <s v=""/>
    <s v=""/>
    <s v=""/>
    <s v=""/>
    <s v=""/>
    <s v=""/>
    <s v=""/>
    <s v=""/>
    <s v=""/>
    <s v=""/>
    <s v=""/>
    <s v=""/>
    <s v=""/>
    <s v=""/>
    <s v=""/>
    <s v=""/>
    <s v=""/>
    <s v=""/>
    <s v=""/>
    <s v=""/>
    <s v=""/>
    <s v=""/>
    <s v=""/>
    <s v=""/>
    <s v=""/>
    <s v=""/>
    <s v="RXCLAIM"/>
    <s v="MEDSURG"/>
    <d v="2024-01-11T14:52:59"/>
    <s v="24-079163720"/>
    <s v="BULLOCK, SHERRY"/>
    <s v="W26679349302"/>
    <s v="AETNA - ACF - FI - MISSISSIPPI"/>
    <s v="7700"/>
    <s v="108363238"/>
    <s v="0170009100001-A"/>
    <s v="1396030201"/>
    <s v="Sisson, Falon"/>
    <s v="GIP-GLP-1 Agonist Mounjaro PA with Limit REG"/>
    <s v="Prior Authorization"/>
    <s v="Standard"/>
    <d v="2024-01-11T11:54:44"/>
    <d v="2024-01-11T14:52:31"/>
    <d v="2024-01-11T11:54:17"/>
    <s v="Approved"/>
    <n v="2024"/>
    <n v="1"/>
    <s v="Approved from 01/11/2024 thru 01/11/2027 MOUNJARO 2.5/0.5 PEN #2/28 days // Prior Auth Req-MD call 800-294-5979. Drug Requires Prior Authorization (PHARMACY HELP DESK 1-800-238-6279) 75 - Prior Authorization Required 75 800294597918002386279 // E11.9-Type 2 diabetes mellitus without complications // - VW, 01/11/2024 02:50 PM"/>
    <s v="ePA"/>
    <s v="Closed"/>
    <s v="Clinical"/>
    <s v="Approved from 01/11/2024 thru 01/11/2027 MOUNJARO 2.5/0.5 PEN #2/28 days // Prior Auth Req-MD call 800-294-5979. Drug Requires Prior Authorization (PHARMACY HELP DESK 1-800-238-6279) 75 - Prior Authorization Required 75 800294597918002386279 // E11.9-Type 2 diabetes mellitus without complications // - VW, 01/11/2024 02:50 PM"/>
    <s v="NULL"/>
    <n v="2035"/>
    <s v="Met Plan Criteria"/>
    <s v="Approved from 01/11/2024 thru 01/11/2027 MOUNJARO 2.5/0.5 PEN #2/28 days // Prior Auth Req-MD call 800-294-5979. Drug Requires Prior Authorization (PHARMACY HELP DESK 1-800-238-6279) 75 - Prior Authorization Required 75 800294597918002386279 // E11.9-Type 2 diabetes mellitus without complications // - VW, 01/11/2024 02:50 PM"/>
    <d v="2024-01-11T00:00:00"/>
    <d v="2027-01-11T00:00:00"/>
    <s v="MS"/>
    <s v="BULLOCK"/>
    <s v="SHERRY"/>
    <n v="21772"/>
    <n v="64"/>
    <s v="F"/>
    <s v="MS"/>
    <s v="Mounjaro (tirzepatide)"/>
    <s v="2717308000D2**"/>
    <s v="E11.9"/>
    <s v="1396030201"/>
    <s v="1396030201"/>
    <s v="Falon"/>
    <s v="Sisson"/>
    <s v="Biloxi"/>
    <s v="MS"/>
    <s v="39531"/>
    <s v="ANTIDIABETICS"/>
    <s v="INVALID GPI"/>
    <s v="MOUNJARO"/>
    <s v="Prior Authorization"/>
    <s v="Std"/>
    <s v="Standard"/>
    <s v="GIP-GLP-1 Agonist Mounjaro PA with Limit REG"/>
    <s v="ePA Approve"/>
    <s v="Approved"/>
    <s v="ePA Approve"/>
    <s v="A"/>
    <s v="ASAP"/>
    <s v="Type 2 diabetes mellitus without complications"/>
    <n v="0"/>
    <n v="0"/>
    <s v="NULL"/>
    <s v="00002150680"/>
    <s v=""/>
    <s v="NULL"/>
    <s v="NULL"/>
    <s v="NULL"/>
    <s v="NULL"/>
    <s v="266793493"/>
    <s v="266793493AND1/11/2024ANDMOUNJ"/>
    <s v=""/>
    <s v=""/>
    <s v=""/>
    <s v=""/>
    <s v=""/>
    <n v="0"/>
    <n v="0"/>
    <s v=""/>
    <s v=""/>
    <n v="0"/>
    <n v="0"/>
    <n v="1"/>
    <s v="Nurse Practitioner"/>
    <s v="1396030201"/>
    <n v="0"/>
    <s v=""/>
    <s v=""/>
    <s v=""/>
    <s v=""/>
    <n v="2.3148102627601475E-5"/>
    <n v="0.123784722222222"/>
    <x v="1"/>
    <n v="1"/>
    <n v="0"/>
    <m/>
    <m/>
    <s v=""/>
    <s v=""/>
    <s v=""/>
    <s v=""/>
    <s v=""/>
    <n v="1"/>
    <x v="9"/>
    <n v="1"/>
    <n v="0"/>
    <s v="E11"/>
    <n v="1"/>
    <n v="0"/>
    <s v=""/>
    <s v="ePA"/>
    <n v="0"/>
    <n v="0"/>
    <n v="0"/>
    <n v="0"/>
    <x v="2"/>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0699234"/>
    <s v=""/>
    <s v=""/>
    <s v=""/>
    <s v=""/>
    <s v=""/>
    <s v=""/>
    <s v=""/>
    <s v=""/>
    <s v=""/>
    <s v=""/>
    <s v=""/>
    <s v=""/>
    <s v=""/>
    <s v=""/>
    <s v=""/>
    <s v=""/>
    <s v=""/>
    <s v=""/>
    <s v=""/>
    <s v=""/>
    <s v=""/>
    <s v=""/>
    <s v=""/>
    <s v=""/>
    <s v=""/>
    <s v=""/>
    <s v=""/>
    <s v="RXCLAIM"/>
    <s v="MEDSURG"/>
    <d v="2024-02-19T10:19:48"/>
    <s v="24-080699234"/>
    <s v="BULLOCK, SHERRY"/>
    <s v="W26679349302"/>
    <s v="AETNA - ACF - FI - MISSISSIPPI"/>
    <s v="7700"/>
    <s v="108363238"/>
    <s v="0170009100001-A"/>
    <s v="1396030201"/>
    <s v="SISSON, FALON"/>
    <s v="GIP-GLP-1 Agonist Mounjaro PA with Limit REG"/>
    <s v="Prior Authorization"/>
    <s v="Standard"/>
    <d v="2024-02-19T10:12:30"/>
    <d v="2024-02-19T10:12:30"/>
    <d v="2024-02-19T09:17:49"/>
    <s v="Approved"/>
    <n v="2024"/>
    <n v="2"/>
    <s v="Approved from 02/19/2024 thru 02/19/2027"/>
    <s v="ePA"/>
    <s v="Closed"/>
    <s v="Clinical"/>
    <s v="Approved from 02/19/2024 thru 02/19/2027"/>
    <s v="NULL"/>
    <n v="2035"/>
    <s v="Met Plan Criteria"/>
    <s v="Approved from 02/19/2024 thru 02/19/2027"/>
    <d v="2024-02-19T00:00:00"/>
    <d v="2027-02-19T00:00:00"/>
    <s v="MS"/>
    <s v="BULLOCK"/>
    <s v="SHERRY"/>
    <n v="21772"/>
    <n v="64"/>
    <s v="F"/>
    <s v="MS"/>
    <s v="Mounjaro (tirzepatide)"/>
    <s v="2717308000D2**"/>
    <s v="E11.9"/>
    <s v="1396030201"/>
    <s v="1396030201"/>
    <s v="FALON"/>
    <s v="SISSON"/>
    <s v="Biloxi"/>
    <s v="MS"/>
    <s v="39531"/>
    <s v="ANTIDIABETICS"/>
    <s v="INVALID GPI"/>
    <s v="MOUNJARO"/>
    <s v="Prior Authorization"/>
    <s v="Std"/>
    <s v="Standard"/>
    <s v="GIP-GLP-1 Agonist Mounjaro PA with Limit REG"/>
    <s v="ePA Approve"/>
    <s v="Approved"/>
    <s v="ePA Approve"/>
    <s v="A"/>
    <s v="ASAP"/>
    <s v="Type 2 diabetes mellitus without complications"/>
    <n v="7.0000000000000007E-2"/>
    <n v="7.0000000000000007E-2"/>
    <s v="NULL"/>
    <s v="00002149580"/>
    <s v=""/>
    <s v="NULL"/>
    <s v="NULL"/>
    <s v="NULL"/>
    <s v="NULL"/>
    <s v="266793493"/>
    <s v="266793493AND2/19/2024ANDMOUNJ"/>
    <s v=""/>
    <s v=""/>
    <s v=""/>
    <s v=""/>
    <s v=""/>
    <n v="0"/>
    <n v="0"/>
    <s v=""/>
    <s v=""/>
    <n v="0"/>
    <n v="0"/>
    <n v="1"/>
    <s v="Nurse Practitioner"/>
    <s v="1396030201"/>
    <n v="0"/>
    <s v=""/>
    <s v=""/>
    <s v=""/>
    <s v=""/>
    <s v=""/>
    <n v="5.0694444444444398E-3"/>
    <x v="1"/>
    <n v="1"/>
    <n v="0"/>
    <m/>
    <m/>
    <s v=""/>
    <s v=""/>
    <s v=""/>
    <s v=""/>
    <s v=""/>
    <n v="1"/>
    <x v="9"/>
    <n v="1"/>
    <n v="0"/>
    <s v="E11"/>
    <n v="1"/>
    <n v="0"/>
    <s v=""/>
    <s v="ePA"/>
    <n v="0"/>
    <n v="0"/>
    <n v="0"/>
    <n v="0"/>
    <x v="2"/>
    <x v="4"/>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1910571"/>
    <s v=""/>
    <s v=""/>
    <s v=""/>
    <s v=""/>
    <s v=""/>
    <s v=""/>
    <s v=""/>
    <s v=""/>
    <s v=""/>
    <s v=""/>
    <s v=""/>
    <s v=""/>
    <s v=""/>
    <s v=""/>
    <s v=""/>
    <s v=""/>
    <s v=""/>
    <s v=""/>
    <s v=""/>
    <s v=""/>
    <s v=""/>
    <s v=""/>
    <s v=""/>
    <s v=""/>
    <s v=""/>
    <s v=""/>
    <s v=""/>
    <s v="RXCLAIM"/>
    <s v="MEDSURG"/>
    <d v="2024-03-20T13:40:48"/>
    <s v="24-081910571"/>
    <s v="MANJARREZ, BELEN"/>
    <s v="W28576533801"/>
    <s v="AETNA - ACF - FI - MISSISSIPPI"/>
    <s v="7700"/>
    <s v="171714"/>
    <s v="0176713100001-A"/>
    <s v="1417913120"/>
    <s v="WRIGHT, PHYLLIS"/>
    <s v="Antidiabetic GLP-1 Agonist PA with Limit REG"/>
    <s v="Prior Authorization"/>
    <s v="Standard"/>
    <d v="2024-03-20T13:40:44"/>
    <d v="2024-03-20T13:40:48"/>
    <d v="2024-03-20T13:40:11"/>
    <s v="Approved"/>
    <n v="2024"/>
    <n v="3"/>
    <s v="Met Plan Criteria"/>
    <s v="ePA"/>
    <s v="Closed"/>
    <s v="Clinical"/>
    <s v="NULL"/>
    <s v="Met Plan Criteria"/>
    <n v="2035"/>
    <s v="Met Plan Criteria"/>
    <s v="Met Plan Criteria"/>
    <d v="2024-03-20T00:00:00"/>
    <d v="2027-03-20T00:00:00"/>
    <s v="MS"/>
    <s v="MANJARREZ"/>
    <s v="BELEN"/>
    <n v="25005"/>
    <n v="55"/>
    <s v="F"/>
    <s v="MS"/>
    <s v="Ozempic (2 MG/DOSE) 8MG/3ML SC SOPN"/>
    <s v="2717007000D225"/>
    <s v="E11.8"/>
    <s v="1417913120"/>
    <s v="1417913120"/>
    <s v="PHYLLIS"/>
    <s v="WRIGHT"/>
    <s v="Holly Springs"/>
    <s v="MS"/>
    <s v="38635"/>
    <s v="ANTIDIABETICS"/>
    <s v="INCRETIN MIMETIC AGENTS (GLP-1 RECEPTOR AGONISTS)"/>
    <s v="OZEMPIC"/>
    <s v="Prior Authorization"/>
    <s v="Std"/>
    <s v="Standard"/>
    <s v="Antidiabetic GLP-1 Agonist PA with Limit REG"/>
    <s v="ePA Approve"/>
    <s v="Approved"/>
    <s v="ePA Approve"/>
    <s v="A"/>
    <s v="ASAP"/>
    <s v="Type 2 diabetes mellitus with unspecified complications"/>
    <n v="0"/>
    <n v="0"/>
    <s v="NULL"/>
    <s v="00169477212"/>
    <s v=""/>
    <s v="NULL"/>
    <s v="NULL"/>
    <s v="NULL"/>
    <s v="NULL"/>
    <s v="285765338"/>
    <s v="285765338AND3/20/2024ANDOZEMP"/>
    <s v=""/>
    <s v=""/>
    <s v=""/>
    <s v=""/>
    <s v=""/>
    <n v="0"/>
    <n v="0"/>
    <s v=""/>
    <s v=""/>
    <n v="0"/>
    <n v="0"/>
    <n v="1"/>
    <s v="Family Medicine"/>
    <s v="1417913120"/>
    <n v="0"/>
    <s v=""/>
    <s v=""/>
    <s v=""/>
    <s v=""/>
    <s v=""/>
    <n v="4.6296296296296301E-5"/>
    <x v="1"/>
    <n v="1"/>
    <n v="0"/>
    <m/>
    <m/>
    <s v=""/>
    <s v=""/>
    <s v=""/>
    <s v=""/>
    <s v=""/>
    <n v="1"/>
    <x v="9"/>
    <n v="1"/>
    <n v="0"/>
    <s v="E11"/>
    <n v="1"/>
    <n v="0"/>
    <s v=""/>
    <s v="ePA"/>
    <n v="0"/>
    <n v="0"/>
    <n v="0"/>
    <n v="0"/>
    <x v="6"/>
    <x v="19"/>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9853420"/>
    <s v=""/>
    <s v=""/>
    <s v=""/>
    <s v=""/>
    <s v=""/>
    <s v=""/>
    <s v=""/>
    <s v=""/>
    <s v=""/>
    <s v=""/>
    <s v=""/>
    <s v=""/>
    <s v=""/>
    <s v=""/>
    <s v=""/>
    <s v=""/>
    <s v=""/>
    <s v=""/>
    <s v=""/>
    <s v=""/>
    <s v=""/>
    <s v=""/>
    <s v=""/>
    <s v=""/>
    <s v=""/>
    <s v=""/>
    <s v=""/>
    <s v="RXCLAIM"/>
    <s v="MEDSURG"/>
    <d v="2024-10-23T20:33:02"/>
    <s v="24-089853420"/>
    <s v="MARION, ALICIA"/>
    <s v="W28742205201"/>
    <s v="AETNA - ACF - FI - MISSISSIPPI"/>
    <s v="7700"/>
    <s v="171714"/>
    <s v="0176713100001-A"/>
    <s v="1447282991"/>
    <s v="Mukesh, Jain"/>
    <s v="GIP-GLP-1 Agonist Mounjaro PA with Limit REG"/>
    <s v="Prior Authorization"/>
    <s v="Standard"/>
    <d v="2024-10-23T20:32:59"/>
    <d v="2024-10-23T20:33:02"/>
    <d v="2024-10-23T20:29:58"/>
    <s v="Approved"/>
    <n v="2024"/>
    <n v="10"/>
    <s v="Met Plan Criteria"/>
    <s v="ePA"/>
    <s v="Closed"/>
    <s v="Clinical"/>
    <s v="NULL"/>
    <s v="Met Plan Criteria"/>
    <n v="2035"/>
    <s v="Met Plan Criteria"/>
    <s v="Met Plan Criteria"/>
    <d v="2024-10-23T00:00:00"/>
    <d v="2027-10-23T00:00:00"/>
    <s v="MS"/>
    <s v="MARION"/>
    <s v="ALICIA"/>
    <n v="26775"/>
    <n v="51"/>
    <s v="F"/>
    <s v="MS"/>
    <s v="Mounjaro 2.5MG/0.5ML SC SOAJ"/>
    <s v="2717308000D5**"/>
    <s v="E11.69"/>
    <s v="1447282991"/>
    <s v="1447282991"/>
    <s v="Jain"/>
    <s v="Mukesh"/>
    <s v="southaven"/>
    <s v="MS"/>
    <s v="38671"/>
    <s v="ANTIDIABETICS"/>
    <s v="INVALID GPI"/>
    <s v="MOUNJARO"/>
    <s v="Prior Authorization"/>
    <s v="Std"/>
    <s v="Standard"/>
    <s v="GIP-GLP-1 Agonist Mounjaro PA with Limit REG"/>
    <s v="ePA Approve"/>
    <s v="Approved"/>
    <s v="ePA Approve"/>
    <s v="A"/>
    <s v="ASAP"/>
    <s v="Type 2 diabetes mellitus with other specified complication"/>
    <n v="0"/>
    <n v="0"/>
    <s v="NULL"/>
    <s v="00002150601"/>
    <s v=""/>
    <s v="NULL"/>
    <s v="NULL"/>
    <s v="NULL"/>
    <s v="NULL"/>
    <s v="287422052"/>
    <s v="287422052AND10/23/2024ANDMOUNJ"/>
    <s v=""/>
    <s v=""/>
    <s v=""/>
    <s v=""/>
    <s v=""/>
    <n v="0"/>
    <n v="0"/>
    <s v=""/>
    <s v=""/>
    <n v="0"/>
    <n v="0"/>
    <n v="1"/>
    <s v="Specialist"/>
    <s v="1447282991"/>
    <n v="0"/>
    <s v=""/>
    <s v=""/>
    <s v=""/>
    <s v=""/>
    <s v=""/>
    <n v="3.4722222222222202E-5"/>
    <x v="1"/>
    <n v="1"/>
    <n v="0"/>
    <m/>
    <m/>
    <s v=""/>
    <s v=""/>
    <s v=""/>
    <s v=""/>
    <s v=""/>
    <n v="1"/>
    <x v="9"/>
    <n v="1"/>
    <n v="0"/>
    <s v="E11"/>
    <n v="1"/>
    <n v="0"/>
    <s v=""/>
    <s v="ePA"/>
    <n v="0"/>
    <n v="0"/>
    <n v="0"/>
    <n v="0"/>
    <x v="9"/>
    <x v="4"/>
    <x v="1"/>
    <s v=""/>
    <s v=""/>
  </r>
  <r>
    <s v="E11"/>
    <s v="Type 2 diab w hyprosm w/o nonket hyprgly-hypros coma (NKHHC)"/>
    <n v="1"/>
    <s v="Type 2 diab w hyprosm w/o nonket hyprgly-hypros coma (NKHHC)"/>
    <n v="1"/>
    <s v="TRULICITY"/>
    <s v="TRULICITY"/>
    <s v=""/>
    <s v=""/>
    <s v=""/>
    <s v=""/>
    <s v=""/>
    <s v=""/>
    <s v=""/>
    <s v=""/>
    <s v=""/>
    <s v=""/>
    <s v=""/>
    <s v=""/>
    <s v=""/>
    <s v=""/>
    <s v=""/>
    <s v=""/>
    <s v=""/>
    <s v=""/>
    <s v=""/>
    <s v=""/>
    <s v=""/>
    <s v=""/>
    <s v=""/>
    <s v=""/>
    <s v=""/>
    <s v=""/>
    <s v=""/>
    <s v=""/>
    <s v="24086486490"/>
    <s v=""/>
    <s v=""/>
    <s v=""/>
    <s v=""/>
    <s v=""/>
    <s v=""/>
    <s v=""/>
    <s v=""/>
    <s v=""/>
    <s v=""/>
    <s v=""/>
    <s v=""/>
    <s v=""/>
    <s v=""/>
    <s v=""/>
    <s v=""/>
    <s v=""/>
    <s v=""/>
    <s v=""/>
    <s v=""/>
    <s v=""/>
    <s v=""/>
    <s v=""/>
    <s v=""/>
    <s v=""/>
    <s v=""/>
    <s v=""/>
    <s v="RXCLAIM"/>
    <s v="MEDSURG"/>
    <d v="2024-07-21T16:00:25"/>
    <s v="24-086486490"/>
    <s v="BENFIELD, CYNTHIA"/>
    <s v="W27310687801"/>
    <s v="AETNA - ACF - FI - MISSISSIPPI"/>
    <s v="7700"/>
    <s v="112005303"/>
    <s v="0175967100001-A"/>
    <s v="1457013237"/>
    <s v="alam, Mehwish"/>
    <s v="Antidiabetic GLP-1 Agonist PA with Limit REG"/>
    <s v="Prior Authorization"/>
    <s v="Expedited"/>
    <d v="2024-07-21T15:47:55"/>
    <d v="2024-07-21T15:47:55"/>
    <d v="2024-07-21T15:46:56"/>
    <s v="Approved"/>
    <n v="2024"/>
    <n v="7"/>
    <s v="Approved from 07/21/2024 thru 07/21/2027 - JS, Sr Tech, Comm PA Ops 07/21/2024 04:00 PM"/>
    <s v="ePA"/>
    <s v="Closed"/>
    <s v="Clinical"/>
    <s v="Approved from 07/21/2024 thru 07/21/2027 - JS, Sr Tech, Comm PA Ops 07/21/2024 04:00 PM"/>
    <s v="NULL"/>
    <n v="2035"/>
    <s v="Met Plan Criteria"/>
    <s v="Approved from 07/21/2024 thru 07/21/2027 - JS, Sr Tech, Comm PA Ops 07/21/2024 04:00 PM"/>
    <d v="2024-07-21T00:00:00"/>
    <d v="2027-07-21T00:00:00"/>
    <s v="MS"/>
    <s v="BENFIELD"/>
    <s v="CYNTHIA"/>
    <n v="24272"/>
    <n v="58"/>
    <s v="F"/>
    <s v="MS"/>
    <s v="Trulicity (dulaglutide)"/>
    <s v="2717001500D2**"/>
    <s v="E11.9"/>
    <s v="1457013237"/>
    <s v="1457013237"/>
    <s v="Mehwish"/>
    <s v="alam"/>
    <s v="JACKSON"/>
    <s v="MS"/>
    <s v="39216"/>
    <s v="ANTIDIABETICS"/>
    <s v="INCRETIN MIMETIC AGENTS (GLP-1 RECEPTOR AGONISTS)"/>
    <s v="TRULICITY"/>
    <s v="Prior Authorization"/>
    <s v="Exp"/>
    <s v="Expedited"/>
    <s v="Antidiabetic GLP-1 Agonist PA with Limit REG"/>
    <s v="ePA Approve"/>
    <s v="Approved"/>
    <s v="ePA Approve"/>
    <s v="A"/>
    <s v="ASAP"/>
    <s v="Type 2 diabetes mellitus without complications"/>
    <n v="0.13"/>
    <n v="0.13"/>
    <s v="NULL"/>
    <s v="00002143380"/>
    <s v=""/>
    <s v="NULL"/>
    <s v="NULL"/>
    <s v="NULL"/>
    <s v="NULL"/>
    <s v="273106878"/>
    <s v="273106878AND7/21/2024ANDTRULI"/>
    <s v=""/>
    <s v=""/>
    <s v=""/>
    <s v=""/>
    <s v=""/>
    <n v="0"/>
    <n v="0"/>
    <s v=""/>
    <s v=""/>
    <n v="0"/>
    <n v="0"/>
    <n v="1"/>
    <s v="Family Medicine"/>
    <s v="1457013237"/>
    <n v="0"/>
    <s v=""/>
    <s v=""/>
    <s v=""/>
    <s v=""/>
    <s v=""/>
    <n v="8.6805555555555594E-3"/>
    <x v="1"/>
    <n v="1"/>
    <n v="0"/>
    <n v="1"/>
    <m/>
    <s v=""/>
    <s v=""/>
    <s v=""/>
    <s v=""/>
    <s v=""/>
    <n v="1"/>
    <x v="9"/>
    <n v="1"/>
    <n v="0"/>
    <s v="E11"/>
    <n v="1"/>
    <n v="0"/>
    <s v=""/>
    <s v="ePA"/>
    <n v="0"/>
    <n v="0"/>
    <n v="0"/>
    <n v="0"/>
    <x v="6"/>
    <x v="20"/>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7475002"/>
    <s v=""/>
    <s v=""/>
    <s v=""/>
    <s v=""/>
    <s v=""/>
    <s v=""/>
    <s v=""/>
    <s v=""/>
    <s v=""/>
    <s v=""/>
    <s v=""/>
    <s v=""/>
    <s v=""/>
    <s v=""/>
    <s v=""/>
    <s v=""/>
    <s v=""/>
    <s v=""/>
    <s v=""/>
    <s v=""/>
    <s v=""/>
    <s v=""/>
    <s v=""/>
    <s v=""/>
    <s v=""/>
    <s v=""/>
    <s v=""/>
    <s v="RXCLAIM"/>
    <s v="MEDSURG"/>
    <d v="2024-08-16T12:19:36"/>
    <s v="24-087475002"/>
    <s v="MEDLOCK, YVETTE"/>
    <s v="W27307353601"/>
    <s v="AETNA - ACF - FI - MISSISSIPPI"/>
    <s v="7700"/>
    <s v="112005303"/>
    <s v="0175967100001-A"/>
    <s v="1487499273"/>
    <s v="Orr, Elizabeth"/>
    <s v="GIP-GLP-1 Agonist Mounjaro PA with Limit REG"/>
    <s v="Prior Authorization"/>
    <s v="Standard"/>
    <d v="2024-08-16T12:19:33"/>
    <d v="2024-08-16T12:19:36"/>
    <d v="2024-08-16T12:16:33"/>
    <s v="Approved"/>
    <n v="2024"/>
    <n v="8"/>
    <s v="Met Plan Criteria"/>
    <s v="ePA"/>
    <s v="Closed"/>
    <s v="Clinical"/>
    <s v="NULL"/>
    <s v="Met Plan Criteria"/>
    <n v="2035"/>
    <s v="Met Plan Criteria"/>
    <s v="Met Plan Criteria"/>
    <d v="2024-08-16T00:00:00"/>
    <d v="2027-08-16T00:00:00"/>
    <s v="MS"/>
    <s v="MEDLOCK"/>
    <s v="YVETTE"/>
    <n v="29432"/>
    <n v="44"/>
    <s v="F"/>
    <s v="MS"/>
    <s v="Mounjaro 15MG/0.5ML SC SOPN"/>
    <s v="2717308000D2**"/>
    <s v="E11.9"/>
    <s v="1487499273"/>
    <s v="1487499273"/>
    <s v="Elizabeth"/>
    <s v="Orr"/>
    <s v="Ridgeland"/>
    <s v="MS"/>
    <s v="39157"/>
    <s v="ANTIDIABETICS"/>
    <s v="INVALID GPI"/>
    <s v="MOUNJARO"/>
    <s v="Prior Authorization"/>
    <s v="Std"/>
    <s v="Standard"/>
    <s v="GIP-GLP-1 Agonist Mounjaro PA with Limit REG"/>
    <s v="ePA Approve"/>
    <s v="Approved"/>
    <s v="ePA Approve"/>
    <s v="A"/>
    <s v="ASAP"/>
    <s v="Type 2 diabetes mellitus without complications"/>
    <n v="0"/>
    <n v="0"/>
    <s v="NULL"/>
    <s v="00002145780"/>
    <s v=""/>
    <s v="NULL"/>
    <s v="NULL"/>
    <s v="NULL"/>
    <s v="NULL"/>
    <s v="273073536"/>
    <s v="273073536AND8/16/2024ANDMOUNJ"/>
    <s v=""/>
    <s v=""/>
    <s v=""/>
    <s v=""/>
    <s v=""/>
    <n v="0"/>
    <n v="0"/>
    <s v=""/>
    <s v=""/>
    <n v="0"/>
    <n v="0"/>
    <n v="1"/>
    <s v="Nurse Practitioner, Family"/>
    <s v="1487499273"/>
    <n v="0"/>
    <s v=""/>
    <s v=""/>
    <s v=""/>
    <s v=""/>
    <n v="8.6805554965394549E-3"/>
    <n v="3.4722222222222202E-5"/>
    <x v="1"/>
    <n v="1"/>
    <n v="0"/>
    <m/>
    <m/>
    <s v=""/>
    <s v=""/>
    <s v=""/>
    <s v=""/>
    <s v=""/>
    <n v="1"/>
    <x v="9"/>
    <n v="1"/>
    <n v="0"/>
    <s v="E11"/>
    <n v="1"/>
    <n v="0"/>
    <s v=""/>
    <s v="ePA"/>
    <n v="0"/>
    <n v="0"/>
    <n v="0"/>
    <n v="0"/>
    <x v="10"/>
    <x v="4"/>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79453703"/>
    <s v=""/>
    <s v=""/>
    <s v=""/>
    <s v=""/>
    <s v=""/>
    <s v=""/>
    <s v=""/>
    <s v=""/>
    <s v=""/>
    <s v=""/>
    <s v=""/>
    <s v=""/>
    <s v=""/>
    <s v=""/>
    <s v=""/>
    <s v=""/>
    <s v=""/>
    <s v=""/>
    <s v=""/>
    <s v=""/>
    <s v=""/>
    <s v=""/>
    <s v=""/>
    <s v=""/>
    <s v=""/>
    <s v=""/>
    <s v=""/>
    <s v="RXCLAIM"/>
    <s v="MEDSURG"/>
    <d v="2024-01-18T13:59:03"/>
    <s v="24-079453703"/>
    <s v="MALLEY, JOHN"/>
    <s v="W27801397101"/>
    <s v="AETNA - ACF - FI - MISSISSIPPI"/>
    <s v="7700"/>
    <s v="108363238"/>
    <s v="0170009100001-A"/>
    <s v="1508942137"/>
    <s v="Dewitt, Erin"/>
    <s v="Antidiabetic GLP-1 Agonist PA with Limit REG"/>
    <s v="Prior Authorization"/>
    <s v="Standard"/>
    <d v="2024-01-18T13:59:01"/>
    <d v="2024-01-18T13:59:03"/>
    <d v="2024-01-18T13:58:15"/>
    <s v="Approved"/>
    <n v="2024"/>
    <n v="1"/>
    <s v="Met Plan Criteria"/>
    <s v="ePA"/>
    <s v="Closed"/>
    <s v="Clinical"/>
    <s v="NULL"/>
    <s v="Met Plan Criteria"/>
    <n v="2035"/>
    <s v="Met Plan Criteria"/>
    <s v="Met Plan Criteria"/>
    <d v="2024-01-18T00:00:00"/>
    <d v="2027-01-17T00:00:00"/>
    <s v="MS"/>
    <s v="MALLEY"/>
    <s v="JOHN"/>
    <n v="27355"/>
    <n v="49"/>
    <s v="M"/>
    <s v="MS"/>
    <s v="Ozempic (0.25 or 0.5 MG/DOSE) 2MG/3ML SC SOPN"/>
    <s v="2717007000D221"/>
    <s v="E11.9"/>
    <s v="1508942137"/>
    <s v="1508942137"/>
    <s v="Erin"/>
    <s v="Dewitt"/>
    <s v="Diamondhead"/>
    <s v="MS"/>
    <s v="39525"/>
    <s v="ANTIDIABETICS"/>
    <s v="INCRETIN MIMETIC AGENTS (GLP-1 RECEPTOR AGONISTS)"/>
    <s v="OZEMPIC"/>
    <s v="Prior Authorization"/>
    <s v="Std"/>
    <s v="Standard"/>
    <s v="Antidiabetic GLP-1 Agonist PA with Limit REG"/>
    <s v="ePA Approve"/>
    <s v="Approved"/>
    <s v="ePA Approve"/>
    <s v="A"/>
    <s v="ASAP"/>
    <s v="Type 2 diabetes mellitus without complications"/>
    <n v="0"/>
    <n v="0"/>
    <s v="NULL"/>
    <s v="00169418113"/>
    <s v=""/>
    <s v="NULL"/>
    <s v="NULL"/>
    <s v="NULL"/>
    <s v="NULL"/>
    <s v="278013971"/>
    <s v="278013971AND1/18/2024ANDOZEMP"/>
    <s v=""/>
    <s v=""/>
    <s v=""/>
    <s v=""/>
    <s v=""/>
    <n v="0"/>
    <n v="0"/>
    <s v=""/>
    <s v=""/>
    <n v="0"/>
    <n v="0"/>
    <n v="1"/>
    <s v="Family Medicine"/>
    <s v="1508942137"/>
    <n v="0"/>
    <s v=""/>
    <s v=""/>
    <s v=""/>
    <s v=""/>
    <s v=""/>
    <n v="2.31481481481481E-5"/>
    <x v="1"/>
    <n v="1"/>
    <n v="0"/>
    <m/>
    <m/>
    <s v=""/>
    <s v=""/>
    <s v=""/>
    <s v=""/>
    <s v=""/>
    <n v="1"/>
    <x v="9"/>
    <n v="1"/>
    <n v="0"/>
    <s v="E11"/>
    <n v="1"/>
    <n v="0"/>
    <s v=""/>
    <s v="ePA"/>
    <n v="0"/>
    <n v="0"/>
    <n v="0"/>
    <n v="0"/>
    <x v="6"/>
    <x v="19"/>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4839310"/>
    <s v=""/>
    <s v=""/>
    <s v=""/>
    <s v=""/>
    <s v=""/>
    <s v=""/>
    <s v=""/>
    <s v=""/>
    <s v=""/>
    <s v=""/>
    <s v=""/>
    <s v=""/>
    <s v=""/>
    <s v=""/>
    <s v=""/>
    <s v=""/>
    <s v=""/>
    <s v=""/>
    <s v=""/>
    <s v=""/>
    <s v=""/>
    <s v=""/>
    <s v=""/>
    <s v=""/>
    <s v=""/>
    <s v=""/>
    <s v=""/>
    <s v="RXCLAIM"/>
    <s v="MEDSURG"/>
    <d v="2024-06-04T15:13:23"/>
    <s v="24-084839310"/>
    <s v="ASH, JESSE"/>
    <s v="W27563219001"/>
    <s v="AETNA - ACF - FI - MISSISSIPPI"/>
    <s v="7700"/>
    <s v="171714"/>
    <s v="0176713100001-A"/>
    <s v="1518964972"/>
    <s v="Mask, Bonnie"/>
    <s v="GIP-GLP-1 Agonist Mounjaro PA with Limit REG"/>
    <s v="Prior Authorization"/>
    <s v="Standard"/>
    <d v="2024-06-04T15:13:19"/>
    <d v="2024-06-04T15:13:23"/>
    <d v="2024-06-04T14:57:14"/>
    <s v="Approved"/>
    <n v="2024"/>
    <n v="6"/>
    <s v="Met Plan Criteria"/>
    <s v="ePA"/>
    <s v="Closed"/>
    <s v="Clinical"/>
    <s v="NULL"/>
    <s v="Met Plan Criteria"/>
    <n v="2035"/>
    <s v="Met Plan Criteria"/>
    <s v="Met Plan Criteria"/>
    <d v="2024-06-04T00:00:00"/>
    <d v="2027-06-04T00:00:00"/>
    <s v="MS"/>
    <s v="ASH"/>
    <s v="JESSE"/>
    <n v="24376"/>
    <n v="57"/>
    <s v="M"/>
    <s v="MS"/>
    <s v="Mounjaro 2.5MG/0.5ML SC SOPN"/>
    <s v="2717308000D2**"/>
    <s v="E11.9"/>
    <s v="1518964972"/>
    <s v="1518964972"/>
    <s v="Bonnie"/>
    <s v="Mask"/>
    <s v="NEW ALBANY"/>
    <s v="MS"/>
    <s v="38652"/>
    <s v="ANTIDIABETICS"/>
    <s v="INVALID GPI"/>
    <s v="MOUNJARO"/>
    <s v="Prior Authorization"/>
    <s v="Std"/>
    <s v="Standard"/>
    <s v="GIP-GLP-1 Agonist Mounjaro PA with Limit REG"/>
    <s v="ePA Approve"/>
    <s v="Approved"/>
    <s v="ePA Approve"/>
    <s v="A"/>
    <s v="ASAP"/>
    <s v="Type 2 diabetes mellitus without complications"/>
    <n v="0"/>
    <n v="0"/>
    <s v="NULL"/>
    <s v="00002150680"/>
    <s v=""/>
    <s v="NULL"/>
    <s v="NULL"/>
    <s v="NULL"/>
    <s v="NULL"/>
    <s v="275632190"/>
    <s v="275632190AND6/4/2024ANDMOUNJ"/>
    <s v=""/>
    <s v=""/>
    <s v=""/>
    <s v=""/>
    <s v=""/>
    <n v="0"/>
    <n v="0"/>
    <s v=""/>
    <s v=""/>
    <n v="0"/>
    <n v="0"/>
    <n v="1"/>
    <s v="Nurse Practitioner"/>
    <s v="1518964972"/>
    <n v="0"/>
    <s v=""/>
    <s v=""/>
    <s v=""/>
    <s v=""/>
    <s v=""/>
    <n v="4.6296296296296301E-5"/>
    <x v="1"/>
    <n v="1"/>
    <n v="0"/>
    <m/>
    <m/>
    <s v=""/>
    <s v=""/>
    <s v=""/>
    <s v=""/>
    <s v=""/>
    <n v="1"/>
    <x v="9"/>
    <n v="1"/>
    <n v="0"/>
    <s v="E11"/>
    <n v="1"/>
    <n v="0"/>
    <s v=""/>
    <s v="ePA"/>
    <n v="0"/>
    <n v="0"/>
    <n v="0"/>
    <n v="0"/>
    <x v="2"/>
    <x v="4"/>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79781398"/>
    <s v=""/>
    <s v=""/>
    <s v=""/>
    <s v=""/>
    <s v=""/>
    <s v=""/>
    <s v=""/>
    <s v=""/>
    <s v=""/>
    <s v=""/>
    <s v=""/>
    <s v=""/>
    <s v=""/>
    <s v=""/>
    <s v=""/>
    <s v=""/>
    <s v=""/>
    <s v=""/>
    <s v=""/>
    <s v=""/>
    <s v=""/>
    <s v=""/>
    <s v=""/>
    <s v=""/>
    <s v=""/>
    <s v=""/>
    <s v=""/>
    <s v="RXCLAIM"/>
    <s v="MEDSURG"/>
    <d v="2024-01-26T09:46:23"/>
    <s v="24-079781398"/>
    <s v="ASH, JESSE"/>
    <s v="W27563219001"/>
    <s v="AETNA - ACF - FI - MISSISSIPPI"/>
    <s v="7700"/>
    <s v="171714"/>
    <s v="0176713100001-A"/>
    <s v="1518964972"/>
    <s v="Mask, Bonnie"/>
    <s v="Antidiabetic GLP-1 Agonist PA with Limit REG"/>
    <s v="Prior Authorization"/>
    <s v="Standard"/>
    <d v="2024-01-26T09:46:19"/>
    <d v="2024-01-26T09:46:23"/>
    <d v="2024-01-26T09:30:13"/>
    <s v="Approved"/>
    <n v="2024"/>
    <n v="1"/>
    <s v="Met Plan Criteria"/>
    <s v="ePA"/>
    <s v="Closed"/>
    <s v="Clinical"/>
    <s v="NULL"/>
    <s v="Met Plan Criteria"/>
    <n v="2035"/>
    <s v="Met Plan Criteria"/>
    <s v="Met Plan Criteria"/>
    <d v="2024-01-26T00:00:00"/>
    <d v="2027-01-25T00:00:00"/>
    <s v="MS"/>
    <s v="ASH"/>
    <s v="JESSE"/>
    <n v="24376"/>
    <n v="57"/>
    <s v="M"/>
    <s v="MS"/>
    <s v="Ozempic (1 MG/DOSE) 4MG/3ML SC SOPN"/>
    <s v="2717007000D222"/>
    <s v="E11.9"/>
    <s v="1518964972"/>
    <s v="1518964972"/>
    <s v="Bonnie"/>
    <s v="Mask"/>
    <s v="NEW ALBANY"/>
    <s v="MS"/>
    <s v="38652"/>
    <s v="ANTIDIABETICS"/>
    <s v="INCRETIN MIMETIC AGENTS (GLP-1 RECEPTOR AGONISTS)"/>
    <s v="OZEMPIC"/>
    <s v="Prior Authorization"/>
    <s v="Std"/>
    <s v="Standard"/>
    <s v="Antidiabetic GLP-1 Agonist PA with Limit REG"/>
    <s v="ePA Approve"/>
    <s v="Approved"/>
    <s v="ePA Approve"/>
    <s v="A"/>
    <s v="ASAP"/>
    <s v="Type 2 diabetes mellitus without complications"/>
    <n v="0"/>
    <n v="0"/>
    <s v="NULL"/>
    <s v="00169413013"/>
    <s v=""/>
    <s v="NULL"/>
    <s v="NULL"/>
    <s v="NULL"/>
    <s v="NULL"/>
    <s v="275632190"/>
    <s v="275632190AND1/26/2024ANDOZEMP"/>
    <s v=""/>
    <s v=""/>
    <s v=""/>
    <s v=""/>
    <s v=""/>
    <n v="0"/>
    <n v="0"/>
    <s v=""/>
    <s v=""/>
    <n v="0"/>
    <n v="0"/>
    <n v="1"/>
    <s v="Nurse Practitioner"/>
    <s v="1518964972"/>
    <n v="0"/>
    <s v=""/>
    <s v=""/>
    <s v=""/>
    <s v=""/>
    <s v=""/>
    <n v="4.6296296296296301E-5"/>
    <x v="1"/>
    <n v="1"/>
    <n v="0"/>
    <m/>
    <m/>
    <s v=""/>
    <s v=""/>
    <s v=""/>
    <s v=""/>
    <s v=""/>
    <n v="1"/>
    <x v="9"/>
    <n v="1"/>
    <n v="0"/>
    <s v="E11"/>
    <n v="1"/>
    <n v="0"/>
    <s v=""/>
    <s v="ePA"/>
    <n v="0"/>
    <n v="0"/>
    <n v="0"/>
    <n v="0"/>
    <x v="2"/>
    <x v="19"/>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79645112"/>
    <s v=""/>
    <s v=""/>
    <s v=""/>
    <s v=""/>
    <s v=""/>
    <s v=""/>
    <s v=""/>
    <s v=""/>
    <s v=""/>
    <s v=""/>
    <s v=""/>
    <s v=""/>
    <s v=""/>
    <s v=""/>
    <s v=""/>
    <s v=""/>
    <s v=""/>
    <s v=""/>
    <s v=""/>
    <s v=""/>
    <s v=""/>
    <s v=""/>
    <s v=""/>
    <s v=""/>
    <s v=""/>
    <s v=""/>
    <s v=""/>
    <s v="RXCLAIM"/>
    <s v="MEDSURG"/>
    <d v="2024-01-23T16:47:47"/>
    <s v="24-079645112"/>
    <s v="MOSS, SHAWNEE"/>
    <s v="W27033076101"/>
    <s v="AETNA - ACF - FI - TEXAS - PPO"/>
    <s v="7700"/>
    <s v="108363238"/>
    <s v="0170009110001AQ"/>
    <s v="1528295094"/>
    <s v="WATSON, KATHLEEN"/>
    <s v="Antidiabetic GLP-1 Agonist PA with Limit REG"/>
    <s v="Prior Authorization"/>
    <s v="Standard"/>
    <d v="2024-01-23T16:40:33"/>
    <d v="2024-01-23T16:40:33"/>
    <d v="2024-01-23T16:39:27"/>
    <s v="Approved"/>
    <n v="2024"/>
    <n v="1"/>
    <s v="Approved from 01/23/2024 thru 01/23/2027 - FC, Tech I 01/23/2024 04:47 PM"/>
    <s v="ePA"/>
    <s v="Closed"/>
    <s v="Clinical"/>
    <s v="Approved from 01/23/2024 thru 01/23/2027 - FC, Tech I 01/23/2024 04:47 PM"/>
    <s v="NULL"/>
    <n v="2035"/>
    <s v="Met Plan Criteria"/>
    <s v="Approved from 01/23/2024 thru 01/23/2027 - FC, Tech I 01/23/2024 04:47 PM"/>
    <d v="2024-01-23T00:00:00"/>
    <d v="2027-01-23T00:00:00"/>
    <s v="TX"/>
    <s v="MOSS"/>
    <s v="SHAWNEE"/>
    <n v="31587"/>
    <n v="37"/>
    <s v="F"/>
    <s v="TX"/>
    <s v="Ozempic (0.25 or 0.5 MG/DOSE) 2MG/3ML SC SOPN"/>
    <s v="2717007000D221"/>
    <s v="E11.65"/>
    <s v="1528295094"/>
    <s v="1528295094"/>
    <s v="KATHLEEN"/>
    <s v="WATSON"/>
    <s v="Conroe"/>
    <s v="TX"/>
    <s v="77304"/>
    <s v="ANTIDIABETICS"/>
    <s v="INCRETIN MIMETIC AGENTS (GLP-1 RECEPTOR AGONISTS)"/>
    <s v="OZEMPIC"/>
    <s v="Prior Authorization"/>
    <s v="Std"/>
    <s v="Standard"/>
    <s v="Antidiabetic GLP-1 Agonist PA with Limit REG"/>
    <s v="ePA Approve"/>
    <s v="Approved"/>
    <s v="ePA Approve"/>
    <s v="A"/>
    <s v="ASAP"/>
    <s v="Type 2 diabetes mellitus with hyperglycemia"/>
    <n v="7.0000000000000007E-2"/>
    <n v="7.0000000000000007E-2"/>
    <s v="NULL"/>
    <s v="00169418113"/>
    <s v=""/>
    <s v="NULL"/>
    <s v="NULL"/>
    <s v="NULL"/>
    <s v="NULL"/>
    <s v="270330761"/>
    <s v="270330761AND1/23/2024ANDOZEMP"/>
    <s v=""/>
    <s v=""/>
    <s v=""/>
    <s v=""/>
    <s v=""/>
    <n v="0"/>
    <n v="0"/>
    <s v=""/>
    <s v=""/>
    <n v="0"/>
    <n v="0"/>
    <n v="1"/>
    <s v="Family Medicine"/>
    <s v="1528295094"/>
    <n v="0"/>
    <s v=""/>
    <s v=""/>
    <s v=""/>
    <s v=""/>
    <s v=""/>
    <n v="5.0231481481481498E-3"/>
    <x v="1"/>
    <n v="1"/>
    <n v="0"/>
    <m/>
    <m/>
    <s v=""/>
    <s v=""/>
    <s v=""/>
    <s v=""/>
    <s v=""/>
    <n v="1"/>
    <x v="9"/>
    <n v="1"/>
    <n v="0"/>
    <s v="E11"/>
    <n v="1"/>
    <n v="0"/>
    <s v=""/>
    <s v="ePA"/>
    <n v="0"/>
    <n v="0"/>
    <n v="0"/>
    <n v="0"/>
    <x v="6"/>
    <x v="19"/>
    <x v="1"/>
    <s v=""/>
    <s v=""/>
  </r>
  <r>
    <s v="E11"/>
    <s v="Type 2 diab w hyprosm w/o nonket hyprgly-hypros coma (NKHHC)"/>
    <n v="1"/>
    <s v="Type 2 diab w hyprosm w/o nonket hyprgly-hypros coma (NKHHC)"/>
    <n v="1"/>
    <s v="JARDIANCE"/>
    <s v="JARDIANCE"/>
    <s v=""/>
    <s v=""/>
    <s v=""/>
    <s v=""/>
    <s v=""/>
    <s v=""/>
    <s v=""/>
    <s v=""/>
    <s v=""/>
    <s v=""/>
    <s v=""/>
    <s v=""/>
    <s v=""/>
    <s v=""/>
    <s v=""/>
    <s v=""/>
    <s v=""/>
    <s v=""/>
    <s v=""/>
    <s v=""/>
    <s v=""/>
    <s v=""/>
    <s v=""/>
    <s v=""/>
    <s v=""/>
    <s v=""/>
    <s v=""/>
    <s v=""/>
    <s v="24089390883"/>
    <s v=""/>
    <s v=""/>
    <s v=""/>
    <s v=""/>
    <s v=""/>
    <s v=""/>
    <s v=""/>
    <s v=""/>
    <s v=""/>
    <s v=""/>
    <s v=""/>
    <s v=""/>
    <s v=""/>
    <s v=""/>
    <s v=""/>
    <s v=""/>
    <s v=""/>
    <s v=""/>
    <s v=""/>
    <s v=""/>
    <s v=""/>
    <s v=""/>
    <s v=""/>
    <s v=""/>
    <s v=""/>
    <s v=""/>
    <s v=""/>
    <s v="RXCLAIM"/>
    <s v="MEDSURG"/>
    <d v="2024-10-10T13:44:40"/>
    <s v="24-089390883"/>
    <s v="MANZANARES, JOSE"/>
    <s v="W26638453201"/>
    <s v="AETNA - ACF - FI - TEXAS - PPO"/>
    <s v="7700"/>
    <s v="108363238"/>
    <s v="0170009110001AQ"/>
    <s v="1528621760"/>
    <s v="Schaffer, Joanna"/>
    <s v="Global Step Therapy Texas Mandate REG"/>
    <s v="Prior Authorization"/>
    <s v="Expedited"/>
    <d v="2024-10-10T13:39:33"/>
    <d v="2024-10-10T13:39:33"/>
    <d v="2024-10-10T12:31:31"/>
    <s v="Approved"/>
    <n v="2024"/>
    <n v="10"/>
    <s v="Approved from 10/10/2024 thru 10/10/2025"/>
    <s v="ePA"/>
    <s v="Closed"/>
    <s v="Clinical"/>
    <s v="Approved from 10/10/2024 thru 10/10/2025"/>
    <s v="NULL"/>
    <n v="2035"/>
    <s v="Met Plan Criteria"/>
    <s v="Approved from 10/10/2024 thru 10/10/2025"/>
    <d v="2024-10-10T00:00:00"/>
    <d v="2025-10-10T00:00:00"/>
    <s v="TX"/>
    <s v="MANZANARES"/>
    <s v="JOSE"/>
    <n v="28203"/>
    <n v="47"/>
    <s v="M"/>
    <s v="TX"/>
    <s v="Jardiance 25MG OR TABS"/>
    <s v="27700050000320"/>
    <s v="E11.22"/>
    <s v="1528621760"/>
    <s v="1528621760"/>
    <s v="Joanna"/>
    <s v="Schaffer"/>
    <s v="HOUSTON"/>
    <s v="TX"/>
    <s v="77084"/>
    <s v="ANTIDIABETICS"/>
    <s v="SODIUM-GLUCOSE CO-TRANSPORTER 2 (SGLT2) INHIBITORS"/>
    <s v="JARDIANCE"/>
    <s v="Prior Authorization"/>
    <s v="Exp"/>
    <s v="Expedited"/>
    <s v="Global Step Therapy Texas Mandate REG"/>
    <s v="ePA Approve"/>
    <s v="Approved"/>
    <s v="ePA Approve"/>
    <s v="A"/>
    <s v="ASAP"/>
    <s v="Type 2 diabetes mellitus with diabetic chronic kidney disease"/>
    <n v="0.05"/>
    <n v="0.05"/>
    <s v="NULL"/>
    <s v="00597015330"/>
    <s v=""/>
    <s v="NULL"/>
    <s v="NULL"/>
    <s v="NULL"/>
    <s v="NULL"/>
    <s v="266384532"/>
    <s v="266384532AND10/10/2024ANDJARDI"/>
    <s v=""/>
    <s v=""/>
    <s v=""/>
    <s v=""/>
    <s v=""/>
    <n v="0"/>
    <n v="0"/>
    <s v=""/>
    <s v=""/>
    <n v="0"/>
    <n v="0"/>
    <n v="1"/>
    <s v="Registered Nurse"/>
    <s v="1528621760"/>
    <n v="0"/>
    <s v=""/>
    <s v=""/>
    <s v=""/>
    <s v=""/>
    <s v=""/>
    <n v="3.5532407407407401E-3"/>
    <x v="1"/>
    <n v="1"/>
    <n v="0"/>
    <n v="1"/>
    <m/>
    <s v=""/>
    <s v=""/>
    <s v=""/>
    <s v=""/>
    <s v=""/>
    <n v="1"/>
    <x v="9"/>
    <n v="1"/>
    <n v="0"/>
    <s v="E11"/>
    <n v="1"/>
    <n v="0"/>
    <s v=""/>
    <s v="ePA"/>
    <n v="0"/>
    <n v="0"/>
    <n v="0"/>
    <n v="0"/>
    <x v="0"/>
    <x v="21"/>
    <x v="1"/>
    <s v=""/>
    <s v=""/>
  </r>
  <r>
    <s v="E11"/>
    <s v="Type 2 diab w hyprosm w/o nonket hyprgly-hypros coma (NKHHC)"/>
    <n v="1"/>
    <s v="Type 2 diab w hyprosm w/o nonket hyprgly-hypros coma (NKHHC)"/>
    <n v="1"/>
    <s v="RYBELSUS"/>
    <s v="RYBELSUS"/>
    <s v=""/>
    <s v=""/>
    <s v=""/>
    <s v=""/>
    <s v=""/>
    <s v=""/>
    <s v=""/>
    <s v=""/>
    <s v=""/>
    <s v=""/>
    <s v=""/>
    <s v=""/>
    <s v=""/>
    <s v=""/>
    <s v=""/>
    <s v=""/>
    <s v=""/>
    <s v=""/>
    <s v=""/>
    <s v=""/>
    <s v=""/>
    <s v=""/>
    <s v=""/>
    <s v=""/>
    <s v=""/>
    <s v=""/>
    <s v=""/>
    <s v=""/>
    <s v="24089201981"/>
    <s v=""/>
    <s v=""/>
    <s v=""/>
    <s v=""/>
    <s v=""/>
    <s v=""/>
    <s v=""/>
    <s v=""/>
    <s v=""/>
    <s v=""/>
    <s v=""/>
    <s v=""/>
    <s v=""/>
    <s v=""/>
    <s v=""/>
    <s v=""/>
    <s v=""/>
    <s v=""/>
    <s v=""/>
    <s v=""/>
    <s v=""/>
    <s v=""/>
    <s v=""/>
    <s v=""/>
    <s v=""/>
    <s v=""/>
    <s v=""/>
    <s v="RXCLAIM"/>
    <s v="MEDSURG"/>
    <d v="2024-10-07T08:57:13"/>
    <s v="24-089201981"/>
    <s v="MANZANARES, JOSE"/>
    <s v="W26638453201"/>
    <s v="AETNA - ACF - FI - TEXAS - PPO"/>
    <s v="7700"/>
    <s v="108363238"/>
    <s v="0170009110001AQ"/>
    <s v="1528621760"/>
    <s v="SCHAFFER, JOANNA"/>
    <s v="Antidiabetic GLP-1 Agonist PA with Limit REG"/>
    <s v="Prior Authorization"/>
    <s v="Expedited"/>
    <d v="2024-10-04T14:42:52"/>
    <d v="2024-10-06T08:16:56"/>
    <d v="2024-10-04T14:43:40"/>
    <s v="Denied"/>
    <n v="2024"/>
    <n v="10"/>
    <s v="Your plan only covers this drug when it works well for you.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s v="Fax"/>
    <s v="Closed"/>
    <s v="Clinical"/>
    <s v="NULL"/>
    <s v="Your plan only covers this drug when it works well for you.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n v="168548"/>
    <s v="Continuation: Efficacy 5496-C ID5557"/>
    <s v="Your plan only covers this drug when it works well for you.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s v=""/>
    <s v=""/>
    <s v="TX"/>
    <s v="MANZANARES"/>
    <s v="JOSE"/>
    <n v="28203"/>
    <n v="47"/>
    <s v="M"/>
    <s v="TX"/>
    <s v="Rybelsus (semaglutide)"/>
    <s v="271700700003**"/>
    <s v="E11.8"/>
    <s v="000000NULL"/>
    <s v="1528621760"/>
    <s v="JOANNA"/>
    <s v="SCHAFFER"/>
    <s v="HOUSTON"/>
    <s v="TX"/>
    <s v="77084"/>
    <s v="ANTIDIABETICS"/>
    <s v="INCRETIN MIMETIC AGENTS (GLP-1 RECEPTOR AGONISTS)"/>
    <s v="RYBELSUS"/>
    <s v="Prior Authorization"/>
    <s v="Exp"/>
    <s v="Expedited"/>
    <s v="Antidiabetic GLP-1 Agonist PA with Limit REG"/>
    <s v="Insufficient Clinical Info"/>
    <s v="Denied"/>
    <s v="Insufficient Clinical Info"/>
    <s v="D"/>
    <s v="ASAP"/>
    <s v="Type 2 diabetes mellitus with unspecified complications"/>
    <n v="24.4"/>
    <n v="24.4"/>
    <s v="NULL"/>
    <s v="00169431430"/>
    <d v="2024-10-06T08:55:32"/>
    <s v="JGOLD"/>
    <s v="NULL"/>
    <s v="JESSICA"/>
    <s v="GOLD"/>
    <s v="266384532"/>
    <s v="266384532AND10/7/2024ANDRYBEL"/>
    <s v="Drug Subject to Quantity Limits"/>
    <n v="0"/>
    <n v="1"/>
    <n v="0"/>
    <n v="0"/>
    <n v="0"/>
    <n v="0"/>
    <n v="0"/>
    <n v="0"/>
    <n v="0"/>
    <n v="0"/>
    <n v="1"/>
    <s v="Registered Nurse"/>
    <s v="1528621760"/>
    <n v="0"/>
    <s v=""/>
    <s v=""/>
    <s v=""/>
    <s v=""/>
    <n v="3.5532406982383691E-3"/>
    <n v="2.7599652777777801"/>
    <x v="0"/>
    <n v="0"/>
    <n v="1"/>
    <m/>
    <n v="1"/>
    <s v=""/>
    <s v=""/>
    <s v=""/>
    <s v=""/>
    <s v=""/>
    <n v="1"/>
    <x v="9"/>
    <n v="0"/>
    <n v="1"/>
    <s v="E11"/>
    <n v="0"/>
    <n v="1"/>
    <s v=""/>
    <s v="Fax"/>
    <n v="0"/>
    <n v="0"/>
    <n v="0"/>
    <n v="0"/>
    <x v="0"/>
    <x v="22"/>
    <x v="2"/>
    <s v=""/>
    <s v=""/>
  </r>
  <r>
    <s v="E11"/>
    <s v="Type 2 diab w hyprosm w/o nonket hyprgly-hypros coma (NKHHC)"/>
    <n v="1"/>
    <s v="Type 2 diab w hyprosm w/o nonket hyprgly-hypros coma (NKHHC)"/>
    <n v="1"/>
    <s v="RYBELSUS"/>
    <s v="RYBELSUS"/>
    <s v=""/>
    <s v=""/>
    <s v=""/>
    <s v=""/>
    <s v=""/>
    <s v=""/>
    <s v=""/>
    <s v=""/>
    <s v=""/>
    <s v=""/>
    <s v=""/>
    <s v=""/>
    <s v=""/>
    <s v=""/>
    <s v=""/>
    <s v=""/>
    <s v=""/>
    <s v=""/>
    <s v=""/>
    <s v=""/>
    <s v=""/>
    <s v=""/>
    <s v=""/>
    <s v=""/>
    <s v=""/>
    <s v=""/>
    <s v=""/>
    <s v=""/>
    <s v="24089501481"/>
    <s v=""/>
    <s v=""/>
    <s v=""/>
    <s v=""/>
    <s v=""/>
    <s v=""/>
    <s v=""/>
    <s v=""/>
    <s v=""/>
    <s v=""/>
    <s v=""/>
    <s v=""/>
    <s v=""/>
    <s v=""/>
    <s v=""/>
    <s v=""/>
    <s v=""/>
    <s v=""/>
    <s v=""/>
    <s v=""/>
    <s v=""/>
    <s v=""/>
    <s v=""/>
    <s v=""/>
    <s v=""/>
    <s v=""/>
    <s v=""/>
    <s v="RXCLAIM"/>
    <s v="MEDSURG"/>
    <d v="2024-10-14T17:01:31"/>
    <s v="24-089501481"/>
    <s v="MANZANARES, JOSE"/>
    <s v="W26638453201"/>
    <s v="AETNA - ACF - FI - TEXAS - PPO"/>
    <s v="7700"/>
    <s v="108363238"/>
    <s v="0170009110001AQ"/>
    <s v="1528621760"/>
    <s v="Schaffer, Joanna"/>
    <s v="Antidiabetic GLP-1 Agonist PA with Limit REG"/>
    <s v="Prior Authorization"/>
    <s v="Expedited"/>
    <d v="2024-10-14T16:52:58"/>
    <d v="2024-10-14T16:52:58"/>
    <d v="2024-10-14T16:50:55"/>
    <s v="Approved"/>
    <n v="2024"/>
    <n v="10"/>
    <s v="Approved from 10/14/2024 thru 10/14/2027"/>
    <s v="ePA"/>
    <s v="Closed"/>
    <s v="Clinical"/>
    <s v="Approved from 10/14/2024 thru 10/14/2027"/>
    <s v="NULL"/>
    <n v="2035"/>
    <s v="Met Plan Criteria"/>
    <s v="Approved from 10/14/2024 thru 10/14/2027"/>
    <d v="2024-10-14T00:00:00"/>
    <d v="2027-10-14T00:00:00"/>
    <s v="TX"/>
    <s v="MANZANARES"/>
    <s v="JOSE"/>
    <n v="28203"/>
    <n v="47"/>
    <s v="M"/>
    <s v="TX"/>
    <s v="Rybelsus (semaglutide)"/>
    <s v="271700700003**"/>
    <s v="E11.69"/>
    <s v="1528621760"/>
    <s v="1528621760"/>
    <s v="Joanna"/>
    <s v="Schaffer"/>
    <s v="HOUSTON"/>
    <s v="TX"/>
    <s v="77084"/>
    <s v="ANTIDIABETICS"/>
    <s v="INCRETIN MIMETIC AGENTS (GLP-1 RECEPTOR AGONISTS)"/>
    <s v="RYBELSUS"/>
    <s v="Prior Authorization"/>
    <s v="Exp"/>
    <s v="Expedited"/>
    <s v="Antidiabetic GLP-1 Agonist PA with Limit REG"/>
    <s v="ePA Approve"/>
    <s v="Approved"/>
    <s v="ePA Approve"/>
    <s v="A"/>
    <s v="ASAP"/>
    <s v="Type 2 diabetes mellitus with other specified complication"/>
    <n v="0.09"/>
    <n v="0.09"/>
    <s v="NULL"/>
    <s v="00169431430"/>
    <s v=""/>
    <s v="NULL"/>
    <s v="NULL"/>
    <s v="NULL"/>
    <s v="NULL"/>
    <s v="266384532"/>
    <s v="266384532AND10/14/2024ANDRYBEL"/>
    <s v=""/>
    <s v=""/>
    <s v=""/>
    <s v=""/>
    <s v=""/>
    <n v="0"/>
    <n v="0"/>
    <s v=""/>
    <s v=""/>
    <n v="0"/>
    <n v="0"/>
    <n v="1"/>
    <s v="Registered Nurse"/>
    <s v="1528621760"/>
    <n v="0"/>
    <s v=""/>
    <s v=""/>
    <s v=""/>
    <s v=""/>
    <n v="2.7599652776989387"/>
    <n v="5.9375000000000001E-3"/>
    <x v="1"/>
    <n v="1"/>
    <n v="0"/>
    <n v="1"/>
    <m/>
    <s v=""/>
    <s v=""/>
    <s v=""/>
    <s v=""/>
    <s v=""/>
    <n v="1"/>
    <x v="9"/>
    <n v="1"/>
    <n v="0"/>
    <s v="E11"/>
    <n v="1"/>
    <n v="0"/>
    <s v=""/>
    <s v="ePA"/>
    <n v="0"/>
    <n v="0"/>
    <n v="0"/>
    <n v="0"/>
    <x v="0"/>
    <x v="22"/>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90848636"/>
    <s v=""/>
    <s v=""/>
    <s v=""/>
    <s v=""/>
    <s v=""/>
    <s v=""/>
    <s v=""/>
    <s v=""/>
    <s v=""/>
    <s v=""/>
    <s v=""/>
    <s v=""/>
    <s v=""/>
    <s v=""/>
    <s v=""/>
    <s v=""/>
    <s v=""/>
    <s v=""/>
    <s v=""/>
    <s v=""/>
    <s v=""/>
    <s v=""/>
    <s v=""/>
    <s v=""/>
    <s v=""/>
    <s v=""/>
    <s v=""/>
    <s v="RXCLAIM"/>
    <s v="MEDSURG"/>
    <d v="2024-11-21T09:48:34"/>
    <s v="24-090848636"/>
    <s v="RAND, LASHANDA"/>
    <s v="W27510845501"/>
    <s v="AETNA - ACF - FI - TEXAS - PPO"/>
    <s v="7700"/>
    <s v="108363238"/>
    <s v="0170009110001AR"/>
    <s v="1538109368"/>
    <s v="Alibhai, Nadya"/>
    <s v="Antidiabetic GLP-1 Agonist PA with Limit REG"/>
    <s v="Prior Authorization"/>
    <s v="Standard"/>
    <d v="2024-11-21T09:48:31"/>
    <d v="2024-11-21T09:48:34"/>
    <d v="2024-11-21T09:46:55"/>
    <s v="Approved"/>
    <n v="2024"/>
    <n v="11"/>
    <s v="Met Plan Criteria"/>
    <s v="ePA"/>
    <s v="Closed"/>
    <s v="Clinical"/>
    <s v="NULL"/>
    <s v="Met Plan Criteria"/>
    <n v="2035"/>
    <s v="Met Plan Criteria"/>
    <s v="Met Plan Criteria"/>
    <d v="2024-11-21T00:00:00"/>
    <d v="2027-11-21T00:00:00"/>
    <s v="TX"/>
    <s v="RAND"/>
    <s v="LASHANDA"/>
    <n v="28831"/>
    <n v="45"/>
    <s v="F"/>
    <s v="TX"/>
    <s v="Ozempic (1 MG/DOSE) 4MG/3ML SC SOPN"/>
    <s v="2717007000D2**"/>
    <s v="E11.69"/>
    <s v="1538109368"/>
    <s v="1538109368"/>
    <s v="Nadya"/>
    <s v="Alibhai"/>
    <s v="Missouri City"/>
    <s v="TX"/>
    <s v="77459"/>
    <s v="ANTIDIABETICS"/>
    <s v="INCRETIN MIMETIC AGENTS (GLP-1 RECEPTOR AGONISTS)"/>
    <s v="OZEMPIC"/>
    <s v="Prior Authorization"/>
    <s v="Std"/>
    <s v="Standard"/>
    <s v="Antidiabetic GLP-1 Agonist PA with Limit REG"/>
    <s v="ePA Approve"/>
    <s v="Approved"/>
    <s v="ePA Approve"/>
    <s v="A"/>
    <s v="ASAP"/>
    <s v="Type 2 diabetes mellitus with other specified complication"/>
    <n v="0"/>
    <n v="0"/>
    <s v="NULL"/>
    <s v="00169413013"/>
    <s v=""/>
    <s v="NULL"/>
    <s v="NULL"/>
    <s v="NULL"/>
    <s v="NULL"/>
    <s v="275108455"/>
    <s v="275108455AND11/21/2024ANDOZEMP"/>
    <s v=""/>
    <s v=""/>
    <s v=""/>
    <s v=""/>
    <s v=""/>
    <n v="0"/>
    <n v="0"/>
    <s v=""/>
    <s v=""/>
    <n v="0"/>
    <n v="0"/>
    <n v="1"/>
    <s v="Internal Medicine"/>
    <s v="1538109368"/>
    <n v="0"/>
    <s v=""/>
    <s v=""/>
    <s v=""/>
    <s v=""/>
    <n v="5.9374999982537702E-3"/>
    <n v="3.4722222222222202E-5"/>
    <x v="1"/>
    <n v="1"/>
    <n v="0"/>
    <m/>
    <m/>
    <s v=""/>
    <s v=""/>
    <s v=""/>
    <s v=""/>
    <s v=""/>
    <n v="1"/>
    <x v="9"/>
    <n v="1"/>
    <n v="0"/>
    <s v="E11"/>
    <n v="1"/>
    <n v="0"/>
    <s v=""/>
    <s v="ePA"/>
    <n v="0"/>
    <n v="0"/>
    <n v="0"/>
    <n v="0"/>
    <x v="1"/>
    <x v="19"/>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7550212"/>
    <s v=""/>
    <s v=""/>
    <s v=""/>
    <s v=""/>
    <s v=""/>
    <s v=""/>
    <s v=""/>
    <s v=""/>
    <s v=""/>
    <s v=""/>
    <s v=""/>
    <s v=""/>
    <s v=""/>
    <s v=""/>
    <s v=""/>
    <s v=""/>
    <s v=""/>
    <s v=""/>
    <s v=""/>
    <s v=""/>
    <s v=""/>
    <s v=""/>
    <s v=""/>
    <s v=""/>
    <s v=""/>
    <s v=""/>
    <s v=""/>
    <s v="RXCLAIM"/>
    <s v="MEDSURG"/>
    <d v="2024-08-19T17:25:57"/>
    <s v="24-087550212"/>
    <s v="EDWARDS, JOHN"/>
    <s v="W27138137901"/>
    <s v="AETNA - ACF - FI - MISSISSIPPI"/>
    <s v="7700"/>
    <s v="108363238"/>
    <s v="0170009100001-A"/>
    <s v="1538469689"/>
    <s v="Thomas, Carricka"/>
    <s v="Antidiabetic GLP-1 Agonist PA with Limit REG"/>
    <s v="Prior Authorization"/>
    <s v="Standard"/>
    <d v="2024-08-19T17:25:55"/>
    <d v="2024-08-19T17:25:57"/>
    <d v="2024-08-19T17:24:24"/>
    <s v="Approved"/>
    <n v="2024"/>
    <n v="8"/>
    <s v="Met Plan Criteria"/>
    <s v="ePA"/>
    <s v="Closed"/>
    <s v="Clinical"/>
    <s v="NULL"/>
    <s v="Met Plan Criteria"/>
    <n v="2035"/>
    <s v="Met Plan Criteria"/>
    <s v="Met Plan Criteria"/>
    <d v="2024-08-19T00:00:00"/>
    <d v="2027-08-19T00:00:00"/>
    <s v="MS"/>
    <s v="EDWARDS"/>
    <s v="JOHN"/>
    <n v="26700"/>
    <n v="51"/>
    <s v="M"/>
    <s v="MS"/>
    <s v="Ozempic (0.25 or 0.5 MG/DOSE) 2MG/3ML SC SOPN"/>
    <s v="2717007000D2**"/>
    <s v="E11.65"/>
    <s v="1538469689"/>
    <s v="1538469689"/>
    <s v="Carricka"/>
    <s v="Thomas"/>
    <s v="Gulfport"/>
    <s v="MS"/>
    <s v="39501"/>
    <s v="ANTIDIABETICS"/>
    <s v="INCRETIN MIMETIC AGENTS (GLP-1 RECEPTOR AGONISTS)"/>
    <s v="OZEMPIC"/>
    <s v="Prior Authorization"/>
    <s v="Std"/>
    <s v="Standard"/>
    <s v="Antidiabetic GLP-1 Agonist PA with Limit REG"/>
    <s v="ePA Approve"/>
    <s v="Approved"/>
    <s v="ePA Approve"/>
    <s v="A"/>
    <s v="ASAP"/>
    <s v="Type 2 diabetes mellitus with hyperglycemia"/>
    <n v="0"/>
    <n v="0"/>
    <s v="NULL"/>
    <s v="00169418113"/>
    <s v=""/>
    <s v="NULL"/>
    <s v="NULL"/>
    <s v="NULL"/>
    <s v="NULL"/>
    <s v="271381379"/>
    <s v="271381379AND8/19/2024ANDOZEMP"/>
    <s v=""/>
    <s v=""/>
    <s v=""/>
    <s v=""/>
    <s v=""/>
    <n v="0"/>
    <n v="0"/>
    <s v=""/>
    <s v=""/>
    <n v="0"/>
    <n v="0"/>
    <n v="1"/>
    <s v="Nurse Practitioner"/>
    <s v="1538469689"/>
    <n v="0"/>
    <s v=""/>
    <s v=""/>
    <s v=""/>
    <s v=""/>
    <s v=""/>
    <n v="2.31481481481481E-5"/>
    <x v="1"/>
    <n v="1"/>
    <n v="0"/>
    <m/>
    <m/>
    <s v=""/>
    <s v=""/>
    <s v=""/>
    <s v=""/>
    <s v=""/>
    <n v="1"/>
    <x v="9"/>
    <n v="1"/>
    <n v="0"/>
    <s v="E11"/>
    <n v="1"/>
    <n v="0"/>
    <s v=""/>
    <s v="ePA"/>
    <n v="0"/>
    <n v="0"/>
    <n v="0"/>
    <n v="0"/>
    <x v="2"/>
    <x v="19"/>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5554901"/>
    <s v=""/>
    <s v=""/>
    <s v=""/>
    <s v=""/>
    <s v=""/>
    <s v=""/>
    <s v=""/>
    <s v=""/>
    <s v=""/>
    <s v=""/>
    <s v=""/>
    <s v=""/>
    <s v=""/>
    <s v=""/>
    <s v=""/>
    <s v=""/>
    <s v=""/>
    <s v=""/>
    <s v=""/>
    <s v=""/>
    <s v=""/>
    <s v=""/>
    <s v=""/>
    <s v=""/>
    <s v=""/>
    <s v=""/>
    <s v=""/>
    <s v="RXCLAIM"/>
    <s v="MEDSURG"/>
    <d v="2024-06-24T15:46:24"/>
    <s v="24-085554901"/>
    <s v="COOK, KAREN"/>
    <s v="W26829599801"/>
    <s v="AETNA - ACF - FI - MISSISSIPPI"/>
    <s v="7700"/>
    <s v="171714"/>
    <s v="0176713100001-A"/>
    <s v="1568406551"/>
    <s v="Crawford, John"/>
    <s v="GIP-GLP-1 Agonist Mounjaro PA with Limit REG"/>
    <s v="Prior Authorization"/>
    <s v="Standard"/>
    <d v="2024-06-24T15:46:21"/>
    <d v="2024-06-24T15:46:24"/>
    <d v="2024-06-24T15:39:21"/>
    <s v="Approved"/>
    <n v="2024"/>
    <n v="6"/>
    <s v="Met Plan Criteria"/>
    <s v="ePA"/>
    <s v="Closed"/>
    <s v="Clinical"/>
    <s v="NULL"/>
    <s v="Met Plan Criteria"/>
    <n v="2035"/>
    <s v="Met Plan Criteria"/>
    <s v="Met Plan Criteria"/>
    <d v="2024-06-24T00:00:00"/>
    <d v="2027-06-24T00:00:00"/>
    <s v="MS"/>
    <s v="COOK"/>
    <s v="KAREN"/>
    <n v="28286"/>
    <n v="47"/>
    <s v="F"/>
    <s v="MS"/>
    <s v="Mounjaro 2.5MG/0.5ML SC SOPN"/>
    <s v="2717308000D2**"/>
    <s v="E11.9"/>
    <s v="1568406551"/>
    <s v="1568406551"/>
    <s v="John"/>
    <s v="Crawford"/>
    <s v="GERMANTOWN"/>
    <s v="TN"/>
    <s v="38139"/>
    <s v="ANTIDIABETICS"/>
    <s v="INVALID GPI"/>
    <s v="MOUNJARO"/>
    <s v="Prior Authorization"/>
    <s v="Std"/>
    <s v="Standard"/>
    <s v="GIP-GLP-1 Agonist Mounjaro PA with Limit REG"/>
    <s v="ePA Approve"/>
    <s v="Approved"/>
    <s v="ePA Approve"/>
    <s v="A"/>
    <s v="ASAP"/>
    <s v="Type 2 diabetes mellitus without complications"/>
    <n v="0"/>
    <n v="0"/>
    <s v="NULL"/>
    <s v="00002150680"/>
    <s v=""/>
    <s v="NULL"/>
    <s v="NULL"/>
    <s v="NULL"/>
    <s v="NULL"/>
    <s v="268295998"/>
    <s v="268295998AND6/24/2024ANDMOUNJ"/>
    <s v=""/>
    <s v=""/>
    <s v=""/>
    <s v=""/>
    <s v=""/>
    <n v="0"/>
    <n v="0"/>
    <s v=""/>
    <s v=""/>
    <n v="0"/>
    <n v="0"/>
    <n v="1"/>
    <s v="Family Medicine"/>
    <s v="1568406551"/>
    <n v="0"/>
    <s v=""/>
    <s v=""/>
    <s v=""/>
    <s v=""/>
    <s v=""/>
    <n v="3.4722222222222202E-5"/>
    <x v="1"/>
    <n v="1"/>
    <n v="0"/>
    <m/>
    <m/>
    <s v=""/>
    <s v=""/>
    <s v=""/>
    <s v=""/>
    <s v=""/>
    <n v="1"/>
    <x v="9"/>
    <n v="1"/>
    <n v="0"/>
    <s v="E11"/>
    <n v="1"/>
    <n v="0"/>
    <s v=""/>
    <s v="ePA"/>
    <n v="0"/>
    <n v="0"/>
    <n v="0"/>
    <n v="0"/>
    <x v="6"/>
    <x v="4"/>
    <x v="1"/>
    <s v=""/>
    <s v=""/>
  </r>
  <r>
    <s v="E11"/>
    <s v="Type 2 diab w hyprosm w/o nonket hyprgly-hypros coma (NKHHC)"/>
    <n v="1"/>
    <s v="Type 2 diab w hyprosm w/o nonket hyprgly-hypros coma (NKHHC)"/>
    <n v="1"/>
    <s v="RYBELSUS"/>
    <s v="RYBELSUS"/>
    <s v=""/>
    <s v=""/>
    <s v=""/>
    <s v=""/>
    <s v=""/>
    <s v=""/>
    <s v=""/>
    <s v=""/>
    <s v=""/>
    <s v=""/>
    <s v=""/>
    <s v=""/>
    <s v=""/>
    <s v=""/>
    <s v=""/>
    <s v=""/>
    <s v=""/>
    <s v=""/>
    <s v=""/>
    <s v=""/>
    <s v=""/>
    <s v=""/>
    <s v=""/>
    <s v=""/>
    <s v=""/>
    <s v=""/>
    <s v=""/>
    <s v=""/>
    <s v="24083234375"/>
    <s v=""/>
    <s v=""/>
    <s v=""/>
    <s v=""/>
    <s v=""/>
    <s v=""/>
    <s v=""/>
    <s v=""/>
    <s v=""/>
    <s v=""/>
    <s v=""/>
    <s v=""/>
    <s v=""/>
    <s v=""/>
    <s v=""/>
    <s v=""/>
    <s v=""/>
    <s v=""/>
    <s v=""/>
    <s v=""/>
    <s v=""/>
    <s v=""/>
    <s v=""/>
    <s v=""/>
    <s v=""/>
    <s v=""/>
    <s v=""/>
    <s v="RXCLAIM"/>
    <s v="MEDSURG"/>
    <d v="2024-04-23T11:38:17"/>
    <s v="24-083234375"/>
    <s v="COOK, KAREN"/>
    <s v="W26829599801"/>
    <s v="AETNA - ACF - FI - MISSISSIPPI"/>
    <s v="7700"/>
    <s v="171714"/>
    <s v="0176713100001-A"/>
    <s v="1568406551"/>
    <s v="Crawford, John"/>
    <s v="Antidiabetic GLP-1 Agonist PA with Limit REG"/>
    <s v="Prior Authorization"/>
    <s v="Standard"/>
    <d v="2024-04-23T11:38:13"/>
    <d v="2024-04-23T11:38:17"/>
    <d v="2024-04-22T14:41:47"/>
    <s v="Approved"/>
    <n v="2024"/>
    <n v="4"/>
    <s v="Met Plan Criteria"/>
    <s v="ePA"/>
    <s v="Closed"/>
    <s v="Clinical"/>
    <s v="NULL"/>
    <s v="Met Plan Criteria"/>
    <n v="2035"/>
    <s v="Met Plan Criteria"/>
    <s v="Met Plan Criteria"/>
    <d v="2024-04-23T00:00:00"/>
    <d v="2027-04-23T00:00:00"/>
    <s v="MS"/>
    <s v="COOK"/>
    <s v="KAREN"/>
    <n v="28286"/>
    <n v="46"/>
    <s v="F"/>
    <s v="MS"/>
    <s v="Rybelsus 7MG OR TABS"/>
    <s v="271700700003**"/>
    <s v="E11.9"/>
    <s v="1568406551"/>
    <s v="1568406551"/>
    <s v="John"/>
    <s v="Crawford"/>
    <s v="GERMANTOWN"/>
    <s v="TN"/>
    <s v="38139"/>
    <s v="ANTIDIABETICS"/>
    <s v="INCRETIN MIMETIC AGENTS (GLP-1 RECEPTOR AGONISTS)"/>
    <s v="RYBELSUS"/>
    <s v="Prior Authorization"/>
    <s v="Std"/>
    <s v="Standard"/>
    <s v="Antidiabetic GLP-1 Agonist PA with Limit REG"/>
    <s v="ePA Approve"/>
    <s v="Approved"/>
    <s v="ePA Approve"/>
    <s v="A"/>
    <s v="ASAP"/>
    <s v="Type 2 diabetes mellitus without complications"/>
    <n v="0"/>
    <n v="0"/>
    <s v="NULL"/>
    <s v="00169430730"/>
    <s v=""/>
    <s v="NULL"/>
    <s v="NULL"/>
    <s v="NULL"/>
    <s v="NULL"/>
    <s v="268295998"/>
    <s v="268295998AND4/23/2024ANDRYBEL"/>
    <s v=""/>
    <s v=""/>
    <s v=""/>
    <s v=""/>
    <s v=""/>
    <n v="0"/>
    <n v="0"/>
    <s v=""/>
    <s v=""/>
    <n v="0"/>
    <n v="0"/>
    <n v="1"/>
    <s v="Family Medicine"/>
    <s v="1568406551"/>
    <n v="0"/>
    <s v=""/>
    <s v=""/>
    <s v=""/>
    <s v=""/>
    <s v=""/>
    <n v="4.6296296296296301E-5"/>
    <x v="1"/>
    <n v="1"/>
    <n v="0"/>
    <m/>
    <m/>
    <s v=""/>
    <s v=""/>
    <s v=""/>
    <s v=""/>
    <s v=""/>
    <n v="1"/>
    <x v="9"/>
    <n v="1"/>
    <n v="0"/>
    <s v="E11"/>
    <n v="1"/>
    <n v="0"/>
    <s v=""/>
    <s v="ePA"/>
    <n v="0"/>
    <n v="0"/>
    <n v="0"/>
    <n v="0"/>
    <x v="6"/>
    <x v="22"/>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7145877"/>
    <s v=""/>
    <s v=""/>
    <s v=""/>
    <s v=""/>
    <s v=""/>
    <s v=""/>
    <s v=""/>
    <s v=""/>
    <s v=""/>
    <s v=""/>
    <s v=""/>
    <s v=""/>
    <s v=""/>
    <s v=""/>
    <s v=""/>
    <s v=""/>
    <s v=""/>
    <s v=""/>
    <s v=""/>
    <s v=""/>
    <s v=""/>
    <s v=""/>
    <s v=""/>
    <s v=""/>
    <s v=""/>
    <s v=""/>
    <s v=""/>
    <s v="RXCLAIM"/>
    <s v="MEDSURG"/>
    <d v="2024-08-07T16:52:54"/>
    <s v="24-087145877"/>
    <s v="KELLY, ALTON"/>
    <s v="W26679352101"/>
    <s v="AETNA - ACF - FI - MISSISSIPPI"/>
    <s v="7700"/>
    <s v="108363238"/>
    <s v="0170009150001HA"/>
    <s v="1578591186"/>
    <s v="Compton, Phillip"/>
    <s v="Antidiabetic GLP-1 Agonist PA with Limit REG"/>
    <s v="Prior Authorization"/>
    <s v="Standard"/>
    <d v="2024-08-07T16:52:52"/>
    <d v="2024-08-07T16:52:54"/>
    <d v="2024-08-07T16:48:46"/>
    <s v="Approved"/>
    <n v="2024"/>
    <n v="8"/>
    <s v="Met Plan Criteria"/>
    <s v="ePA"/>
    <s v="Closed"/>
    <s v="Clinical"/>
    <s v="NULL"/>
    <s v="Met Plan Criteria"/>
    <n v="2035"/>
    <s v="Met Plan Criteria"/>
    <s v="Met Plan Criteria"/>
    <d v="2024-08-07T00:00:00"/>
    <d v="2027-08-07T00:00:00"/>
    <s v="MS"/>
    <s v="KELLY"/>
    <s v="ALTON"/>
    <n v="25453"/>
    <n v="54"/>
    <s v="M"/>
    <s v="MS"/>
    <s v="Ozempic (0.25 or 0.5 MG/DOSE) 2MG/3ML SC SOPN"/>
    <s v="2717007000D2**"/>
    <s v="E11.9"/>
    <s v="1578591186"/>
    <s v="1578591186"/>
    <s v="Phillip"/>
    <s v="Compton"/>
    <s v="Gulfport"/>
    <s v="MS"/>
    <s v="39503"/>
    <s v="ANTIDIABETICS"/>
    <s v="INCRETIN MIMETIC AGENTS (GLP-1 RECEPTOR AGONISTS)"/>
    <s v="OZEMPIC"/>
    <s v="Prior Authorization"/>
    <s v="Std"/>
    <s v="Standard"/>
    <s v="Antidiabetic GLP-1 Agonist PA with Limit REG"/>
    <s v="ePA Approve"/>
    <s v="Approved"/>
    <s v="ePA Approve"/>
    <s v="A"/>
    <s v="ASAP"/>
    <s v="Type 2 diabetes mellitus without complications"/>
    <n v="0"/>
    <n v="0"/>
    <s v="NULL"/>
    <s v="00169418113"/>
    <s v=""/>
    <s v="NULL"/>
    <s v="NULL"/>
    <s v="NULL"/>
    <s v="NULL"/>
    <s v="266793521"/>
    <s v="266793521AND8/7/2024ANDOZEMP"/>
    <s v=""/>
    <s v=""/>
    <s v=""/>
    <s v=""/>
    <s v=""/>
    <n v="0"/>
    <n v="0"/>
    <s v=""/>
    <s v=""/>
    <n v="0"/>
    <n v="0"/>
    <n v="1"/>
    <s v="Internal Medicine"/>
    <s v="1578591186"/>
    <n v="0"/>
    <s v=""/>
    <s v=""/>
    <s v=""/>
    <s v=""/>
    <s v=""/>
    <n v="2.31481481481481E-5"/>
    <x v="1"/>
    <n v="1"/>
    <n v="0"/>
    <m/>
    <m/>
    <s v=""/>
    <s v=""/>
    <s v=""/>
    <s v=""/>
    <s v=""/>
    <n v="1"/>
    <x v="9"/>
    <n v="1"/>
    <n v="0"/>
    <s v="E11"/>
    <n v="1"/>
    <n v="0"/>
    <s v=""/>
    <s v="ePA"/>
    <n v="0"/>
    <n v="0"/>
    <n v="0"/>
    <n v="0"/>
    <x v="1"/>
    <x v="19"/>
    <x v="1"/>
    <s v=""/>
    <s v=""/>
  </r>
  <r>
    <s v="E11"/>
    <s v="Type 2 diab w hyprosm w/o nonket hyprgly-hypros coma (NKHHC)"/>
    <n v="1"/>
    <s v="Type 2 diab w hyprosm w/o nonket hyprgly-hypros coma (NKHHC)"/>
    <n v="1"/>
    <s v="SYNJARDY"/>
    <s v="SYNJARDY"/>
    <s v=""/>
    <s v=""/>
    <s v=""/>
    <s v=""/>
    <s v=""/>
    <s v=""/>
    <s v=""/>
    <s v=""/>
    <s v=""/>
    <s v=""/>
    <s v=""/>
    <s v=""/>
    <s v=""/>
    <s v=""/>
    <s v=""/>
    <s v=""/>
    <s v=""/>
    <s v=""/>
    <s v=""/>
    <s v=""/>
    <s v=""/>
    <s v=""/>
    <s v=""/>
    <s v=""/>
    <s v=""/>
    <s v=""/>
    <s v=""/>
    <s v=""/>
    <s v="24083534925"/>
    <s v=""/>
    <s v=""/>
    <s v=""/>
    <s v=""/>
    <s v=""/>
    <s v=""/>
    <s v=""/>
    <s v=""/>
    <s v=""/>
    <s v=""/>
    <s v=""/>
    <s v=""/>
    <s v=""/>
    <s v=""/>
    <s v=""/>
    <s v=""/>
    <s v=""/>
    <s v=""/>
    <s v=""/>
    <s v=""/>
    <s v=""/>
    <s v=""/>
    <s v=""/>
    <s v=""/>
    <s v=""/>
    <s v=""/>
    <s v=""/>
    <s v="RXCLAIM"/>
    <s v="MEDSURG"/>
    <d v="2024-04-30T10:52:48"/>
    <s v="24-083534925"/>
    <s v="KING, TIMMY"/>
    <s v="W28236009401"/>
    <s v="AETNA - ACF - FI - MISSISSIPPI"/>
    <s v="7700"/>
    <s v="112005303"/>
    <s v="0175967100001-A"/>
    <s v="1609864974"/>
    <s v="Beckwith, Shara"/>
    <s v="Global Step Therapy Mississippi Mandate REG"/>
    <s v="Prior Authorization"/>
    <s v="Standard"/>
    <d v="2024-04-30T10:44:03"/>
    <d v="2024-04-30T10:44:03"/>
    <d v="2024-04-30T10:39:08"/>
    <s v="Approved"/>
    <n v="2024"/>
    <n v="4"/>
    <s v="Approved from 04/30/2024 thru 04/30/2025"/>
    <s v="ePA"/>
    <s v="Closed"/>
    <s v="Clinical"/>
    <s v="Approved from 04/30/2024 thru 04/30/2025"/>
    <s v="NULL"/>
    <n v="2035"/>
    <s v="Met Plan Criteria"/>
    <s v="Approved from 04/30/2024 thru 04/30/2025"/>
    <d v="2024-04-30T00:00:00"/>
    <d v="2025-04-30T00:00:00"/>
    <s v="MS"/>
    <s v="KING"/>
    <s v="TIMMY"/>
    <n v="27293"/>
    <n v="49"/>
    <s v="M"/>
    <s v="MS"/>
    <s v="Synjardy XR 25 mg-1,000 mg Tablet"/>
    <s v="27996002407560"/>
    <s v="E11.65"/>
    <s v="1609864974"/>
    <s v="1609864974"/>
    <s v="Shara"/>
    <s v="Beckwith"/>
    <s v="FLOWOOD"/>
    <s v="MS"/>
    <s v="39232"/>
    <s v="ANTIDIABETICS"/>
    <s v="SODIUM-GLUCOSE CO-TRANSPORTER 2 INHIBITOR-BIGUANIDE COMB"/>
    <s v="SYNJARDY"/>
    <s v="Prior Authorization"/>
    <s v="Std"/>
    <s v="Standard"/>
    <s v="Global Step Therapy Mississippi Mandate REG"/>
    <s v="ePA Approve"/>
    <s v="Approved"/>
    <s v="ePA Approve"/>
    <s v="A"/>
    <s v="ASAP"/>
    <s v="Type 2 diabetes mellitus with hyperglycemia"/>
    <n v="0.09"/>
    <n v="0.09"/>
    <s v="NULL"/>
    <s v="00597029578"/>
    <s v=""/>
    <s v="NULL"/>
    <s v="NULL"/>
    <s v="NULL"/>
    <s v="NULL"/>
    <s v="282360094"/>
    <s v="282360094AND4/30/2024ANDSYNJA"/>
    <s v=""/>
    <s v=""/>
    <s v=""/>
    <s v=""/>
    <s v=""/>
    <n v="0"/>
    <n v="0"/>
    <s v=""/>
    <s v=""/>
    <n v="0"/>
    <n v="0"/>
    <n v="1"/>
    <s v="Nurse Practitioner"/>
    <s v="1609864974"/>
    <n v="0"/>
    <s v=""/>
    <s v=""/>
    <s v=""/>
    <s v=""/>
    <s v=""/>
    <n v="6.0763888888888899E-3"/>
    <x v="1"/>
    <n v="1"/>
    <n v="0"/>
    <m/>
    <m/>
    <s v=""/>
    <s v=""/>
    <s v=""/>
    <s v=""/>
    <s v=""/>
    <n v="1"/>
    <x v="9"/>
    <n v="1"/>
    <n v="0"/>
    <s v="E11"/>
    <n v="1"/>
    <n v="0"/>
    <s v=""/>
    <s v="ePA"/>
    <n v="0"/>
    <n v="0"/>
    <n v="0"/>
    <n v="0"/>
    <x v="2"/>
    <x v="23"/>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4687446"/>
    <s v=""/>
    <s v=""/>
    <s v=""/>
    <s v=""/>
    <s v=""/>
    <s v=""/>
    <s v=""/>
    <s v=""/>
    <s v=""/>
    <s v=""/>
    <s v=""/>
    <s v=""/>
    <s v=""/>
    <s v=""/>
    <s v=""/>
    <s v=""/>
    <s v=""/>
    <s v=""/>
    <s v=""/>
    <s v=""/>
    <s v=""/>
    <s v=""/>
    <s v=""/>
    <s v=""/>
    <s v=""/>
    <s v=""/>
    <s v=""/>
    <s v="RXCLAIM"/>
    <s v="MEDSURG"/>
    <d v="2024-05-30T15:41:42"/>
    <s v="24-084687446"/>
    <s v="HARRIS, GARRETT"/>
    <s v="W26829605501"/>
    <s v="AETNA - ACF - FI - MISSISSIPPI"/>
    <s v="7700"/>
    <s v="171714"/>
    <s v="0176713100001-A"/>
    <s v="1619476652"/>
    <s v="Kinard, Mollie"/>
    <s v="Antidiabetic GLP-1 Agonist PA with Limit REG"/>
    <s v="Prior Authorization"/>
    <s v="Expedited"/>
    <d v="2024-05-30T15:41:39"/>
    <d v="2024-05-30T15:41:42"/>
    <d v="2024-05-30T15:14:54"/>
    <s v="Approved"/>
    <n v="2024"/>
    <n v="5"/>
    <s v="Met Plan Criteria"/>
    <s v="ePA"/>
    <s v="Closed"/>
    <s v="Clinical"/>
    <s v="NULL"/>
    <s v="Met Plan Criteria"/>
    <n v="2035"/>
    <s v="Met Plan Criteria"/>
    <s v="Met Plan Criteria"/>
    <d v="2024-05-30T00:00:00"/>
    <d v="2027-05-30T00:00:00"/>
    <s v="MS"/>
    <s v="HARRIS"/>
    <s v="GARRETT"/>
    <n v="26126"/>
    <n v="52"/>
    <s v="M"/>
    <s v="MS"/>
    <s v="Ozempic (0.25 or 0.5 MG/DOSE) 2MG/3ML SC SOPN"/>
    <s v="2717007000D221"/>
    <s v="E11.65"/>
    <s v="1619476652"/>
    <s v="1619476652"/>
    <s v="Mollie"/>
    <s v="Kinard"/>
    <s v="OLIVE BRANCH"/>
    <s v="MS"/>
    <s v="38654"/>
    <s v="ANTIDIABETICS"/>
    <s v="INCRETIN MIMETIC AGENTS (GLP-1 RECEPTOR AGONISTS)"/>
    <s v="OZEMPIC"/>
    <s v="Prior Authorization"/>
    <s v="Exp"/>
    <s v="Expedited"/>
    <s v="Antidiabetic GLP-1 Agonist PA with Limit REG"/>
    <s v="ePA Approve"/>
    <s v="Approved"/>
    <s v="ePA Approve"/>
    <s v="A"/>
    <s v="ASAP"/>
    <s v="Type 2 diabetes mellitus with hyperglycemia"/>
    <n v="0"/>
    <n v="0"/>
    <s v="NULL"/>
    <s v="00169418113"/>
    <s v=""/>
    <s v="NULL"/>
    <s v="NULL"/>
    <s v="NULL"/>
    <s v="NULL"/>
    <s v="268296055"/>
    <s v="268296055AND5/30/2024ANDOZEMP"/>
    <s v=""/>
    <s v=""/>
    <s v=""/>
    <s v=""/>
    <s v=""/>
    <n v="0"/>
    <n v="0"/>
    <s v=""/>
    <s v=""/>
    <n v="0"/>
    <n v="0"/>
    <n v="1"/>
    <s v="Nurse Practitioner"/>
    <s v="1619476652"/>
    <n v="0"/>
    <s v=""/>
    <s v=""/>
    <s v=""/>
    <s v=""/>
    <s v=""/>
    <n v="3.4722222222222202E-5"/>
    <x v="1"/>
    <n v="1"/>
    <n v="0"/>
    <n v="1"/>
    <m/>
    <s v=""/>
    <s v=""/>
    <s v=""/>
    <s v=""/>
    <s v=""/>
    <n v="1"/>
    <x v="9"/>
    <n v="1"/>
    <n v="0"/>
    <s v="E11"/>
    <n v="1"/>
    <n v="0"/>
    <s v=""/>
    <s v="ePA"/>
    <n v="0"/>
    <n v="0"/>
    <n v="0"/>
    <n v="0"/>
    <x v="2"/>
    <x v="19"/>
    <x v="1"/>
    <s v=""/>
    <s v=""/>
  </r>
  <r>
    <s v="E11"/>
    <s v="Type 2 diab w hyprosm w/o nonket hyprgly-hypros coma (NKHHC)"/>
    <n v="1"/>
    <s v="Type 2 diab w hyprosm w/o nonket hyprgly-hypros coma (NKHHC)"/>
    <n v="1"/>
    <s v="XIGDUO"/>
    <s v="XIGDUO"/>
    <s v=""/>
    <s v=""/>
    <s v=""/>
    <s v=""/>
    <s v=""/>
    <s v=""/>
    <s v=""/>
    <s v=""/>
    <s v=""/>
    <s v=""/>
    <s v=""/>
    <s v=""/>
    <s v=""/>
    <s v=""/>
    <s v=""/>
    <s v=""/>
    <s v=""/>
    <s v=""/>
    <s v=""/>
    <s v=""/>
    <s v=""/>
    <s v=""/>
    <s v=""/>
    <s v=""/>
    <s v=""/>
    <s v=""/>
    <s v=""/>
    <s v=""/>
    <s v="24091387533"/>
    <s v=""/>
    <s v=""/>
    <s v=""/>
    <s v=""/>
    <s v=""/>
    <s v=""/>
    <s v=""/>
    <s v=""/>
    <s v=""/>
    <s v=""/>
    <s v=""/>
    <s v=""/>
    <s v=""/>
    <s v=""/>
    <s v=""/>
    <s v=""/>
    <s v=""/>
    <s v=""/>
    <s v=""/>
    <s v=""/>
    <s v=""/>
    <s v=""/>
    <s v=""/>
    <s v=""/>
    <s v=""/>
    <s v=""/>
    <s v=""/>
    <s v="RXCLAIM"/>
    <s v="MEDSURG"/>
    <d v="2024-12-09T16:57:17"/>
    <s v="24-091387533"/>
    <s v="HODEL, STEVEN"/>
    <s v="W26679363501"/>
    <s v="AETNA - ACF - FI - TEXAS - PPO"/>
    <s v="7700"/>
    <s v="108363238"/>
    <s v="0170009100001-Q"/>
    <s v="1619490463"/>
    <s v="TREVINO, ROSEMARY"/>
    <s v="Global Step Therapy Texas Mandate REG"/>
    <s v="Prior Authorization"/>
    <s v="Standard"/>
    <d v="2024-12-09T11:16:34"/>
    <d v="2024-12-09T16:32:27"/>
    <d v="2024-12-09T10:51:07"/>
    <s v="Approved"/>
    <n v="2024"/>
    <n v="12"/>
    <s v="Approved from 12/09/2024 thru 12/09/2025"/>
    <s v="ePA"/>
    <s v="Closed"/>
    <s v="Clinical"/>
    <s v="Approved from 12/09/2024 thru 12/09/2025"/>
    <s v="NULL"/>
    <n v="2035"/>
    <s v="Met Plan Criteria"/>
    <s v="Approved from 12/09/2024 thru 12/09/2025"/>
    <d v="2024-12-09T00:00:00"/>
    <d v="2025-12-09T00:00:00"/>
    <s v="TX"/>
    <s v="HODEL"/>
    <s v="STEVEN"/>
    <n v="26107"/>
    <n v="53"/>
    <s v="M"/>
    <s v="TX"/>
    <s v="Xigduo XR"/>
    <s v="27996002307525"/>
    <s v="E11.65"/>
    <s v="1619490463"/>
    <s v="1619490463"/>
    <s v="ROSEMARY"/>
    <s v="TREVINO"/>
    <s v="TOMBALL"/>
    <s v="TX"/>
    <s v="77375"/>
    <s v="ANTIDIABETICS"/>
    <s v="SODIUM-GLUCOSE CO-TRANSPORTER 2 INHIBITOR-BIGUANIDE COMB"/>
    <s v="XIGDUO"/>
    <s v="Prior Authorization"/>
    <s v="Std"/>
    <s v="Standard"/>
    <s v="Global Step Therapy Texas Mandate REG"/>
    <s v="ePA Approve"/>
    <s v="Approved"/>
    <s v="ePA Approve"/>
    <s v="A"/>
    <s v="ASAP"/>
    <s v="Type 2 diabetes mellitus with hyperglycemia"/>
    <n v="0.25"/>
    <n v="0.25"/>
    <s v="NULL"/>
    <s v="00310628030"/>
    <s v=""/>
    <s v="NULL"/>
    <s v="NULL"/>
    <s v="NULL"/>
    <s v="NULL"/>
    <s v="266793635"/>
    <s v="266793635AND12/9/2024ANDXIGDU"/>
    <s v=""/>
    <s v=""/>
    <s v=""/>
    <s v=""/>
    <s v=""/>
    <n v="0"/>
    <n v="0"/>
    <s v=""/>
    <s v=""/>
    <n v="0"/>
    <n v="0"/>
    <n v="1"/>
    <s v="Nurse Practitioner"/>
    <s v="1619490463"/>
    <n v="0"/>
    <s v=""/>
    <s v=""/>
    <s v=""/>
    <s v=""/>
    <n v="3.4722201235126704E-5"/>
    <n v="0.236608796296296"/>
    <x v="1"/>
    <n v="1"/>
    <n v="0"/>
    <m/>
    <m/>
    <s v=""/>
    <s v=""/>
    <s v=""/>
    <s v=""/>
    <s v=""/>
    <n v="1"/>
    <x v="9"/>
    <n v="1"/>
    <n v="0"/>
    <s v="E11"/>
    <n v="1"/>
    <n v="0"/>
    <s v=""/>
    <s v="ePA"/>
    <n v="0"/>
    <n v="0"/>
    <n v="0"/>
    <n v="0"/>
    <x v="2"/>
    <x v="2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1485266"/>
    <s v=""/>
    <s v=""/>
    <s v=""/>
    <s v=""/>
    <s v=""/>
    <s v=""/>
    <s v=""/>
    <s v=""/>
    <s v=""/>
    <s v=""/>
    <s v=""/>
    <s v=""/>
    <s v=""/>
    <s v=""/>
    <s v=""/>
    <s v=""/>
    <s v=""/>
    <s v=""/>
    <s v=""/>
    <s v=""/>
    <s v=""/>
    <s v=""/>
    <s v=""/>
    <s v=""/>
    <s v=""/>
    <s v=""/>
    <s v=""/>
    <s v="RXCLAIM"/>
    <s v="MEDSURG"/>
    <d v="2024-03-08T15:16:21"/>
    <s v="24-081485266"/>
    <s v="RANSOM, CARLA"/>
    <s v="W27274683301"/>
    <s v="AETNA - ACF - FI - MISSISSIPPI"/>
    <s v="7700"/>
    <s v="15000024"/>
    <s v="0486310100002AB"/>
    <s v="1629331079"/>
    <s v="SALMAN, FARIHA"/>
    <s v="GIP-GLP-1 Agonist Mounjaro PA with Limit REG"/>
    <s v="Prior Authorization"/>
    <s v="Expedited"/>
    <d v="2024-03-08T15:16:17"/>
    <d v="2024-03-08T15:16:21"/>
    <d v="2024-03-08T15:10:39"/>
    <s v="Approved"/>
    <n v="2024"/>
    <n v="3"/>
    <s v="Met Plan Criteria"/>
    <s v="ePA"/>
    <s v="Closed"/>
    <s v="Clinical"/>
    <s v="NULL"/>
    <s v="Met Plan Criteria"/>
    <n v="2035"/>
    <s v="Met Plan Criteria"/>
    <s v="Met Plan Criteria"/>
    <d v="2024-03-08T00:00:00"/>
    <d v="2027-03-08T00:00:00"/>
    <s v="MS"/>
    <s v="RANSOM"/>
    <s v="CARLA"/>
    <n v="26703"/>
    <n v="51"/>
    <s v="F"/>
    <s v="TN"/>
    <s v="Mounjaro 2.5MG/0.5ML SC SOPN"/>
    <s v="2717308000D2**"/>
    <s v="E11.65"/>
    <s v="1629331079"/>
    <s v="1629331079"/>
    <s v="FARIHA"/>
    <s v="SALMAN"/>
    <s v="MEMPHIS"/>
    <s v="TN"/>
    <s v="38119"/>
    <s v="ANTIDIABETICS"/>
    <s v="INVALID GPI"/>
    <s v="MOUNJARO"/>
    <s v="Prior Authorization"/>
    <s v="Exp"/>
    <s v="Expedited"/>
    <s v="GIP-GLP-1 Agonist Mounjaro PA with Limit REG"/>
    <s v="ePA Approve"/>
    <s v="Approved"/>
    <s v="ePA Approve"/>
    <s v="A"/>
    <s v="ASAP"/>
    <s v="Type 2 diabetes mellitus with hyperglycemia"/>
    <n v="0"/>
    <n v="0"/>
    <s v="NULL"/>
    <s v="00002150680"/>
    <s v=""/>
    <s v="NULL"/>
    <s v="NULL"/>
    <s v="NULL"/>
    <s v="NULL"/>
    <s v="272746833"/>
    <s v="272746833AND3/8/2024ANDMOUNJ"/>
    <s v=""/>
    <s v=""/>
    <s v=""/>
    <s v=""/>
    <s v=""/>
    <n v="0"/>
    <n v="0"/>
    <s v=""/>
    <s v=""/>
    <n v="0"/>
    <n v="0"/>
    <n v="1"/>
    <s v="Internal Medicine"/>
    <s v="1629331079"/>
    <n v="0"/>
    <s v=""/>
    <s v=""/>
    <s v=""/>
    <s v=""/>
    <s v=""/>
    <n v="4.6296296296296301E-5"/>
    <x v="1"/>
    <n v="1"/>
    <n v="0"/>
    <n v="1"/>
    <m/>
    <s v=""/>
    <s v=""/>
    <s v=""/>
    <s v=""/>
    <s v=""/>
    <n v="1"/>
    <x v="9"/>
    <n v="1"/>
    <n v="0"/>
    <s v="E11"/>
    <n v="1"/>
    <n v="0"/>
    <s v=""/>
    <s v="ePA"/>
    <n v="0"/>
    <n v="0"/>
    <n v="0"/>
    <n v="0"/>
    <x v="1"/>
    <x v="4"/>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4942231"/>
    <s v=""/>
    <s v=""/>
    <s v=""/>
    <s v=""/>
    <s v=""/>
    <s v=""/>
    <s v=""/>
    <s v=""/>
    <s v=""/>
    <s v=""/>
    <s v=""/>
    <s v=""/>
    <s v=""/>
    <s v=""/>
    <s v=""/>
    <s v=""/>
    <s v=""/>
    <s v=""/>
    <s v=""/>
    <s v=""/>
    <s v=""/>
    <s v=""/>
    <s v=""/>
    <s v=""/>
    <s v=""/>
    <s v=""/>
    <s v=""/>
    <s v="RXCLAIM"/>
    <s v="MEDSURG"/>
    <d v="2024-06-06T14:40:46"/>
    <s v="24-084942231"/>
    <s v="HUNT FAULKNER, CARLOTTA"/>
    <s v="W28313413101"/>
    <s v="AETNA - ACF - FI - MISSISSIPPI"/>
    <s v="7700"/>
    <s v="171714"/>
    <s v="0176713100001-A"/>
    <s v="1629331079"/>
    <s v="Salman, Fariha"/>
    <s v="Antidiabetic GLP-1 Agonist PA with Limit REG"/>
    <s v="Prior Authorization"/>
    <s v="Standard"/>
    <d v="2024-06-06T14:40:43"/>
    <d v="2024-06-06T14:40:46"/>
    <d v="2024-06-06T14:37:12"/>
    <s v="Approved"/>
    <n v="2024"/>
    <n v="6"/>
    <s v="Met Plan Criteria"/>
    <s v="ePA"/>
    <s v="Closed"/>
    <s v="Clinical"/>
    <s v="NULL"/>
    <s v="Met Plan Criteria"/>
    <n v="2035"/>
    <s v="Met Plan Criteria"/>
    <s v="Met Plan Criteria"/>
    <d v="2024-06-06T00:00:00"/>
    <d v="2027-06-06T00:00:00"/>
    <s v="MS"/>
    <s v="HUNT FAULKNER"/>
    <s v="CARLOTTA"/>
    <n v="23627"/>
    <n v="59"/>
    <s v="F"/>
    <s v="MS"/>
    <s v="Ozempic (2 MG/DOSE) 8MG/3ML SC SOPN"/>
    <s v="2717007000D225"/>
    <s v="E11.65"/>
    <s v="1629331079"/>
    <s v="1629331079"/>
    <s v="Fariha"/>
    <s v="Salman"/>
    <s v="SOUTHAVEN"/>
    <s v="MS"/>
    <s v="38671"/>
    <s v="ANTIDIABETICS"/>
    <s v="INCRETIN MIMETIC AGENTS (GLP-1 RECEPTOR AGONISTS)"/>
    <s v="OZEMPIC"/>
    <s v="Prior Authorization"/>
    <s v="Std"/>
    <s v="Standard"/>
    <s v="Antidiabetic GLP-1 Agonist PA with Limit REG"/>
    <s v="ePA Approve"/>
    <s v="Approved"/>
    <s v="ePA Approve"/>
    <s v="A"/>
    <s v="ASAP"/>
    <s v="Type 2 diabetes mellitus with hyperglycemia"/>
    <n v="0"/>
    <n v="0"/>
    <s v="NULL"/>
    <s v="00169477212"/>
    <s v=""/>
    <s v="NULL"/>
    <s v="NULL"/>
    <s v="NULL"/>
    <s v="NULL"/>
    <s v="283134131"/>
    <s v="283134131AND6/6/2024ANDOZEMP"/>
    <s v=""/>
    <s v=""/>
    <s v=""/>
    <s v=""/>
    <s v=""/>
    <n v="0"/>
    <n v="0"/>
    <s v=""/>
    <s v=""/>
    <n v="0"/>
    <n v="0"/>
    <n v="1"/>
    <s v="Internal Medicine"/>
    <s v="1629331079"/>
    <n v="0"/>
    <s v=""/>
    <s v=""/>
    <s v=""/>
    <s v=""/>
    <n v="4.6296299842651933E-5"/>
    <n v="3.4722222222222202E-5"/>
    <x v="1"/>
    <n v="1"/>
    <n v="0"/>
    <m/>
    <m/>
    <s v=""/>
    <s v=""/>
    <s v=""/>
    <s v=""/>
    <s v=""/>
    <n v="1"/>
    <x v="9"/>
    <n v="1"/>
    <n v="0"/>
    <s v="E11"/>
    <n v="1"/>
    <n v="0"/>
    <s v=""/>
    <s v="ePA"/>
    <n v="0"/>
    <n v="0"/>
    <n v="0"/>
    <n v="0"/>
    <x v="1"/>
    <x v="19"/>
    <x v="1"/>
    <s v=""/>
    <s v=""/>
  </r>
  <r>
    <s v="E11"/>
    <s v="Type 2 diab w hyprosm w/o nonket hyprgly-hypros coma (NKHHC)"/>
    <n v="1"/>
    <s v="Type 2 diab w hyprosm w/o nonket hyprgly-hypros coma (NKHHC)"/>
    <n v="1"/>
    <s v="TRIJARDY"/>
    <s v="TRIJARDY"/>
    <s v=""/>
    <s v=""/>
    <s v=""/>
    <s v=""/>
    <s v=""/>
    <s v=""/>
    <s v=""/>
    <s v=""/>
    <s v=""/>
    <s v=""/>
    <s v=""/>
    <s v=""/>
    <s v=""/>
    <s v=""/>
    <s v=""/>
    <s v=""/>
    <s v=""/>
    <s v=""/>
    <s v=""/>
    <s v=""/>
    <s v=""/>
    <s v=""/>
    <s v=""/>
    <s v=""/>
    <s v=""/>
    <s v=""/>
    <s v=""/>
    <s v=""/>
    <s v="24089686334"/>
    <s v=""/>
    <s v=""/>
    <s v=""/>
    <s v=""/>
    <s v=""/>
    <s v=""/>
    <s v=""/>
    <s v=""/>
    <s v=""/>
    <s v=""/>
    <s v=""/>
    <s v=""/>
    <s v=""/>
    <s v=""/>
    <s v=""/>
    <s v=""/>
    <s v=""/>
    <s v=""/>
    <s v=""/>
    <s v=""/>
    <s v=""/>
    <s v=""/>
    <s v=""/>
    <s v=""/>
    <s v=""/>
    <s v=""/>
    <s v=""/>
    <s v="RXCLAIM"/>
    <s v="MEDSURG"/>
    <d v="2024-10-18T15:16:30"/>
    <s v="24-089686334"/>
    <s v="JACKSON, CARLETON"/>
    <s v="W26679335801"/>
    <s v="AETNA - ACF - FI - MISSISSIPPI"/>
    <s v="7700"/>
    <s v="108363238"/>
    <s v="0170009150001HI"/>
    <s v="1639384407"/>
    <s v="Goodwin, Jeremy"/>
    <s v="Global Step Therapy Mississippi Mandate REG"/>
    <s v="Prior Authorization"/>
    <s v="Standard"/>
    <d v="2024-10-18T15:07:29"/>
    <d v="2024-10-18T15:16:19"/>
    <d v="2024-10-18T14:49:22"/>
    <s v="Approved"/>
    <n v="2024"/>
    <n v="10"/>
    <s v="Approved from 10/18/2024 thru 10/18/2025"/>
    <s v="ePA"/>
    <s v="Closed"/>
    <s v="Clinical"/>
    <s v="Approved from 10/18/2024 thru 10/18/2025"/>
    <s v="NULL"/>
    <n v="2035"/>
    <s v="Met Plan Criteria"/>
    <s v="Approved from 10/18/2024 thru 10/18/2025"/>
    <d v="2024-10-18T00:00:00"/>
    <d v="2025-10-18T00:00:00"/>
    <s v="MS"/>
    <s v="JACKSON"/>
    <s v="CARLETON"/>
    <n v="23651"/>
    <n v="60"/>
    <s v="M"/>
    <s v="GA"/>
    <s v="Trijardy XR 25mg-5mg-1000mg Extended-Release Tablet"/>
    <s v="27996703407540"/>
    <s v="E11.22"/>
    <s v="1639384407"/>
    <s v="1639384407"/>
    <s v="Jeremy"/>
    <s v="Goodwin"/>
    <s v="FORSYTH"/>
    <s v="GA"/>
    <s v="31029"/>
    <s v="ANTIDIABETICS"/>
    <s v="SGLT2 INHIBITOR - DPP-4 INHIBITOR - BIGUANIDE COMB"/>
    <s v="TRIJARDY"/>
    <s v="Prior Authorization"/>
    <s v="Std"/>
    <s v="Standard"/>
    <s v="Global Step Therapy Mississippi Mandate REG"/>
    <s v="ePA Approve"/>
    <s v="Approved"/>
    <s v="ePA Approve"/>
    <s v="A"/>
    <s v="ASAP"/>
    <s v="Type 2 diabetes mellitus with diabetic chronic kidney disease"/>
    <n v="0"/>
    <n v="0"/>
    <s v="NULL"/>
    <s v="00597039071"/>
    <s v=""/>
    <s v="NULL"/>
    <s v="NULL"/>
    <s v="NULL"/>
    <s v="NULL"/>
    <s v="266793358"/>
    <s v="266793358AND10/18/2024ANDTRIJA"/>
    <s v=""/>
    <s v=""/>
    <s v=""/>
    <s v=""/>
    <s v=""/>
    <n v="0"/>
    <n v="0"/>
    <s v=""/>
    <s v=""/>
    <n v="0"/>
    <n v="0"/>
    <n v="1"/>
    <s v="Internal Medicine"/>
    <s v="1639384407"/>
    <n v="0"/>
    <s v=""/>
    <s v=""/>
    <s v=""/>
    <s v=""/>
    <s v=""/>
    <n v="6.2615740740740696E-3"/>
    <x v="1"/>
    <n v="1"/>
    <n v="0"/>
    <m/>
    <m/>
    <s v=""/>
    <s v=""/>
    <s v=""/>
    <s v=""/>
    <s v=""/>
    <n v="1"/>
    <x v="9"/>
    <n v="1"/>
    <n v="0"/>
    <s v="E11"/>
    <n v="1"/>
    <n v="0"/>
    <s v=""/>
    <s v="ePA"/>
    <n v="0"/>
    <n v="0"/>
    <n v="0"/>
    <n v="0"/>
    <x v="1"/>
    <x v="25"/>
    <x v="1"/>
    <s v=""/>
    <s v=""/>
  </r>
  <r>
    <s v="E11"/>
    <s v="Type 2 diab w hyprosm w/o nonket hyprgly-hypros coma (NKHHC)"/>
    <n v="1"/>
    <s v="Type 2 diab w hyprosm w/o nonket hyprgly-hypros coma (NKHHC)"/>
    <n v="1"/>
    <s v="TRULICITY"/>
    <s v="TRULICITY"/>
    <s v=""/>
    <s v=""/>
    <s v=""/>
    <s v=""/>
    <s v=""/>
    <s v=""/>
    <s v=""/>
    <s v=""/>
    <s v=""/>
    <s v=""/>
    <s v=""/>
    <s v=""/>
    <s v=""/>
    <s v=""/>
    <s v=""/>
    <s v=""/>
    <s v=""/>
    <s v=""/>
    <s v=""/>
    <s v=""/>
    <s v=""/>
    <s v=""/>
    <s v=""/>
    <s v=""/>
    <s v=""/>
    <s v=""/>
    <s v=""/>
    <s v=""/>
    <s v="24087985429"/>
    <s v=""/>
    <s v=""/>
    <s v=""/>
    <s v=""/>
    <s v=""/>
    <s v=""/>
    <s v=""/>
    <s v=""/>
    <s v=""/>
    <s v=""/>
    <s v=""/>
    <s v=""/>
    <s v=""/>
    <s v=""/>
    <s v=""/>
    <s v=""/>
    <s v=""/>
    <s v=""/>
    <s v=""/>
    <s v=""/>
    <s v=""/>
    <s v=""/>
    <s v=""/>
    <s v=""/>
    <s v=""/>
    <s v=""/>
    <s v=""/>
    <s v="RXCLAIM"/>
    <s v="MEDSURG"/>
    <d v="2024-08-30T13:40:49"/>
    <s v="24-087985429"/>
    <s v="JACKSON, CARLETON"/>
    <s v="W26679335801"/>
    <s v="AETNA - ACF - FI - MISSISSIPPI"/>
    <s v="7700"/>
    <s v="108363238"/>
    <s v="0170009150001HI"/>
    <s v="1639384407"/>
    <s v="Goodwin, jeremy"/>
    <s v="Antidiabetic GLP-1 Agonist PA with Limit REG"/>
    <s v="Prior Authorization"/>
    <s v="Expedited"/>
    <d v="2024-08-30T13:40:46"/>
    <d v="2024-08-30T13:40:49"/>
    <d v="2024-08-30T13:39:04"/>
    <s v="Approved"/>
    <n v="2024"/>
    <n v="8"/>
    <s v="Met Plan Criteria"/>
    <s v="ePA"/>
    <s v="Closed"/>
    <s v="Clinical"/>
    <s v="NULL"/>
    <s v="Met Plan Criteria"/>
    <n v="2035"/>
    <s v="Met Plan Criteria"/>
    <s v="Met Plan Criteria"/>
    <d v="2024-08-30T00:00:00"/>
    <d v="2027-08-30T00:00:00"/>
    <s v="MS"/>
    <s v="JACKSON"/>
    <s v="CARLETON"/>
    <n v="23651"/>
    <n v="59"/>
    <s v="M"/>
    <s v="GA"/>
    <s v="Trulicity 3MG/0.5ML SC SOPN"/>
    <s v="2717001500D2**"/>
    <s v="E11.9"/>
    <s v="1639384407"/>
    <s v="1639384407"/>
    <s v="jeremy"/>
    <s v="Goodwin"/>
    <s v="Forsyth"/>
    <s v="GA"/>
    <s v="31029"/>
    <s v="ANTIDIABETICS"/>
    <s v="INCRETIN MIMETIC AGENTS (GLP-1 RECEPTOR AGONISTS)"/>
    <s v="TRULICITY"/>
    <s v="Prior Authorization"/>
    <s v="Exp"/>
    <s v="Expedited"/>
    <s v="Antidiabetic GLP-1 Agonist PA with Limit REG"/>
    <s v="ePA Approve"/>
    <s v="Approved"/>
    <s v="ePA Approve"/>
    <s v="A"/>
    <s v="ASAP"/>
    <s v="Type 2 diabetes mellitus without complications"/>
    <n v="0"/>
    <n v="0"/>
    <s v="NULL"/>
    <s v="00002223680"/>
    <s v=""/>
    <s v="NULL"/>
    <s v="NULL"/>
    <s v="NULL"/>
    <s v="NULL"/>
    <s v="266793358"/>
    <s v="266793358AND8/30/2024ANDTRULI"/>
    <s v=""/>
    <s v=""/>
    <s v=""/>
    <s v=""/>
    <s v=""/>
    <n v="0"/>
    <n v="0"/>
    <s v=""/>
    <s v=""/>
    <n v="0"/>
    <n v="0"/>
    <n v="1"/>
    <s v="Internal Medicine"/>
    <s v="1639384407"/>
    <n v="0"/>
    <s v=""/>
    <s v=""/>
    <s v=""/>
    <s v=""/>
    <s v=""/>
    <n v="3.4722222222222202E-5"/>
    <x v="1"/>
    <n v="1"/>
    <n v="0"/>
    <n v="1"/>
    <m/>
    <s v=""/>
    <s v=""/>
    <s v=""/>
    <s v=""/>
    <s v=""/>
    <n v="1"/>
    <x v="9"/>
    <n v="1"/>
    <n v="0"/>
    <s v="E11"/>
    <n v="1"/>
    <n v="0"/>
    <s v=""/>
    <s v="ePA"/>
    <n v="0"/>
    <n v="0"/>
    <n v="0"/>
    <n v="0"/>
    <x v="1"/>
    <x v="20"/>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4460820"/>
    <s v=""/>
    <s v=""/>
    <s v=""/>
    <s v=""/>
    <s v=""/>
    <s v=""/>
    <s v=""/>
    <s v=""/>
    <s v=""/>
    <s v=""/>
    <s v=""/>
    <s v=""/>
    <s v=""/>
    <s v=""/>
    <s v=""/>
    <s v=""/>
    <s v=""/>
    <s v=""/>
    <s v=""/>
    <s v=""/>
    <s v=""/>
    <s v=""/>
    <s v=""/>
    <s v=""/>
    <s v=""/>
    <s v=""/>
    <s v=""/>
    <s v="RXCLAIM"/>
    <s v="MEDSURG"/>
    <d v="2024-05-23T15:11:16"/>
    <s v="24-084460820"/>
    <s v="BLANK, NORMAN"/>
    <s v="W26661208101"/>
    <s v="AETNA - ACF - FI - RHODE ISLAND"/>
    <s v="7700"/>
    <s v="108363238"/>
    <s v="0170009150001HZ"/>
    <s v="1649644477"/>
    <s v="Rego, ANDREW"/>
    <s v="GLP-1 Agonist Ozempic PA with Limit"/>
    <s v="Prior Authorization"/>
    <s v="Expedited"/>
    <d v="2024-05-23T13:13:15"/>
    <d v="2024-05-23T13:13:15"/>
    <d v="2024-05-23T13:09:56"/>
    <s v="Denied"/>
    <n v="2024"/>
    <n v="5"/>
    <s v="Your plan only covers this drug when: A) It works well for you, B) You have tried metformin, and it did not work well for you, C) Your A1C is in a certain range (A1C greater than or equal to 7.5 percent) and you need more than one drug for your condition, or D) You have heart disease. We reviewed information we had. Your request has been denied because A) The drug did not work well for you, B) You have not tried metformin, C) You do not have a medical reason not to take metformin, D) Your A1C results were not in the approvable range, or E) You do not have heart disease.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A) It works well for you, B) You have tried metformin, and it did not work well for you, C) Your A1C is in a certain range (A1C greater than or equal to 7.5 percent) and you need more than one drug for your condition, or D) You have heart disease. We reviewed information we had. Your request has been denied because A) The drug did not work well for you, B) You have not tried metformin, C) You do not have a medical reason not to take metformin, D) Your A1C results were not in the approvable range, or E) You do not have heart disease.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A) It works well for you, B) You have tried metformin, and it did not work well for you, C) Your A1C is in a certain range (A1C greater than or equal to 7.5 percent) and you need more than one drug for your condition, or D) You have heart disease. We reviewed information we had. Your request has been denied because A) The drug did not work well for you, B) You have not tried metformin, C) You do not have a medical reason not to take metformin, D) Your A1C results were not in the approvable range, or E) You do not have heart disease. Your doctor can send us any new or missing information for us to review. For this drug, you may have to meet other criteria. You can request the drug policy for more details. You can also request other plan documents for your review."/>
    <s v=""/>
    <s v=""/>
    <s v="RI"/>
    <s v="BLANK"/>
    <s v="NORMAN"/>
    <n v="21094"/>
    <n v="66"/>
    <s v="M"/>
    <s v="RI"/>
    <s v="Ozempic 2mg/3mL Pen-Injector (semaglutide)"/>
    <s v="2717007000D221"/>
    <s v="E11.65"/>
    <s v="1649644477"/>
    <s v="1649644477"/>
    <s v="ANDREW"/>
    <s v="Rego"/>
    <s v="East providence"/>
    <s v="RI"/>
    <s v="2914"/>
    <s v="ANTIDIABETICS"/>
    <s v="INCRETIN MIMETIC AGENTS (GLP-1 RECEPTOR AGONISTS)"/>
    <s v="OZEMPIC"/>
    <s v="Prior Authorization"/>
    <s v="Exp"/>
    <s v="Expedited"/>
    <s v="GLP-1 Agonist Ozempic PA with Limit"/>
    <s v="MD Deny and Close (Complete Clinical) - PA"/>
    <s v="Denied"/>
    <s v="Denied"/>
    <s v="D"/>
    <s v="ASAP"/>
    <s v="Type 2 diabetes mellitus with hyperglycemia"/>
    <n v="1.58"/>
    <n v="1.58"/>
    <s v="NULL"/>
    <s v="00169418113"/>
    <d v="2024-05-23T15:11:16"/>
    <s v="DCREAGER"/>
    <s v="NULL"/>
    <s v="NULL"/>
    <s v="NULL"/>
    <s v="266612081"/>
    <s v="266612081AND5/23/2024ANDOZEMP"/>
    <s v="Drug Subject to Quantity Limits"/>
    <n v="0"/>
    <n v="1"/>
    <n v="0"/>
    <n v="0"/>
    <n v="0"/>
    <n v="0"/>
    <n v="0"/>
    <n v="0"/>
    <n v="0"/>
    <n v="0"/>
    <n v="1"/>
    <s v="Physician Assistant"/>
    <s v="1649644477"/>
    <n v="0"/>
    <s v=""/>
    <s v=""/>
    <s v=""/>
    <s v=""/>
    <n v="3.4722201235126704E-5"/>
    <n v="8.1956018518518498E-2"/>
    <x v="0"/>
    <n v="0"/>
    <n v="1"/>
    <m/>
    <n v="1"/>
    <s v=""/>
    <s v=""/>
    <s v=""/>
    <s v=""/>
    <s v=""/>
    <n v="1"/>
    <x v="9"/>
    <n v="0"/>
    <n v="1"/>
    <s v="E11"/>
    <n v="0"/>
    <n v="1"/>
    <s v=""/>
    <s v="ePA"/>
    <n v="0"/>
    <n v="0"/>
    <n v="0"/>
    <n v="0"/>
    <x v="11"/>
    <x v="19"/>
    <x v="2"/>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5033627"/>
    <s v=""/>
    <s v=""/>
    <s v=""/>
    <s v=""/>
    <s v=""/>
    <s v=""/>
    <s v=""/>
    <s v=""/>
    <s v=""/>
    <s v=""/>
    <s v=""/>
    <s v=""/>
    <s v=""/>
    <s v=""/>
    <s v=""/>
    <s v=""/>
    <s v=""/>
    <s v=""/>
    <s v=""/>
    <s v=""/>
    <s v=""/>
    <s v=""/>
    <s v=""/>
    <s v=""/>
    <s v=""/>
    <s v=""/>
    <s v=""/>
    <s v="RXCLAIM"/>
    <s v="MEDSURG"/>
    <d v="2024-06-10T12:54:54"/>
    <s v="24-085033627"/>
    <s v="BLANK, NORMAN"/>
    <s v="W26661208101"/>
    <s v="AETNA - ACF - FI - RHODE ISLAND"/>
    <s v="7700"/>
    <s v="108363238"/>
    <s v="0170009150001HZ"/>
    <s v="1649644477"/>
    <s v="Rego, Andrew"/>
    <s v="GLP-1 Agonist Ozempic PA with Limit"/>
    <s v="Prior Authorization"/>
    <s v="Expedited"/>
    <d v="2024-06-10T12:54:52"/>
    <d v="2024-06-10T12:54:54"/>
    <d v="2024-06-10T12:45:45"/>
    <s v="Approved"/>
    <n v="2024"/>
    <n v="6"/>
    <s v="Met Plan Criteria"/>
    <s v="ePA"/>
    <s v="Closed"/>
    <s v="Clinical"/>
    <s v="NULL"/>
    <s v="Met Plan Criteria"/>
    <n v="2035"/>
    <s v="Met Plan Criteria"/>
    <s v="Met Plan Criteria"/>
    <d v="2024-06-10T00:00:00"/>
    <d v="2027-06-10T00:00:00"/>
    <s v="RI"/>
    <s v="BLANK"/>
    <s v="NORMAN"/>
    <n v="21094"/>
    <n v="66"/>
    <s v="M"/>
    <s v="RI"/>
    <s v="Ozempic (0.25 or 0.5 MG/DOSE) 2MG/3ML SC SOPN"/>
    <s v="2717007000D221"/>
    <s v="E11.65"/>
    <s v="1649644477"/>
    <s v="1649644477"/>
    <s v="Andrew"/>
    <s v="Rego"/>
    <s v="EAST PROVIDENCE"/>
    <s v="RI"/>
    <s v="2914"/>
    <s v="ANTIDIABETICS"/>
    <s v="INCRETIN MIMETIC AGENTS (GLP-1 RECEPTOR AGONISTS)"/>
    <s v="OZEMPIC"/>
    <s v="Prior Authorization"/>
    <s v="Exp"/>
    <s v="Expedited"/>
    <s v="GLP-1 Agonist Ozempic PA with Limit"/>
    <s v="ePA Approve"/>
    <s v="Approved"/>
    <s v="ePA Approve"/>
    <s v="A"/>
    <s v="ASAP"/>
    <s v="Type 2 diabetes mellitus with hyperglycemia"/>
    <n v="0"/>
    <n v="0"/>
    <s v="NULL"/>
    <s v="00169418113"/>
    <s v=""/>
    <s v="NULL"/>
    <s v="NULL"/>
    <s v="NULL"/>
    <s v="NULL"/>
    <s v="266612081"/>
    <s v="266612081AND6/10/2024ANDOZEMP"/>
    <s v=""/>
    <s v=""/>
    <s v=""/>
    <s v=""/>
    <s v=""/>
    <n v="0"/>
    <n v="0"/>
    <s v=""/>
    <s v=""/>
    <n v="0"/>
    <n v="0"/>
    <n v="1"/>
    <s v="Physician Assistant"/>
    <s v="1649644477"/>
    <n v="0"/>
    <s v=""/>
    <s v=""/>
    <s v=""/>
    <s v=""/>
    <n v="8.1956018497294281E-2"/>
    <n v="2.31481481481481E-5"/>
    <x v="1"/>
    <n v="1"/>
    <n v="0"/>
    <n v="1"/>
    <m/>
    <s v=""/>
    <s v=""/>
    <s v=""/>
    <s v=""/>
    <s v=""/>
    <n v="1"/>
    <x v="9"/>
    <n v="1"/>
    <n v="0"/>
    <s v="E11"/>
    <n v="1"/>
    <n v="0"/>
    <s v=""/>
    <s v="ePA"/>
    <n v="0"/>
    <n v="0"/>
    <n v="0"/>
    <n v="0"/>
    <x v="11"/>
    <x v="19"/>
    <x v="1"/>
    <s v=""/>
    <s v=""/>
  </r>
  <r>
    <s v="E11"/>
    <s v="Type 2 diab w hyprosm w/o nonket hyprgly-hypros coma (NKHHC)"/>
    <n v="1"/>
    <s v="Type 2 diab w hyprosm w/o nonket hyprgly-hypros coma (NKHHC)"/>
    <n v="1"/>
    <s v="JARDIANCE"/>
    <s v="JARDIANCE"/>
    <s v=""/>
    <s v=""/>
    <s v=""/>
    <s v=""/>
    <s v=""/>
    <s v=""/>
    <s v=""/>
    <s v=""/>
    <s v=""/>
    <s v=""/>
    <s v=""/>
    <s v=""/>
    <s v=""/>
    <s v=""/>
    <s v=""/>
    <s v=""/>
    <s v=""/>
    <s v=""/>
    <s v=""/>
    <s v=""/>
    <s v=""/>
    <s v=""/>
    <s v=""/>
    <s v=""/>
    <s v=""/>
    <s v=""/>
    <s v=""/>
    <s v=""/>
    <s v="24087767053"/>
    <s v=""/>
    <s v=""/>
    <s v=""/>
    <s v=""/>
    <s v=""/>
    <s v=""/>
    <s v=""/>
    <s v=""/>
    <s v=""/>
    <s v=""/>
    <s v=""/>
    <s v=""/>
    <s v=""/>
    <s v=""/>
    <s v=""/>
    <s v=""/>
    <s v=""/>
    <s v=""/>
    <s v=""/>
    <s v=""/>
    <s v=""/>
    <s v=""/>
    <s v=""/>
    <s v=""/>
    <s v=""/>
    <s v=""/>
    <s v=""/>
    <s v="RXCLAIM"/>
    <s v="MEDSURG"/>
    <d v="2024-08-26T10:08:56"/>
    <s v="24-087767053"/>
    <s v="WOODWARD, SHARON"/>
    <s v="W26638436603"/>
    <s v="AETNA - ACF - FI - MISSISSIPPI"/>
    <s v="7700"/>
    <s v="108363238"/>
    <s v="0170009150001HA"/>
    <s v="1659051621"/>
    <s v="SHENK, BREANNA"/>
    <s v="Global Step Therapy Mississippi Mandate REG"/>
    <s v="Prior Authorization"/>
    <s v="Standard"/>
    <d v="2024-08-26T09:56:31"/>
    <d v="2024-08-26T09:56:31"/>
    <d v="2024-08-26T08:47:22"/>
    <s v="Approved"/>
    <n v="2024"/>
    <n v="8"/>
    <s v="Approved from 08/26/2024 thru 08/26/2025"/>
    <s v="ePA"/>
    <s v="Closed"/>
    <s v="Clinical"/>
    <s v="Approved from 08/26/2024 thru 08/26/2025"/>
    <s v="NULL"/>
    <n v="2035"/>
    <s v="Met Plan Criteria"/>
    <s v="Approved from 08/26/2024 thru 08/26/2025"/>
    <d v="2024-08-26T00:00:00"/>
    <d v="2025-08-26T00:00:00"/>
    <s v="MS"/>
    <s v="WOODWARD"/>
    <s v="SHARON"/>
    <n v="23595"/>
    <n v="60"/>
    <s v="F"/>
    <s v="MS"/>
    <s v="Jardiance 10mg Tablet"/>
    <s v="27700050000310"/>
    <s v="E11.65"/>
    <s v="1659051621"/>
    <s v="1659051621"/>
    <s v="BREANNA"/>
    <s v="SHENK"/>
    <s v="Ocean Springs"/>
    <s v="MS"/>
    <s v="39564"/>
    <s v="ANTIDIABETICS"/>
    <s v="SODIUM-GLUCOSE CO-TRANSPORTER 2 (SGLT2) INHIBITORS"/>
    <s v="JARDIANCE"/>
    <s v="Prior Authorization"/>
    <s v="Std"/>
    <s v="Standard"/>
    <s v="Global Step Therapy Mississippi Mandate REG"/>
    <s v="ePA Approve"/>
    <s v="Approved"/>
    <s v="ePA Approve"/>
    <s v="A"/>
    <s v="ASAP"/>
    <s v="Type 2 diabetes mellitus with hyperglycemia"/>
    <n v="0.12"/>
    <n v="0.12"/>
    <s v="NULL"/>
    <s v="00597015230"/>
    <s v=""/>
    <s v="NULL"/>
    <s v="NULL"/>
    <s v="NULL"/>
    <s v="NULL"/>
    <s v="266384366"/>
    <s v="266384366AND8/26/2024ANDJARDI"/>
    <s v=""/>
    <s v=""/>
    <s v=""/>
    <s v=""/>
    <s v=""/>
    <n v="0"/>
    <n v="0"/>
    <s v=""/>
    <s v=""/>
    <n v="0"/>
    <n v="0"/>
    <n v="1"/>
    <s v="Nurse Practitioner, Family"/>
    <s v="1659051621"/>
    <n v="0"/>
    <s v=""/>
    <s v=""/>
    <s v=""/>
    <s v=""/>
    <n v="2.3148102627601475E-5"/>
    <n v="8.6226851851851794E-3"/>
    <x v="1"/>
    <n v="1"/>
    <n v="0"/>
    <m/>
    <m/>
    <s v=""/>
    <s v=""/>
    <s v=""/>
    <s v=""/>
    <s v=""/>
    <n v="1"/>
    <x v="9"/>
    <n v="1"/>
    <n v="0"/>
    <s v="E11"/>
    <n v="1"/>
    <n v="0"/>
    <s v=""/>
    <s v="ePA"/>
    <n v="0"/>
    <n v="0"/>
    <n v="0"/>
    <n v="0"/>
    <x v="10"/>
    <x v="21"/>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92001084"/>
    <s v=""/>
    <s v=""/>
    <s v=""/>
    <s v=""/>
    <s v=""/>
    <s v=""/>
    <s v=""/>
    <s v=""/>
    <s v=""/>
    <s v=""/>
    <s v=""/>
    <s v=""/>
    <s v=""/>
    <s v=""/>
    <s v=""/>
    <s v=""/>
    <s v=""/>
    <s v=""/>
    <s v=""/>
    <s v=""/>
    <s v=""/>
    <s v=""/>
    <s v=""/>
    <s v=""/>
    <s v=""/>
    <s v=""/>
    <s v=""/>
    <s v="RXCLAIM"/>
    <s v="MEDSURG"/>
    <d v="2024-12-27T08:24:13"/>
    <s v="24-092001084"/>
    <s v="WOODWARD, SHARON"/>
    <s v="W26638436603"/>
    <s v="AETNA - ACF - FI - MISSISSIPPI"/>
    <s v="7700"/>
    <s v="108363238"/>
    <s v="0170009150001HA"/>
    <s v="1659051621"/>
    <s v="SHENK, BREANNA"/>
    <s v="GIP-GLP-1 Agonist Mounjaro PA with Limit REG"/>
    <s v="Prior Authorization"/>
    <s v="Standard"/>
    <d v="2024-12-27T08:08:48"/>
    <d v="2024-12-27T08:08:48"/>
    <d v="2024-12-26T17:57:10"/>
    <s v="Approved"/>
    <n v="2024"/>
    <n v="12"/>
    <s v="Approved from 12/27/2024 thru 12/27/2027"/>
    <s v="ePA"/>
    <s v="Closed"/>
    <s v="Clinical"/>
    <s v="Approved from 12/27/2024 thru 12/27/2027"/>
    <s v="NULL"/>
    <n v="2035"/>
    <s v="Met Plan Criteria"/>
    <s v="Approved from 12/27/2024 thru 12/27/2027"/>
    <d v="2024-12-27T00:00:00"/>
    <d v="2027-12-27T00:00:00"/>
    <s v="MS"/>
    <s v="WOODWARD"/>
    <s v="SHARON"/>
    <n v="23595"/>
    <n v="60"/>
    <s v="F"/>
    <s v="MS"/>
    <s v="Mounjaro (tirzepatide)"/>
    <s v="2717308000D5**"/>
    <s v="E1165"/>
    <s v="1659051621"/>
    <s v="1659051621"/>
    <s v="BREANNA"/>
    <s v="SHENK"/>
    <s v="Ocean Springs"/>
    <s v="MS"/>
    <s v="39564"/>
    <s v="ANTIDIABETICS"/>
    <s v="INVALID GPI"/>
    <s v="MOUNJARO"/>
    <s v="Prior Authorization"/>
    <s v="Std"/>
    <s v="Standard"/>
    <s v="GIP-GLP-1 Agonist Mounjaro PA with Limit REG"/>
    <s v="ePA Approve"/>
    <s v="Approved"/>
    <s v="ePA Approve"/>
    <s v="A"/>
    <s v="ASAP"/>
    <s v="Type 2 diabetes mellitus with hyperglycemia"/>
    <n v="0.15"/>
    <n v="0.15"/>
    <s v="NULL"/>
    <s v="00002145780"/>
    <s v=""/>
    <s v="NULL"/>
    <s v="NULL"/>
    <s v="NULL"/>
    <s v="NULL"/>
    <s v="266384366"/>
    <s v="266384366AND12/27/2024ANDMOUNJ"/>
    <s v=""/>
    <s v=""/>
    <s v=""/>
    <s v=""/>
    <s v=""/>
    <n v="0"/>
    <n v="0"/>
    <s v=""/>
    <s v=""/>
    <n v="0"/>
    <n v="0"/>
    <n v="1"/>
    <s v="Nurse Practitioner, Family"/>
    <s v="1659051621"/>
    <n v="0"/>
    <s v=""/>
    <s v=""/>
    <s v=""/>
    <s v=""/>
    <s v=""/>
    <n v="1.07060185185185E-2"/>
    <x v="1"/>
    <n v="1"/>
    <n v="0"/>
    <m/>
    <m/>
    <s v=""/>
    <s v=""/>
    <s v=""/>
    <s v=""/>
    <s v=""/>
    <n v="1"/>
    <x v="9"/>
    <n v="1"/>
    <n v="0"/>
    <s v="E11"/>
    <n v="1"/>
    <n v="0"/>
    <s v=""/>
    <s v="ePA"/>
    <n v="0"/>
    <n v="0"/>
    <n v="0"/>
    <n v="0"/>
    <x v="10"/>
    <x v="4"/>
    <x v="1"/>
    <s v=""/>
    <s v=""/>
  </r>
  <r>
    <s v="E11"/>
    <s v="Type 2 diab w hyprosm w/o nonket hyprgly-hypros coma (NKHHC)"/>
    <n v="1"/>
    <s v="Type 2 diab w hyprosm w/o nonket hyprgly-hypros coma (NKHHC)"/>
    <n v="1"/>
    <s v="FARXIGA"/>
    <s v="FARXIGA"/>
    <s v=""/>
    <s v=""/>
    <s v=""/>
    <s v=""/>
    <s v=""/>
    <s v=""/>
    <s v=""/>
    <s v=""/>
    <s v=""/>
    <s v=""/>
    <s v=""/>
    <s v=""/>
    <s v=""/>
    <s v=""/>
    <s v=""/>
    <s v=""/>
    <s v=""/>
    <s v=""/>
    <s v=""/>
    <s v=""/>
    <s v=""/>
    <s v=""/>
    <s v=""/>
    <s v=""/>
    <s v=""/>
    <s v=""/>
    <s v=""/>
    <s v=""/>
    <s v="24082445422"/>
    <s v=""/>
    <s v=""/>
    <s v=""/>
    <s v=""/>
    <s v=""/>
    <s v=""/>
    <s v=""/>
    <s v=""/>
    <s v=""/>
    <s v=""/>
    <s v=""/>
    <s v=""/>
    <s v=""/>
    <s v=""/>
    <s v=""/>
    <s v=""/>
    <s v=""/>
    <s v=""/>
    <s v=""/>
    <s v=""/>
    <s v=""/>
    <s v=""/>
    <s v=""/>
    <s v=""/>
    <s v=""/>
    <s v=""/>
    <s v=""/>
    <s v="RXCLAIM"/>
    <s v="MEDSURG"/>
    <d v="2024-04-02T14:17:04"/>
    <s v="24-082445422"/>
    <s v="GLEGHORN, PATRICIA"/>
    <s v="W27510964801"/>
    <s v="AETNA - ACF - FI - MISSISSIPPI"/>
    <s v="7700"/>
    <s v="84452781"/>
    <s v="0186765100001-A"/>
    <s v="1679855159"/>
    <s v="Eaton, Jessica"/>
    <s v="Global Step Therapy Mississippi Mandate REG"/>
    <s v="Prior Authorization"/>
    <s v="Standard"/>
    <d v="2024-04-02T13:54:34"/>
    <d v="2024-04-02T13:54:34"/>
    <d v="2024-04-01T15:56:05"/>
    <s v="Approved"/>
    <n v="2024"/>
    <n v="4"/>
    <s v="Approved from 04/02/2024 thru 04/02/2025"/>
    <s v="ePA"/>
    <s v="Closed"/>
    <s v="Clinical"/>
    <s v="Approved from 04/02/2024 thru 04/02/2025"/>
    <s v="NULL"/>
    <n v="2035"/>
    <s v="Met Plan Criteria"/>
    <s v="Approved from 04/02/2024 thru 04/02/2025"/>
    <d v="2024-04-02T00:00:00"/>
    <d v="2025-04-02T00:00:00"/>
    <s v="MS"/>
    <s v="GLEGHORN"/>
    <s v="PATRICIA"/>
    <n v="23657"/>
    <n v="59"/>
    <s v="F"/>
    <s v="MS"/>
    <s v="Farxiga 10mg Tablet"/>
    <s v="27700040200320"/>
    <s v="E11.65"/>
    <s v="1679855159"/>
    <s v="1679855159"/>
    <s v="Jessica"/>
    <s v="Eaton"/>
    <s v="TUPELO"/>
    <s v="MS"/>
    <s v="38801"/>
    <s v="ANTIDIABETICS"/>
    <s v="SODIUM-GLUCOSE CO-TRANSPORTER 2 (SGLT2) INHIBITORS"/>
    <s v="FARXIGA"/>
    <s v="Prior Authorization"/>
    <s v="Std"/>
    <s v="Standard"/>
    <s v="Global Step Therapy Mississippi Mandate REG"/>
    <s v="ePA Approve"/>
    <s v="Approved"/>
    <s v="ePA Approve"/>
    <s v="A"/>
    <s v="ASAP"/>
    <s v="Type 2 diabetes mellitus with hyperglycemia"/>
    <n v="0.23"/>
    <n v="0.23"/>
    <s v="NULL"/>
    <s v="00310621030"/>
    <s v=""/>
    <s v="NULL"/>
    <s v="NULL"/>
    <s v="NULL"/>
    <s v="NULL"/>
    <s v="275109648"/>
    <s v="275109648AND4/2/2024ANDFARXI"/>
    <s v=""/>
    <s v=""/>
    <s v=""/>
    <s v=""/>
    <s v=""/>
    <n v="0"/>
    <n v="0"/>
    <s v=""/>
    <s v=""/>
    <n v="0"/>
    <n v="0"/>
    <n v="1"/>
    <s v="Nurse Practitioner"/>
    <s v="1679855159"/>
    <n v="0"/>
    <s v=""/>
    <s v=""/>
    <s v=""/>
    <s v=""/>
    <s v=""/>
    <n v="1.5625E-2"/>
    <x v="1"/>
    <n v="1"/>
    <n v="0"/>
    <m/>
    <m/>
    <s v=""/>
    <s v=""/>
    <s v=""/>
    <s v=""/>
    <s v=""/>
    <n v="1"/>
    <x v="9"/>
    <n v="1"/>
    <n v="0"/>
    <s v="E11"/>
    <n v="1"/>
    <n v="0"/>
    <s v=""/>
    <s v="ePA"/>
    <n v="0"/>
    <n v="0"/>
    <n v="0"/>
    <n v="0"/>
    <x v="2"/>
    <x v="2"/>
    <x v="1"/>
    <s v=""/>
    <s v=""/>
  </r>
  <r>
    <s v="E11"/>
    <s v="Type 2 diab w hyprosm w/o nonket hyprgly-hypros coma (NKHHC)"/>
    <n v="1"/>
    <s v="Type 2 diab w hyprosm w/o nonket hyprgly-hypros coma (NKHHC)"/>
    <n v="1"/>
    <s v="JARDIANCE"/>
    <s v="JARDIANCE"/>
    <s v=""/>
    <s v=""/>
    <s v=""/>
    <s v=""/>
    <s v=""/>
    <s v=""/>
    <s v=""/>
    <s v=""/>
    <s v=""/>
    <s v=""/>
    <s v=""/>
    <s v=""/>
    <s v=""/>
    <s v=""/>
    <s v=""/>
    <s v=""/>
    <s v=""/>
    <s v=""/>
    <s v=""/>
    <s v=""/>
    <s v=""/>
    <s v=""/>
    <s v=""/>
    <s v=""/>
    <s v=""/>
    <s v=""/>
    <s v=""/>
    <s v=""/>
    <s v="24083946565"/>
    <s v=""/>
    <s v=""/>
    <s v=""/>
    <s v=""/>
    <s v=""/>
    <s v=""/>
    <s v=""/>
    <s v=""/>
    <s v=""/>
    <s v=""/>
    <s v=""/>
    <s v=""/>
    <s v=""/>
    <s v=""/>
    <s v=""/>
    <s v=""/>
    <s v=""/>
    <s v=""/>
    <s v=""/>
    <s v=""/>
    <s v=""/>
    <s v=""/>
    <s v=""/>
    <s v=""/>
    <s v=""/>
    <s v=""/>
    <s v=""/>
    <s v="RXCLAIM"/>
    <s v="MEDSURG"/>
    <d v="2024-05-10T08:46:27"/>
    <s v="24-083946565"/>
    <s v="THOMPSON, GARY"/>
    <s v="W27531945401"/>
    <s v="AETNA - ACF - FI - MISSISSIPPI"/>
    <s v="7700"/>
    <s v="84452781"/>
    <s v="0186765100002-A"/>
    <s v="1679855159"/>
    <s v="Eaton, Jessica"/>
    <s v="Global Step Therapy Mississippi Mandate REG"/>
    <s v="Prior Authorization"/>
    <s v="Standard"/>
    <d v="2024-05-10T08:40:36"/>
    <d v="2024-05-10T08:40:36"/>
    <d v="2024-05-09T18:11:53"/>
    <s v="Approved"/>
    <n v="2024"/>
    <n v="5"/>
    <s v="Approved from 05/10/2024 thru 05/10/2025 - SP, 05/10/2024 08:46 AM"/>
    <s v="ePA"/>
    <s v="Closed"/>
    <s v="Clinical"/>
    <s v="Approved from 05/10/2024 thru 05/10/2025 - SP, 05/10/2024 08:46 AM"/>
    <s v="NULL"/>
    <n v="2035"/>
    <s v="Met Plan Criteria"/>
    <s v="Approved from 05/10/2024 thru 05/10/2025 - SP, 05/10/2024 08:46 AM"/>
    <d v="2024-05-10T00:00:00"/>
    <d v="2025-05-10T00:00:00"/>
    <s v="MS"/>
    <s v="THOMPSON"/>
    <s v="GARY"/>
    <n v="22526"/>
    <n v="62"/>
    <s v="M"/>
    <s v="MS"/>
    <s v="Jardiance 25MG OR TABS"/>
    <s v="27700050000320"/>
    <s v="E11.65"/>
    <s v="1679855159"/>
    <s v="1679855159"/>
    <s v="Jessica"/>
    <s v="Eaton"/>
    <s v="TUPELO"/>
    <s v="MS"/>
    <s v="38801"/>
    <s v="ANTIDIABETICS"/>
    <s v="SODIUM-GLUCOSE CO-TRANSPORTER 2 (SGLT2) INHIBITORS"/>
    <s v="JARDIANCE"/>
    <s v="Prior Authorization"/>
    <s v="Std"/>
    <s v="Standard"/>
    <s v="Global Step Therapy Mississippi Mandate REG"/>
    <s v="ePA Approve"/>
    <s v="Approved"/>
    <s v="ePA Approve"/>
    <s v="A"/>
    <s v="ASAP"/>
    <s v="Type 2 diabetes mellitus with hyperglycemia"/>
    <n v="0.06"/>
    <n v="0.06"/>
    <s v="NULL"/>
    <s v="00597015390"/>
    <s v=""/>
    <s v="NULL"/>
    <s v="NULL"/>
    <s v="NULL"/>
    <s v="NULL"/>
    <s v="275319454"/>
    <s v="275319454AND5/10/2024ANDJARDI"/>
    <s v=""/>
    <s v=""/>
    <s v=""/>
    <s v=""/>
    <s v=""/>
    <n v="0"/>
    <n v="0"/>
    <s v=""/>
    <s v=""/>
    <n v="0"/>
    <n v="0"/>
    <n v="1"/>
    <s v="Nurse Practitioner"/>
    <s v="1679855159"/>
    <n v="0"/>
    <s v=""/>
    <s v=""/>
    <s v=""/>
    <s v=""/>
    <s v=""/>
    <n v="4.0625000000000001E-3"/>
    <x v="1"/>
    <n v="1"/>
    <n v="0"/>
    <m/>
    <m/>
    <s v=""/>
    <s v=""/>
    <s v=""/>
    <s v=""/>
    <s v=""/>
    <n v="1"/>
    <x v="9"/>
    <n v="1"/>
    <n v="0"/>
    <s v="E11"/>
    <n v="1"/>
    <n v="0"/>
    <s v=""/>
    <s v="ePA"/>
    <n v="0"/>
    <n v="0"/>
    <n v="0"/>
    <n v="0"/>
    <x v="2"/>
    <x v="21"/>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8839244"/>
    <s v=""/>
    <s v=""/>
    <s v=""/>
    <s v=""/>
    <s v=""/>
    <s v=""/>
    <s v=""/>
    <s v=""/>
    <s v=""/>
    <s v=""/>
    <s v=""/>
    <s v=""/>
    <s v=""/>
    <s v=""/>
    <s v=""/>
    <s v=""/>
    <s v=""/>
    <s v=""/>
    <s v=""/>
    <s v=""/>
    <s v=""/>
    <s v=""/>
    <s v=""/>
    <s v=""/>
    <s v=""/>
    <s v=""/>
    <s v=""/>
    <s v="RXCLAIM"/>
    <s v="MEDSURG"/>
    <d v="2024-09-25T10:52:47"/>
    <s v="24-088839244"/>
    <s v="GLEGHORN, PATRICIA"/>
    <s v="W27510964801"/>
    <s v="AETNA - ACF - FI - MISSISSIPPI"/>
    <s v="7700"/>
    <s v="84452781"/>
    <s v="0186765100001-A"/>
    <s v="1679855159"/>
    <s v="EATON, JESSICA"/>
    <s v="GIP-GLP-1 Agonist Mounjaro PA with Limit REG"/>
    <s v="Prior Authorization"/>
    <s v="Standard"/>
    <d v="2024-09-25T10:52:42"/>
    <d v="2024-09-25T10:52:47"/>
    <d v="2024-09-25T10:50:56"/>
    <s v="Approved"/>
    <n v="2024"/>
    <n v="9"/>
    <s v="Met Plan Criteria"/>
    <s v="ePA"/>
    <s v="Closed"/>
    <s v="Clinical"/>
    <s v="NULL"/>
    <s v="Met Plan Criteria"/>
    <n v="2035"/>
    <s v="Met Plan Criteria"/>
    <s v="Met Plan Criteria"/>
    <d v="2024-09-25T00:00:00"/>
    <d v="2027-09-25T00:00:00"/>
    <s v="MS"/>
    <s v="GLEGHORN"/>
    <s v="PATRICIA"/>
    <n v="23657"/>
    <n v="59"/>
    <s v="F"/>
    <s v="MS"/>
    <s v="Mounjaro 12.5MG/0.5ML SC SOPN"/>
    <s v="2717308000D2**"/>
    <s v="E11.65"/>
    <s v="1679855159"/>
    <s v="1679855159"/>
    <s v="JESSICA"/>
    <s v="EATON"/>
    <s v="Tupelo"/>
    <s v="MS"/>
    <s v="38801"/>
    <s v="ANTIDIABETICS"/>
    <s v="INVALID GPI"/>
    <s v="MOUNJARO"/>
    <s v="Prior Authorization"/>
    <s v="Std"/>
    <s v="Standard"/>
    <s v="GIP-GLP-1 Agonist Mounjaro PA with Limit REG"/>
    <s v="ePA Approve"/>
    <s v="Approved"/>
    <s v="ePA Approve"/>
    <s v="A"/>
    <s v="ASAP"/>
    <s v="Type 2 diabetes mellitus with hyperglycemia"/>
    <n v="0"/>
    <n v="0"/>
    <s v="NULL"/>
    <s v="00002146080"/>
    <s v=""/>
    <s v="NULL"/>
    <s v="NULL"/>
    <s v="NULL"/>
    <s v="NULL"/>
    <s v="275109648"/>
    <s v="275109648AND9/25/2024ANDMOUNJ"/>
    <s v=""/>
    <s v=""/>
    <s v=""/>
    <s v=""/>
    <s v=""/>
    <n v="0"/>
    <n v="0"/>
    <s v=""/>
    <s v=""/>
    <n v="0"/>
    <n v="0"/>
    <n v="1"/>
    <s v="Nurse Practitioner"/>
    <s v="1679855159"/>
    <n v="0"/>
    <s v=""/>
    <s v=""/>
    <s v=""/>
    <s v=""/>
    <s v=""/>
    <n v="5.78703703703704E-5"/>
    <x v="1"/>
    <n v="1"/>
    <n v="0"/>
    <m/>
    <m/>
    <s v=""/>
    <s v=""/>
    <s v=""/>
    <s v=""/>
    <s v=""/>
    <n v="1"/>
    <x v="9"/>
    <n v="1"/>
    <n v="0"/>
    <s v="E11"/>
    <n v="1"/>
    <n v="0"/>
    <s v=""/>
    <s v="ePA"/>
    <n v="0"/>
    <n v="0"/>
    <n v="0"/>
    <n v="0"/>
    <x v="2"/>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5096033"/>
    <s v=""/>
    <s v=""/>
    <s v=""/>
    <s v=""/>
    <s v=""/>
    <s v=""/>
    <s v=""/>
    <s v=""/>
    <s v=""/>
    <s v=""/>
    <s v=""/>
    <s v=""/>
    <s v=""/>
    <s v=""/>
    <s v=""/>
    <s v=""/>
    <s v=""/>
    <s v=""/>
    <s v=""/>
    <s v=""/>
    <s v=""/>
    <s v=""/>
    <s v=""/>
    <s v=""/>
    <s v=""/>
    <s v=""/>
    <s v=""/>
    <s v="RXCLAIM"/>
    <s v="MEDSURG"/>
    <d v="2024-06-11T15:14:23"/>
    <s v="24-085096033"/>
    <s v="RUBBIN, JORDAN"/>
    <s v="W28581756701"/>
    <s v="AETNA - ACF - FI - MISSISSIPPI"/>
    <s v="7700"/>
    <s v="171714"/>
    <s v="0176713100001-A"/>
    <s v="1700274016"/>
    <s v="WILLIAMS-DAVIS, CHRYSTAL"/>
    <s v="GIP-GLP-1 Agonist Mounjaro PA with Limit REG"/>
    <s v="Prior Authorization"/>
    <s v="Standard"/>
    <d v="2024-06-11T13:53:00"/>
    <d v="2024-06-11T14:58:16"/>
    <d v="2024-06-11T14:32:39"/>
    <s v="Approved"/>
    <n v="2024"/>
    <n v="6"/>
    <s v="Approved from 06/11/2024 thru 06/11/2027"/>
    <s v="Fax"/>
    <s v="Closed"/>
    <s v="Clinical"/>
    <s v="Approved from 06/11/2024 thru 06/11/2027"/>
    <s v="NULL"/>
    <n v="2035"/>
    <s v="Met Plan Criteria"/>
    <s v="Approved from 06/11/2024 thru 06/11/2027"/>
    <d v="2024-06-11T00:00:00"/>
    <d v="2027-06-11T00:00:00"/>
    <s v="MS"/>
    <s v="RUBBIN"/>
    <s v="JORDAN"/>
    <n v="36742"/>
    <n v="23"/>
    <s v="M"/>
    <s v="MS"/>
    <s v="Mounjaro (tirzepatide)"/>
    <s v="2717308000D2**"/>
    <s v="E11.65"/>
    <s v="000000NULL"/>
    <s v="1700274016"/>
    <s v="CHRYSTAL"/>
    <s v="WILLIAMS-DAVIS"/>
    <s v="MT PLEASANT"/>
    <s v="MS"/>
    <s v="38649"/>
    <s v="ANTIDIABETICS"/>
    <s v="INVALID GPI"/>
    <s v="MOUNJARO"/>
    <s v="Prior Authorization"/>
    <s v="Std"/>
    <s v="Standard"/>
    <s v="GIP-GLP-1 Agonist Mounjaro PA with Limit REG"/>
    <s v="Approve"/>
    <s v="Approved"/>
    <s v="Approved"/>
    <s v="A"/>
    <s v="ASAP"/>
    <s v="Type 2 diabetes mellitus with hyperglycemia"/>
    <n v="0.16"/>
    <n v="0.16"/>
    <s v="NULL"/>
    <s v="00002149580"/>
    <s v=""/>
    <s v="NULL"/>
    <s v="NULL"/>
    <s v="NULL"/>
    <s v="NULL"/>
    <s v="285817567"/>
    <s v="285817567AND6/11/2024ANDMOUNJ"/>
    <s v=""/>
    <s v=""/>
    <s v=""/>
    <s v=""/>
    <s v=""/>
    <n v="0"/>
    <n v="0"/>
    <s v=""/>
    <s v=""/>
    <n v="0"/>
    <n v="0"/>
    <n v="1"/>
    <s v="Nurse Practitioner"/>
    <s v="1700274016"/>
    <n v="0"/>
    <s v=""/>
    <s v=""/>
    <s v=""/>
    <s v=""/>
    <s v=""/>
    <n v="5.65162037037037E-2"/>
    <x v="1"/>
    <n v="1"/>
    <n v="0"/>
    <m/>
    <m/>
    <s v=""/>
    <s v=""/>
    <s v=""/>
    <s v=""/>
    <s v=""/>
    <n v="1"/>
    <x v="9"/>
    <n v="1"/>
    <n v="0"/>
    <s v="E11"/>
    <n v="1"/>
    <n v="0"/>
    <s v=""/>
    <s v="Fax"/>
    <n v="0"/>
    <n v="0"/>
    <n v="0"/>
    <n v="0"/>
    <x v="2"/>
    <x v="4"/>
    <x v="1"/>
    <s v=""/>
    <s v=""/>
  </r>
  <r>
    <s v="E11"/>
    <s v="Type 2 diab w hyprosm w/o nonket hyprgly-hypros coma (NKHHC)"/>
    <n v="1"/>
    <s v="Type 2 diab w hyprosm w/o nonket hyprgly-hypros coma (NKHHC)"/>
    <n v="1"/>
    <s v="RYBELSUS"/>
    <s v="RYBELSUS"/>
    <s v=""/>
    <s v=""/>
    <s v=""/>
    <s v=""/>
    <s v=""/>
    <s v=""/>
    <s v=""/>
    <s v=""/>
    <s v=""/>
    <s v=""/>
    <s v=""/>
    <s v=""/>
    <s v=""/>
    <s v=""/>
    <s v=""/>
    <s v=""/>
    <s v=""/>
    <s v=""/>
    <s v=""/>
    <s v=""/>
    <s v=""/>
    <s v=""/>
    <s v=""/>
    <s v=""/>
    <s v=""/>
    <s v=""/>
    <s v=""/>
    <s v=""/>
    <s v="24089920062"/>
    <s v=""/>
    <s v=""/>
    <s v=""/>
    <s v=""/>
    <s v=""/>
    <s v=""/>
    <s v=""/>
    <s v=""/>
    <s v=""/>
    <s v=""/>
    <s v=""/>
    <s v=""/>
    <s v=""/>
    <s v=""/>
    <s v=""/>
    <s v=""/>
    <s v=""/>
    <s v=""/>
    <s v=""/>
    <s v=""/>
    <s v=""/>
    <s v=""/>
    <s v=""/>
    <s v=""/>
    <s v=""/>
    <s v=""/>
    <s v=""/>
    <s v="RXCLAIM"/>
    <s v="MEDSURG"/>
    <d v="2024-10-25T12:05:47"/>
    <s v="24-089920062"/>
    <s v="SMITH, KAREN"/>
    <s v="W27634166201"/>
    <s v="AETNA - ACF - FI - MISSISSIPPI"/>
    <s v="7700"/>
    <s v="171714"/>
    <s v="0176713100001-A"/>
    <s v="1710175815"/>
    <s v="OSWALT, AMANDA"/>
    <s v="Antidiabetic GLP-1 Agonist PA with Limit REG"/>
    <s v="Prior Authorization"/>
    <s v="Standard"/>
    <d v="2024-10-25T11:31:25"/>
    <d v="2024-10-25T11:31:25"/>
    <d v="2024-10-25T11:57:11"/>
    <s v="Approved"/>
    <n v="2024"/>
    <n v="10"/>
    <s v="Approved from 10/25/2024 thru 10/25/2027"/>
    <s v="Fax"/>
    <s v="Closed"/>
    <s v="Clinical"/>
    <s v="Approved from 10/25/2024 thru 10/25/2027"/>
    <s v="NULL"/>
    <n v="2035"/>
    <s v="Met Plan Criteria"/>
    <s v="Approved from 10/25/2024 thru 10/25/2027"/>
    <d v="2024-10-25T00:00:00"/>
    <d v="2027-10-25T00:00:00"/>
    <s v="MS"/>
    <s v="SMITH"/>
    <s v="KAREN"/>
    <n v="27576"/>
    <n v="49"/>
    <s v="F"/>
    <s v="MS"/>
    <s v="Rybelsus (semaglutide)"/>
    <s v="271700700003**"/>
    <s v="E11.9"/>
    <s v="000000NULL"/>
    <s v="1710175815"/>
    <s v="AMANDA"/>
    <s v="OSWALT"/>
    <s v="WASHINGTON"/>
    <s v="MO"/>
    <s v="63090"/>
    <s v="ANTIDIABETICS"/>
    <s v="INCRETIN MIMETIC AGENTS (GLP-1 RECEPTOR AGONISTS)"/>
    <s v="RYBELSUS"/>
    <s v="Prior Authorization"/>
    <s v="Std"/>
    <s v="Standard"/>
    <s v="Antidiabetic GLP-1 Agonist PA with Limit REG"/>
    <s v="Approve"/>
    <s v="Approved"/>
    <s v="Approved"/>
    <s v="A"/>
    <s v="ASAP"/>
    <s v="Type 2 diabetes mellitus without complications"/>
    <n v="0.34"/>
    <n v="0.34"/>
    <s v="NULL"/>
    <s v="00169430330"/>
    <s v=""/>
    <s v="NULL"/>
    <s v="NULL"/>
    <s v="NULL"/>
    <s v="NULL"/>
    <s v="276341662"/>
    <s v="276341662AND10/25/2024ANDRYBEL"/>
    <s v=""/>
    <s v=""/>
    <s v=""/>
    <s v=""/>
    <s v=""/>
    <n v="0"/>
    <n v="0"/>
    <s v=""/>
    <s v=""/>
    <n v="0"/>
    <n v="0"/>
    <n v="1"/>
    <s v="Registered Nurse"/>
    <s v="1710175815"/>
    <n v="0"/>
    <s v=""/>
    <s v=""/>
    <s v=""/>
    <s v=""/>
    <s v=""/>
    <n v="2.3865740740740701E-2"/>
    <x v="1"/>
    <n v="1"/>
    <n v="0"/>
    <m/>
    <m/>
    <s v=""/>
    <s v=""/>
    <s v=""/>
    <s v=""/>
    <s v=""/>
    <n v="1"/>
    <x v="9"/>
    <n v="1"/>
    <n v="0"/>
    <s v="E11"/>
    <n v="1"/>
    <n v="0"/>
    <s v=""/>
    <s v="Fax"/>
    <n v="0"/>
    <n v="0"/>
    <n v="0"/>
    <n v="0"/>
    <x v="0"/>
    <x v="22"/>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3395098"/>
    <s v=""/>
    <s v=""/>
    <s v=""/>
    <s v=""/>
    <s v=""/>
    <s v=""/>
    <s v=""/>
    <s v=""/>
    <s v=""/>
    <s v=""/>
    <s v=""/>
    <s v=""/>
    <s v=""/>
    <s v=""/>
    <s v=""/>
    <s v=""/>
    <s v=""/>
    <s v=""/>
    <s v=""/>
    <s v=""/>
    <s v=""/>
    <s v=""/>
    <s v=""/>
    <s v=""/>
    <s v=""/>
    <s v=""/>
    <s v=""/>
    <s v="RXCLAIM"/>
    <s v="MEDSURG"/>
    <d v="2024-04-28T05:47:15"/>
    <s v="24-083395098"/>
    <s v="CROUCH, THOMAS"/>
    <s v="W28537112201"/>
    <s v="AETNA - ACF - FI - MISSISSIPPI"/>
    <s v="7700"/>
    <s v="171714"/>
    <s v="0176713100001-A"/>
    <s v="1710285606"/>
    <s v="Taylor, Tammy"/>
    <s v="GIP-GLP-1 Agonist Mounjaro PA with Limit REG"/>
    <s v="Prior Authorization"/>
    <s v="Expedited"/>
    <d v="2024-04-25T16:06:35"/>
    <d v="2024-04-28T05:40:17"/>
    <d v="2024-04-25T16:04:28"/>
    <s v="Denied"/>
    <n v="2024"/>
    <n v="4"/>
    <s v="Your plan only covers this drug if it works well for you. We have denied your request because the drug did not work well for you.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if it works well for you. We have denied your request because the drug did not work well for you.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if it works well for you. We have denied your request because the drug did not work well for you.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CROUCH"/>
    <s v="THOMAS"/>
    <n v="25070"/>
    <n v="55"/>
    <s v="M"/>
    <s v="MS"/>
    <s v="Mounjaro (tirzepatide)"/>
    <s v="2717308000D2**"/>
    <s v="E11.00"/>
    <s v="1710285606"/>
    <s v="1710285606"/>
    <s v="Tammy"/>
    <s v="Taylor"/>
    <s v="GERMANTOWN"/>
    <s v="TN"/>
    <s v="38138"/>
    <s v="ANTIDIABETICS"/>
    <s v="INVALID GPI"/>
    <s v="MOUNJARO"/>
    <s v="Prior Authorization"/>
    <s v="Exp"/>
    <s v="Expedited"/>
    <s v="GIP-GLP-1 Agonist Mounjaro PA with Limit REG"/>
    <s v="MD Deny and Close (Missing Clinical) - PA"/>
    <s v="Denied"/>
    <s v="Insufficient Clinical Info"/>
    <s v="D"/>
    <s v="ASAP"/>
    <s v="Type 2 diabetes mellitus with hyperosmolarity without nonketotic hyperglyce"/>
    <n v="7.0000000000000007E-2"/>
    <n v="7.0000000000000007E-2"/>
    <s v="NULL"/>
    <s v="00002150680"/>
    <d v="2024-04-28T05:47:15"/>
    <s v="XMRITDALIPI"/>
    <s v="NULL"/>
    <s v="Tishe"/>
    <s v="Dalipi"/>
    <s v="285371122"/>
    <s v="285371122AND4/28/2024ANDMOUNJ"/>
    <s v="Drug Subject to Quantity Limits"/>
    <n v="0"/>
    <n v="1"/>
    <n v="0"/>
    <n v="0"/>
    <n v="0"/>
    <n v="0"/>
    <n v="0"/>
    <n v="0"/>
    <n v="0"/>
    <n v="0"/>
    <n v="1"/>
    <s v="Nurse Practitioner"/>
    <s v="1710285606"/>
    <n v="0"/>
    <s v=""/>
    <s v=""/>
    <s v=""/>
    <s v=""/>
    <s v=""/>
    <n v="2.5699074074074102"/>
    <x v="0"/>
    <n v="0"/>
    <n v="1"/>
    <m/>
    <n v="1"/>
    <s v=""/>
    <s v=""/>
    <s v=""/>
    <s v=""/>
    <s v=""/>
    <n v="1"/>
    <x v="9"/>
    <n v="0"/>
    <n v="1"/>
    <s v="E11"/>
    <n v="0"/>
    <n v="1"/>
    <s v=""/>
    <s v="ePA"/>
    <n v="0"/>
    <n v="0"/>
    <n v="0"/>
    <n v="0"/>
    <x v="2"/>
    <x v="4"/>
    <x v="2"/>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3773805"/>
    <s v=""/>
    <s v=""/>
    <s v=""/>
    <s v=""/>
    <s v=""/>
    <s v=""/>
    <s v=""/>
    <s v=""/>
    <s v=""/>
    <s v=""/>
    <s v=""/>
    <s v=""/>
    <s v=""/>
    <s v=""/>
    <s v=""/>
    <s v=""/>
    <s v=""/>
    <s v=""/>
    <s v=""/>
    <s v=""/>
    <s v=""/>
    <s v=""/>
    <s v=""/>
    <s v=""/>
    <s v=""/>
    <s v=""/>
    <s v=""/>
    <s v="RXCLAIM"/>
    <s v="MEDSURG"/>
    <d v="2024-05-06T16:51:37"/>
    <s v="24-083773805"/>
    <s v="CROUCH, THOMAS"/>
    <s v="W28537112201"/>
    <s v="AETNA - ACF - FI - MISSISSIPPI"/>
    <s v="7700"/>
    <s v="171714"/>
    <s v="0176713100001-A"/>
    <s v="1710285606"/>
    <s v="Taylor, Tammy"/>
    <s v="GIP-GLP-1 Agonist Mounjaro PA with Limit REG"/>
    <s v="Prior Authorization"/>
    <s v="Expedited"/>
    <d v="2024-05-06T15:38:01"/>
    <d v="2024-05-06T15:38:01"/>
    <d v="2024-05-06T15:35:00"/>
    <s v="Denied"/>
    <n v="2024"/>
    <n v="5"/>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CROUCH"/>
    <s v="THOMAS"/>
    <n v="25070"/>
    <n v="55"/>
    <s v="M"/>
    <s v="MS"/>
    <s v="Mounjaro (tirzepatide)"/>
    <s v="2717308000D2**"/>
    <s v="E11.00"/>
    <s v="1710285606"/>
    <s v="1710285606"/>
    <s v="Tammy"/>
    <s v="Taylor"/>
    <s v="GERMANTOWN"/>
    <s v="TN"/>
    <s v="38138"/>
    <s v="ANTIDIABETICS"/>
    <s v="INVALID GPI"/>
    <s v="MOUNJARO"/>
    <s v="Prior Authorization"/>
    <s v="Exp"/>
    <s v="Expedited"/>
    <s v="GIP-GLP-1 Agonist Mounjaro PA with Limit REG"/>
    <s v="MD Deny and Close (Complete Clinical) - PA"/>
    <s v="Denied"/>
    <s v="Denied"/>
    <s v="D"/>
    <s v="ASAP"/>
    <s v="Type 2 diabetes mellitus with hyperosmolarity without nonketotic hyperglyce"/>
    <n v="1.1399999999999999"/>
    <n v="1.1399999999999999"/>
    <s v="NULL"/>
    <s v="00002150680"/>
    <d v="2024-05-06T16:51:37"/>
    <s v="XMRIADEPUE"/>
    <s v="NULL"/>
    <s v="Amy"/>
    <s v="DePue"/>
    <s v="285371122"/>
    <s v="285371122AND5/6/2024ANDMOUNJ"/>
    <s v="Drug Subject to Quantity Limits"/>
    <n v="0"/>
    <n v="1"/>
    <n v="0"/>
    <n v="0"/>
    <n v="0"/>
    <n v="0"/>
    <n v="0"/>
    <n v="0"/>
    <n v="0"/>
    <n v="0"/>
    <n v="1"/>
    <s v="Nurse Practitioner"/>
    <s v="1710285606"/>
    <n v="0"/>
    <s v=""/>
    <s v=""/>
    <s v=""/>
    <s v=""/>
    <n v="2.5699074074000237"/>
    <n v="5.11111111111111E-2"/>
    <x v="0"/>
    <n v="0"/>
    <n v="1"/>
    <m/>
    <n v="1"/>
    <s v=""/>
    <s v=""/>
    <s v=""/>
    <s v=""/>
    <s v=""/>
    <n v="1"/>
    <x v="9"/>
    <n v="0"/>
    <n v="1"/>
    <s v="E11"/>
    <n v="0"/>
    <n v="1"/>
    <s v=""/>
    <s v="ePA"/>
    <n v="0"/>
    <n v="0"/>
    <n v="0"/>
    <n v="0"/>
    <x v="2"/>
    <x v="4"/>
    <x v="2"/>
    <s v=""/>
    <s v=""/>
  </r>
  <r>
    <s v="E11"/>
    <s v="Type 2 diab w hyprosm w/o nonket hyprgly-hypros coma (NKHHC)"/>
    <n v="1"/>
    <s v="Type 2 diab w hyprosm w/o nonket hyprgly-hypros coma (NKHHC)"/>
    <n v="1"/>
    <s v="FARXIGA"/>
    <s v="FARXIGA"/>
    <s v=""/>
    <s v=""/>
    <s v=""/>
    <s v=""/>
    <s v=""/>
    <s v=""/>
    <s v=""/>
    <s v=""/>
    <s v=""/>
    <s v=""/>
    <s v=""/>
    <s v=""/>
    <s v=""/>
    <s v=""/>
    <s v=""/>
    <s v=""/>
    <s v=""/>
    <s v=""/>
    <s v=""/>
    <s v=""/>
    <s v=""/>
    <s v=""/>
    <s v=""/>
    <s v=""/>
    <s v=""/>
    <s v=""/>
    <s v=""/>
    <s v=""/>
    <s v="24091975117"/>
    <s v=""/>
    <s v=""/>
    <s v=""/>
    <s v=""/>
    <s v=""/>
    <s v=""/>
    <s v=""/>
    <s v=""/>
    <s v=""/>
    <s v=""/>
    <s v=""/>
    <s v=""/>
    <s v=""/>
    <s v=""/>
    <s v=""/>
    <s v=""/>
    <s v=""/>
    <s v=""/>
    <s v=""/>
    <s v=""/>
    <s v=""/>
    <s v=""/>
    <s v=""/>
    <s v=""/>
    <s v=""/>
    <s v=""/>
    <s v=""/>
    <s v="RXCLAIM"/>
    <s v="MEDSURG"/>
    <d v="2024-12-30T08:14:40"/>
    <s v="24-091975117"/>
    <s v="BLANDO, JOHN"/>
    <s v="W28098135601"/>
    <s v="AETNA - ACF - FI - MISSISSIPPI"/>
    <s v="7700"/>
    <s v="108363238"/>
    <s v="0170009150001ID"/>
    <s v="1720405194"/>
    <s v="Kessler, Matthew"/>
    <s v="Global Step Therapy Mississippi Mandate REG"/>
    <s v="Prior Authorization"/>
    <s v="Standard"/>
    <d v="2024-12-29T16:28:59"/>
    <d v="2024-12-29T16:28:59"/>
    <d v="2024-12-26T10:08:36"/>
    <s v="Approved"/>
    <n v="2024"/>
    <n v="12"/>
    <s v="Approved from 12/30/2024 thru 12/30/2025"/>
    <s v="ePA"/>
    <s v="Closed"/>
    <s v="Clinical"/>
    <s v="Approved from 12/30/2024 thru 12/30/2025"/>
    <s v="NULL"/>
    <n v="2035"/>
    <s v="Met Plan Criteria"/>
    <s v="Approved from 12/30/2024 thru 12/30/2025"/>
    <d v="2024-12-30T00:00:00"/>
    <d v="2025-12-30T00:00:00"/>
    <s v="MS"/>
    <s v="BLANDO"/>
    <s v="JOHN"/>
    <n v="21578"/>
    <n v="65"/>
    <s v="M"/>
    <s v="NY"/>
    <s v="FARXIGA TAB 10MG"/>
    <s v="27700040200320"/>
    <s v="E11.65"/>
    <s v="1720405194"/>
    <s v="1720405194"/>
    <s v="Matthew"/>
    <s v="Kessler"/>
    <s v="BREWSTER"/>
    <s v="NY"/>
    <s v="10509"/>
    <s v="ANTIDIABETICS"/>
    <s v="SODIUM-GLUCOSE CO-TRANSPORTER 2 (SGLT2) INHIBITORS"/>
    <s v="FARXIGA"/>
    <s v="Prior Authorization"/>
    <s v="Std"/>
    <s v="Standard"/>
    <s v="Global Step Therapy Mississippi Mandate REG"/>
    <s v="ePA Approve"/>
    <s v="Approved"/>
    <s v="ePA Approve"/>
    <s v="A"/>
    <s v="ASAP"/>
    <s v="Type 2 diabetes mellitus with hyperglycemia"/>
    <n v="15.46"/>
    <n v="15.46"/>
    <s v="NULL"/>
    <s v="00310621030"/>
    <s v=""/>
    <s v="NULL"/>
    <s v="NULL"/>
    <s v="NULL"/>
    <s v="NULL"/>
    <s v="280981356"/>
    <s v="280981356AND12/30/2024ANDFARXI"/>
    <s v=""/>
    <s v=""/>
    <s v=""/>
    <s v=""/>
    <s v=""/>
    <n v="0"/>
    <n v="0"/>
    <s v=""/>
    <s v=""/>
    <n v="0"/>
    <n v="0"/>
    <n v="1"/>
    <s v="Internal Medicine"/>
    <s v="1720405194"/>
    <n v="0"/>
    <s v=""/>
    <s v=""/>
    <s v=""/>
    <s v=""/>
    <n v="5.1111111097270623E-2"/>
    <n v="0.65672453703703704"/>
    <x v="1"/>
    <n v="1"/>
    <n v="0"/>
    <m/>
    <m/>
    <s v=""/>
    <s v=""/>
    <s v=""/>
    <s v=""/>
    <s v=""/>
    <n v="1"/>
    <x v="9"/>
    <n v="1"/>
    <n v="0"/>
    <s v="E11"/>
    <n v="1"/>
    <n v="0"/>
    <s v=""/>
    <s v="ePA"/>
    <n v="0"/>
    <n v="0"/>
    <n v="0"/>
    <n v="0"/>
    <x v="1"/>
    <x v="2"/>
    <x v="1"/>
    <s v=""/>
    <s v=""/>
  </r>
  <r>
    <s v="E11"/>
    <s v="Type 2 diab w hyprosm w/o nonket hyprgly-hypros coma (NKHHC)"/>
    <n v="1"/>
    <s v="Type 2 diab w hyprosm w/o nonket hyprgly-hypros coma (NKHHC)"/>
    <n v="1"/>
    <s v="FARXIGA"/>
    <s v="FARXIGA"/>
    <s v=""/>
    <s v=""/>
    <s v=""/>
    <s v=""/>
    <s v=""/>
    <s v=""/>
    <s v=""/>
    <s v=""/>
    <s v=""/>
    <s v=""/>
    <s v=""/>
    <s v=""/>
    <s v=""/>
    <s v=""/>
    <s v=""/>
    <s v=""/>
    <s v=""/>
    <s v=""/>
    <s v=""/>
    <s v=""/>
    <s v=""/>
    <s v=""/>
    <s v=""/>
    <s v=""/>
    <s v=""/>
    <s v=""/>
    <s v=""/>
    <s v=""/>
    <s v="24090779528"/>
    <s v=""/>
    <s v=""/>
    <s v=""/>
    <s v=""/>
    <s v=""/>
    <s v=""/>
    <s v=""/>
    <s v=""/>
    <s v=""/>
    <s v=""/>
    <s v=""/>
    <s v=""/>
    <s v=""/>
    <s v=""/>
    <s v=""/>
    <s v=""/>
    <s v=""/>
    <s v=""/>
    <s v=""/>
    <s v=""/>
    <s v=""/>
    <s v=""/>
    <s v=""/>
    <s v=""/>
    <s v=""/>
    <s v=""/>
    <s v=""/>
    <s v="RXCLAIM"/>
    <s v="MEDSURG"/>
    <d v="2024-11-19T19:48:03"/>
    <s v="24-090779528"/>
    <s v="PARKER, WILLIAM"/>
    <s v="W26679368601"/>
    <s v="AETNA - ACF - FI - MISSISSIPPI"/>
    <s v="7700"/>
    <s v="108363238"/>
    <s v="0170009150001HA"/>
    <s v="1720747256"/>
    <s v="Toche, Stephanie"/>
    <s v="Global Step Therapy Mississippi Mandate REG"/>
    <s v="Prior Authorization"/>
    <s v="Standard"/>
    <d v="2024-11-19T17:58:26"/>
    <d v="2024-11-19T17:58:26"/>
    <d v="2024-11-19T17:35:41"/>
    <s v="Approved"/>
    <n v="2024"/>
    <n v="11"/>
    <s v="Approved from 11/19/2024 thru 11/19/2025"/>
    <s v="ePA"/>
    <s v="Closed"/>
    <s v="Clinical"/>
    <s v="Approved from 11/19/2024 thru 11/19/2025"/>
    <s v="NULL"/>
    <n v="2035"/>
    <s v="Met Plan Criteria"/>
    <s v="Approved from 11/19/2024 thru 11/19/2025"/>
    <d v="2024-11-19T00:00:00"/>
    <d v="2025-11-19T00:00:00"/>
    <s v="MS"/>
    <s v="PARKER"/>
    <s v="WILLIAM"/>
    <n v="26551"/>
    <n v="52"/>
    <s v="M"/>
    <s v="MS"/>
    <s v="Farxiga 10mg Tablet"/>
    <s v="27700040200320"/>
    <s v="E11.42"/>
    <s v="1720747256"/>
    <s v="1720747256"/>
    <s v="Stephanie"/>
    <s v="Toche"/>
    <s v="Gulfport"/>
    <s v="MS"/>
    <s v="39503"/>
    <s v="ANTIDIABETICS"/>
    <s v="SODIUM-GLUCOSE CO-TRANSPORTER 2 (SGLT2) INHIBITORS"/>
    <s v="FARXIGA"/>
    <s v="Prior Authorization"/>
    <s v="Std"/>
    <s v="Standard"/>
    <s v="Global Step Therapy Mississippi Mandate REG"/>
    <s v="ePA Approve"/>
    <s v="Approved"/>
    <s v="ePA Approve"/>
    <s v="A"/>
    <s v="ASAP"/>
    <s v="Type 2 diabetes mellitus with diabetic polyneuropathy"/>
    <n v="1.5"/>
    <n v="1.5"/>
    <s v="NULL"/>
    <s v="00310621030"/>
    <s v=""/>
    <s v="NULL"/>
    <s v="NULL"/>
    <s v="NULL"/>
    <s v="NULL"/>
    <s v="266793686"/>
    <s v="266793686AND11/19/2024ANDFARXI"/>
    <s v=""/>
    <s v=""/>
    <s v=""/>
    <s v=""/>
    <s v=""/>
    <n v="0"/>
    <n v="0"/>
    <s v=""/>
    <s v=""/>
    <n v="0"/>
    <n v="0"/>
    <n v="1"/>
    <s v="Nurse Practitioner"/>
    <s v="1720747256"/>
    <n v="0"/>
    <s v=""/>
    <s v=""/>
    <s v=""/>
    <s v=""/>
    <s v=""/>
    <n v="7.6122685185185196E-2"/>
    <x v="1"/>
    <n v="1"/>
    <n v="0"/>
    <m/>
    <m/>
    <s v=""/>
    <s v=""/>
    <s v=""/>
    <s v=""/>
    <s v=""/>
    <n v="1"/>
    <x v="9"/>
    <n v="1"/>
    <n v="0"/>
    <s v="E11"/>
    <n v="1"/>
    <n v="0"/>
    <s v=""/>
    <s v="ePA"/>
    <n v="0"/>
    <n v="0"/>
    <n v="0"/>
    <n v="0"/>
    <x v="2"/>
    <x v="2"/>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6995518"/>
    <s v=""/>
    <s v=""/>
    <s v=""/>
    <s v=""/>
    <s v=""/>
    <s v=""/>
    <s v=""/>
    <s v=""/>
    <s v=""/>
    <s v=""/>
    <s v=""/>
    <s v=""/>
    <s v=""/>
    <s v=""/>
    <s v=""/>
    <s v=""/>
    <s v=""/>
    <s v=""/>
    <s v=""/>
    <s v=""/>
    <s v=""/>
    <s v=""/>
    <s v=""/>
    <s v=""/>
    <s v=""/>
    <s v=""/>
    <s v=""/>
    <s v="RXCLAIM"/>
    <s v="MEDSURG"/>
    <d v="2024-08-03T20:38:25"/>
    <s v="24-086995518"/>
    <s v="CAMPBELL, SUSAN"/>
    <s v="W26829603301"/>
    <s v="AETNA - ACF - FI - MISSISSIPPI"/>
    <s v="7700"/>
    <s v="171714"/>
    <s v="0176713100001-A"/>
    <s v="1730141995"/>
    <s v="McMinn, Jennifer"/>
    <s v="GIP-GLP-1 Agonist Mounjaro PA with Limit REG"/>
    <s v="Prior Authorization"/>
    <s v="Standard"/>
    <d v="2024-08-03T20:38:22"/>
    <d v="2024-08-03T20:38:25"/>
    <d v="2024-08-03T20:33:31"/>
    <s v="Approved"/>
    <n v="2024"/>
    <n v="8"/>
    <s v="Met Plan Criteria"/>
    <s v="ePA"/>
    <s v="Closed"/>
    <s v="Clinical"/>
    <s v="NULL"/>
    <s v="Met Plan Criteria"/>
    <n v="2035"/>
    <s v="Met Plan Criteria"/>
    <s v="Met Plan Criteria"/>
    <d v="2024-08-03T00:00:00"/>
    <d v="2027-08-03T00:00:00"/>
    <s v="MS"/>
    <s v="CAMPBELL"/>
    <s v="SUSAN"/>
    <n v="27654"/>
    <n v="48"/>
    <s v="F"/>
    <s v="MS"/>
    <s v="Mounjaro 2.5MG/0.5ML SC SOPN"/>
    <s v="2717308000D2**"/>
    <s v="E11.9"/>
    <s v="1730141995"/>
    <s v="1730141995"/>
    <s v="Jennifer"/>
    <s v="McMinn"/>
    <s v="Potts Camp"/>
    <s v="MS"/>
    <s v="38659"/>
    <s v="ANTIDIABETICS"/>
    <s v="INVALID GPI"/>
    <s v="MOUNJARO"/>
    <s v="Prior Authorization"/>
    <s v="Std"/>
    <s v="Standard"/>
    <s v="GIP-GLP-1 Agonist Mounjaro PA with Limit REG"/>
    <s v="ePA Approve"/>
    <s v="Approved"/>
    <s v="ePA Approve"/>
    <s v="A"/>
    <s v="ASAP"/>
    <s v="Type 2 diabetes mellitus without complications"/>
    <n v="0"/>
    <n v="0"/>
    <s v="NULL"/>
    <s v="00002150680"/>
    <s v=""/>
    <s v="NULL"/>
    <s v="NULL"/>
    <s v="NULL"/>
    <s v="NULL"/>
    <s v="268296033"/>
    <s v="268296033AND8/3/2024ANDMOUNJ"/>
    <s v=""/>
    <s v=""/>
    <s v=""/>
    <s v=""/>
    <s v=""/>
    <n v="0"/>
    <n v="0"/>
    <s v=""/>
    <s v=""/>
    <n v="0"/>
    <n v="0"/>
    <n v="1"/>
    <s v="Nurse Practitioner"/>
    <s v="1730141995"/>
    <n v="0"/>
    <s v=""/>
    <s v=""/>
    <s v=""/>
    <s v=""/>
    <s v=""/>
    <n v="3.4722222222222202E-5"/>
    <x v="1"/>
    <n v="1"/>
    <n v="0"/>
    <m/>
    <m/>
    <s v=""/>
    <s v=""/>
    <s v=""/>
    <s v=""/>
    <s v=""/>
    <n v="1"/>
    <x v="9"/>
    <n v="1"/>
    <n v="0"/>
    <s v="E11"/>
    <n v="1"/>
    <n v="0"/>
    <s v=""/>
    <s v="ePA"/>
    <n v="0"/>
    <n v="0"/>
    <n v="0"/>
    <n v="0"/>
    <x v="2"/>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7086588"/>
    <s v=""/>
    <s v=""/>
    <s v=""/>
    <s v=""/>
    <s v=""/>
    <s v=""/>
    <s v=""/>
    <s v=""/>
    <s v=""/>
    <s v=""/>
    <s v=""/>
    <s v=""/>
    <s v=""/>
    <s v=""/>
    <s v=""/>
    <s v=""/>
    <s v=""/>
    <s v=""/>
    <s v=""/>
    <s v=""/>
    <s v=""/>
    <s v=""/>
    <s v=""/>
    <s v=""/>
    <s v=""/>
    <s v=""/>
    <s v=""/>
    <s v="RXCLAIM"/>
    <s v="MEDSURG"/>
    <d v="2024-08-06T15:58:47"/>
    <s v="24-087086588"/>
    <s v="FEATHERS, JASON"/>
    <s v="W26807150301"/>
    <s v="AETNA - ACF - FI - MISSISSIPPI"/>
    <s v="7700"/>
    <s v="171714"/>
    <s v="0176713100001-A"/>
    <s v="1730141995"/>
    <s v="MCMINN, JENNIFER"/>
    <s v="GIP-GLP-1 Agonist Mounjaro PA with Limit REG"/>
    <s v="Prior Authorization"/>
    <s v="Standard"/>
    <d v="2024-08-06T15:08:58"/>
    <d v="2024-08-06T15:53:51"/>
    <d v="2024-08-06T15:06:53"/>
    <s v="Approved"/>
    <n v="2024"/>
    <n v="8"/>
    <s v="Approved from 08/06/2024 thru 08/06/2027"/>
    <s v="Call"/>
    <s v="Closed"/>
    <s v="Clinical"/>
    <s v="Approved from 08/06/2024 thru 08/06/2027"/>
    <s v="NULL"/>
    <n v="2035"/>
    <s v="Met Plan Criteria"/>
    <s v="Approved from 08/06/2024 thru 08/06/2027"/>
    <d v="2024-08-06T00:00:00"/>
    <d v="2027-08-06T00:00:00"/>
    <s v="MS"/>
    <s v="FEATHERS"/>
    <s v="JASON"/>
    <n v="28058"/>
    <n v="47"/>
    <s v="M"/>
    <s v="MS"/>
    <s v="Mounjaro (tirzepatide)"/>
    <s v="2717308000D2**"/>
    <s v="E11.9"/>
    <s v="000000NULL"/>
    <s v="1730141995"/>
    <s v="JENNIFER"/>
    <s v="MCMINN"/>
    <s v="POTTS CAMP"/>
    <s v="MS"/>
    <s v="38659"/>
    <s v="ANTIDIABETICS"/>
    <s v="INVALID GPI"/>
    <s v="MOUNJARO"/>
    <s v="Prior Authorization"/>
    <s v="Std"/>
    <s v="Standard"/>
    <s v="GIP-GLP-1 Agonist Mounjaro PA with Limit REG"/>
    <s v="Approve"/>
    <s v="Approved"/>
    <s v="Approved"/>
    <s v="A"/>
    <s v="ASAP"/>
    <s v="Type 2 diabetes mellitus without complications"/>
    <n v="0.05"/>
    <n v="0.05"/>
    <s v="NULL"/>
    <s v="00002149580"/>
    <s v=""/>
    <s v="NULL"/>
    <s v="NULL"/>
    <s v="NULL"/>
    <s v="NULL"/>
    <s v="268071503"/>
    <s v="268071503AND8/6/2024ANDMOUNJ"/>
    <s v=""/>
    <s v=""/>
    <s v=""/>
    <s v=""/>
    <s v=""/>
    <n v="0"/>
    <n v="0"/>
    <s v=""/>
    <s v=""/>
    <n v="0"/>
    <n v="0"/>
    <n v="1"/>
    <s v="Nurse Practitioner"/>
    <s v="1730141995"/>
    <n v="0"/>
    <s v=""/>
    <s v=""/>
    <s v=""/>
    <s v=""/>
    <s v=""/>
    <n v="3.4594907407407401E-2"/>
    <x v="1"/>
    <n v="1"/>
    <n v="0"/>
    <m/>
    <m/>
    <s v=""/>
    <s v=""/>
    <s v=""/>
    <s v=""/>
    <s v=""/>
    <n v="1"/>
    <x v="9"/>
    <n v="1"/>
    <n v="0"/>
    <s v="E11"/>
    <n v="1"/>
    <n v="0"/>
    <s v=""/>
    <s v="Call"/>
    <n v="0"/>
    <n v="0"/>
    <n v="0"/>
    <n v="0"/>
    <x v="2"/>
    <x v="4"/>
    <x v="1"/>
    <s v=""/>
    <s v=""/>
  </r>
  <r>
    <s v="E11"/>
    <s v="Type 2 diab w hyprosm w/o nonket hyprgly-hypros coma (NKHHC)"/>
    <n v="1"/>
    <s v="Type 2 diab w hyprosm w/o nonket hyprgly-hypros coma (NKHHC)"/>
    <n v="1"/>
    <s v="RYBELSUS"/>
    <s v="RYBELSUS"/>
    <s v=""/>
    <s v=""/>
    <s v=""/>
    <s v=""/>
    <s v=""/>
    <s v=""/>
    <s v=""/>
    <s v=""/>
    <s v=""/>
    <s v=""/>
    <s v=""/>
    <s v=""/>
    <s v=""/>
    <s v=""/>
    <s v=""/>
    <s v=""/>
    <s v=""/>
    <s v=""/>
    <s v=""/>
    <s v=""/>
    <s v=""/>
    <s v=""/>
    <s v=""/>
    <s v=""/>
    <s v=""/>
    <s v=""/>
    <s v=""/>
    <s v=""/>
    <s v="24089509926"/>
    <s v=""/>
    <s v=""/>
    <s v=""/>
    <s v=""/>
    <s v=""/>
    <s v=""/>
    <s v=""/>
    <s v=""/>
    <s v=""/>
    <s v=""/>
    <s v=""/>
    <s v=""/>
    <s v=""/>
    <s v=""/>
    <s v=""/>
    <s v=""/>
    <s v=""/>
    <s v=""/>
    <s v=""/>
    <s v=""/>
    <s v=""/>
    <s v=""/>
    <s v=""/>
    <s v=""/>
    <s v=""/>
    <s v=""/>
    <s v=""/>
    <s v="RXCLAIM"/>
    <s v="MEDSURG"/>
    <d v="2024-10-15T07:41:45"/>
    <s v="24-089509926"/>
    <s v="DANCY, DEBRA"/>
    <s v="W25858590701"/>
    <s v="AETNA - ACF - FI - MISSISSIPPI"/>
    <s v="7700"/>
    <s v="15000024"/>
    <s v="0486310100001-A"/>
    <s v="1730692914"/>
    <s v="Hawkins, Kenneth"/>
    <s v="Antidiabetic GLP-1 Agonist PA with Limit REG"/>
    <s v="Prior Authorization"/>
    <s v="Standard"/>
    <d v="2024-10-15T07:36:55"/>
    <d v="2024-10-15T07:36:55"/>
    <d v="2024-10-15T07:36:32"/>
    <s v="Approved"/>
    <n v="2024"/>
    <n v="10"/>
    <s v="Approved from 10/15/2024 thru 10/15/2027"/>
    <s v="ePA"/>
    <s v="Closed"/>
    <s v="Clinical"/>
    <s v="Approved from 10/15/2024 thru 10/15/2027"/>
    <s v="NULL"/>
    <n v="2035"/>
    <s v="Met Plan Criteria"/>
    <s v="Approved from 10/15/2024 thru 10/15/2027"/>
    <d v="2024-10-15T00:00:00"/>
    <d v="2027-10-15T00:00:00"/>
    <s v="MS"/>
    <s v="DANCY"/>
    <s v="DEBRA"/>
    <n v="25890"/>
    <n v="53"/>
    <s v="F"/>
    <s v="MS"/>
    <s v="Rybelsus (semaglutide)"/>
    <s v="271700700003**"/>
    <s v="E11.65"/>
    <s v="1730692914"/>
    <s v="1730692914"/>
    <s v="Kenneth"/>
    <s v="Hawkins"/>
    <s v="Senatobia"/>
    <s v="MS"/>
    <s v="38668"/>
    <s v="ANTIDIABETICS"/>
    <s v="INCRETIN MIMETIC AGENTS (GLP-1 RECEPTOR AGONISTS)"/>
    <s v="RYBELSUS"/>
    <s v="Prior Authorization"/>
    <s v="Std"/>
    <s v="Standard"/>
    <s v="Antidiabetic GLP-1 Agonist PA with Limit REG"/>
    <s v="ePA Approve"/>
    <s v="Approved"/>
    <s v="ePA Approve"/>
    <s v="A"/>
    <s v="ASAP"/>
    <s v="Type 2 diabetes mellitus with hyperglycemia"/>
    <n v="0.05"/>
    <n v="0.05"/>
    <s v="NULL"/>
    <s v="00169430730"/>
    <s v=""/>
    <s v="NULL"/>
    <s v="NULL"/>
    <s v="NULL"/>
    <s v="NULL"/>
    <s v="258585907"/>
    <s v="258585907AND10/15/2024ANDRYBEL"/>
    <s v=""/>
    <s v=""/>
    <s v=""/>
    <s v=""/>
    <s v=""/>
    <n v="0"/>
    <n v="0"/>
    <s v=""/>
    <s v=""/>
    <n v="0"/>
    <n v="0"/>
    <n v="1"/>
    <s v="Nurse Practitioner"/>
    <s v="1730692914"/>
    <n v="0"/>
    <s v=""/>
    <s v=""/>
    <s v=""/>
    <s v=""/>
    <s v=""/>
    <n v="3.3564814814814798E-3"/>
    <x v="1"/>
    <n v="1"/>
    <n v="0"/>
    <m/>
    <m/>
    <s v=""/>
    <s v=""/>
    <s v=""/>
    <s v=""/>
    <s v=""/>
    <n v="1"/>
    <x v="9"/>
    <n v="1"/>
    <n v="0"/>
    <s v="E11"/>
    <n v="1"/>
    <n v="0"/>
    <s v=""/>
    <s v="ePA"/>
    <n v="0"/>
    <n v="0"/>
    <n v="0"/>
    <n v="0"/>
    <x v="2"/>
    <x v="22"/>
    <x v="1"/>
    <s v=""/>
    <s v=""/>
  </r>
  <r>
    <s v="E11"/>
    <s v="Type 2 diab w hyprosm w/o nonket hyprgly-hypros coma (NKHHC)"/>
    <n v="1"/>
    <s v="Type 2 diab w hyprosm w/o nonket hyprgly-hypros coma (NKHHC)"/>
    <n v="1"/>
    <s v="SYNJARDY"/>
    <s v="SYNJARDY"/>
    <s v=""/>
    <s v=""/>
    <s v=""/>
    <s v=""/>
    <s v=""/>
    <s v=""/>
    <s v=""/>
    <s v=""/>
    <s v=""/>
    <s v=""/>
    <s v=""/>
    <s v=""/>
    <s v=""/>
    <s v=""/>
    <s v=""/>
    <s v=""/>
    <s v=""/>
    <s v=""/>
    <s v=""/>
    <s v=""/>
    <s v=""/>
    <s v=""/>
    <s v=""/>
    <s v=""/>
    <s v=""/>
    <s v=""/>
    <s v=""/>
    <s v=""/>
    <s v="24082089162"/>
    <s v=""/>
    <s v=""/>
    <s v=""/>
    <s v=""/>
    <s v=""/>
    <s v=""/>
    <s v=""/>
    <s v=""/>
    <s v=""/>
    <s v=""/>
    <s v=""/>
    <s v=""/>
    <s v=""/>
    <s v=""/>
    <s v=""/>
    <s v=""/>
    <s v=""/>
    <s v=""/>
    <s v=""/>
    <s v=""/>
    <s v=""/>
    <s v=""/>
    <s v=""/>
    <s v=""/>
    <s v=""/>
    <s v=""/>
    <s v=""/>
    <s v="RXCLAIM"/>
    <s v="MEDSURG"/>
    <d v="2024-03-26T18:28:14"/>
    <s v="24-082089162"/>
    <s v="PRYOR, GREGORY"/>
    <s v="W24109027102"/>
    <s v="AETNA - ACF - FI - MISSISSIPPI"/>
    <s v="7700"/>
    <s v="15000024"/>
    <s v="0486310100002AA"/>
    <s v="1730692914"/>
    <s v="Hawkins, Kenneth"/>
    <s v="Global Step Therapy Mississippi Mandate REG"/>
    <s v="Prior Authorization"/>
    <s v="Standard"/>
    <d v="2024-03-26T17:36:50"/>
    <d v="2024-03-26T17:36:50"/>
    <d v="2024-03-25T20:41:49"/>
    <s v="Approved"/>
    <n v="2024"/>
    <n v="3"/>
    <s v="Approved from 03/26/2024 thru 03/26/2025"/>
    <s v="ePA"/>
    <s v="Closed"/>
    <s v="Clinical"/>
    <s v="Approved from 03/26/2024 thru 03/26/2025"/>
    <s v="NULL"/>
    <n v="2035"/>
    <s v="Met Plan Criteria"/>
    <s v="Approved from 03/26/2024 thru 03/26/2025"/>
    <d v="2024-03-26T00:00:00"/>
    <d v="2025-03-26T00:00:00"/>
    <s v="MS"/>
    <s v="PRYOR"/>
    <s v="GREGORY"/>
    <n v="22243"/>
    <n v="63"/>
    <s v="M"/>
    <s v="MS"/>
    <s v="Synjardy XR 10-1000MG OR TB24"/>
    <s v="27996002407540"/>
    <s v="E11.65"/>
    <s v="1730692914"/>
    <s v="1730692914"/>
    <s v="Kenneth"/>
    <s v="Hawkins"/>
    <s v="Senatobia"/>
    <s v="MS"/>
    <s v="38668"/>
    <s v="ANTIDIABETICS"/>
    <s v="SODIUM-GLUCOSE CO-TRANSPORTER 2 INHIBITOR-BIGUANIDE COMB"/>
    <s v="SYNJARDY"/>
    <s v="Prior Authorization"/>
    <s v="Std"/>
    <s v="Standard"/>
    <s v="Global Step Therapy Mississippi Mandate REG"/>
    <s v="ePA Approve"/>
    <s v="Approved"/>
    <s v="ePA Approve"/>
    <s v="A"/>
    <s v="ASAP"/>
    <s v="Type 2 diabetes mellitus with hyperglycemia"/>
    <n v="0.51"/>
    <n v="0.51"/>
    <s v="NULL"/>
    <s v="00597028073"/>
    <s v=""/>
    <s v="NULL"/>
    <s v="NULL"/>
    <s v="NULL"/>
    <s v="NULL"/>
    <s v="241090271"/>
    <s v="241090271AND3/26/2024ANDSYNJA"/>
    <s v=""/>
    <s v=""/>
    <s v=""/>
    <s v=""/>
    <s v=""/>
    <n v="0"/>
    <n v="0"/>
    <s v=""/>
    <s v=""/>
    <n v="0"/>
    <n v="0"/>
    <n v="1"/>
    <s v="Nurse Practitioner"/>
    <s v="1730692914"/>
    <n v="0"/>
    <s v=""/>
    <s v=""/>
    <s v=""/>
    <s v=""/>
    <s v=""/>
    <n v="3.5694444444444397E-2"/>
    <x v="1"/>
    <n v="1"/>
    <n v="0"/>
    <m/>
    <m/>
    <s v=""/>
    <s v=""/>
    <s v=""/>
    <s v=""/>
    <s v=""/>
    <n v="1"/>
    <x v="9"/>
    <n v="1"/>
    <n v="0"/>
    <s v="E11"/>
    <n v="1"/>
    <n v="0"/>
    <s v=""/>
    <s v="ePA"/>
    <n v="0"/>
    <n v="0"/>
    <n v="0"/>
    <n v="0"/>
    <x v="2"/>
    <x v="23"/>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2697270"/>
    <s v=""/>
    <s v=""/>
    <s v=""/>
    <s v=""/>
    <s v=""/>
    <s v=""/>
    <s v=""/>
    <s v=""/>
    <s v=""/>
    <s v=""/>
    <s v=""/>
    <s v=""/>
    <s v=""/>
    <s v=""/>
    <s v=""/>
    <s v=""/>
    <s v=""/>
    <s v=""/>
    <s v=""/>
    <s v=""/>
    <s v=""/>
    <s v=""/>
    <s v=""/>
    <s v=""/>
    <s v=""/>
    <s v=""/>
    <s v=""/>
    <s v="RXCLAIM"/>
    <s v="MEDSURG"/>
    <d v="2024-04-08T13:13:04"/>
    <s v="24-082697270"/>
    <s v="COX, REBECCA"/>
    <s v="W27603527101"/>
    <s v="AETNA - ACF - FI - MISSISSIPPI"/>
    <s v="7700"/>
    <s v="15000024"/>
    <s v="0486310100002AA"/>
    <s v="1760723779"/>
    <s v="Massey, Kayla"/>
    <s v="GIP-GLP-1 Agonist Mounjaro PA with Limit REG"/>
    <s v="Prior Authorization"/>
    <s v="Standard"/>
    <d v="2024-04-08T13:13:01"/>
    <d v="2024-04-08T13:13:04"/>
    <d v="2024-04-08T13:11:06"/>
    <s v="Approved"/>
    <n v="2024"/>
    <n v="4"/>
    <s v="Met Plan Criteria"/>
    <s v="ePA"/>
    <s v="Closed"/>
    <s v="Clinical"/>
    <s v="NULL"/>
    <s v="Met Plan Criteria"/>
    <n v="2035"/>
    <s v="Met Plan Criteria"/>
    <s v="Met Plan Criteria"/>
    <d v="2024-04-08T00:00:00"/>
    <d v="2027-04-08T00:00:00"/>
    <s v="MS"/>
    <s v="COX"/>
    <s v="REBECCA"/>
    <n v="26085"/>
    <n v="52"/>
    <s v="F"/>
    <s v="MS"/>
    <s v="Mounjaro 2.5MG/0.5ML SC SOPN"/>
    <s v="2717308000D2**"/>
    <s v="E11.9"/>
    <s v="1760723779"/>
    <s v="1760723779"/>
    <s v="Kayla"/>
    <s v="Massey"/>
    <s v="Senatobia"/>
    <s v="MS"/>
    <s v="38668"/>
    <s v="ANTIDIABETICS"/>
    <s v="INVALID GPI"/>
    <s v="MOUNJARO"/>
    <s v="Prior Authorization"/>
    <s v="Std"/>
    <s v="Standard"/>
    <s v="GIP-GLP-1 Agonist Mounjaro PA with Limit REG"/>
    <s v="ePA Approve"/>
    <s v="Approved"/>
    <s v="ePA Approve"/>
    <s v="A"/>
    <s v="ASAP"/>
    <s v="Type 2 diabetes mellitus without complications"/>
    <n v="0"/>
    <n v="0"/>
    <s v="NULL"/>
    <s v="00002150680"/>
    <s v=""/>
    <s v="NULL"/>
    <s v="NULL"/>
    <s v="NULL"/>
    <s v="NULL"/>
    <s v="276035271"/>
    <s v="276035271AND4/8/2024ANDMOUNJ"/>
    <s v=""/>
    <s v=""/>
    <s v=""/>
    <s v=""/>
    <s v=""/>
    <n v="0"/>
    <n v="0"/>
    <s v=""/>
    <s v=""/>
    <n v="0"/>
    <n v="0"/>
    <n v="1"/>
    <s v="Nurse Practitioner"/>
    <s v="1760723779"/>
    <n v="0"/>
    <s v=""/>
    <s v=""/>
    <s v=""/>
    <s v=""/>
    <s v=""/>
    <n v="3.4722222222222202E-5"/>
    <x v="1"/>
    <n v="1"/>
    <n v="0"/>
    <m/>
    <m/>
    <s v=""/>
    <s v=""/>
    <s v=""/>
    <s v=""/>
    <s v=""/>
    <n v="1"/>
    <x v="9"/>
    <n v="1"/>
    <n v="0"/>
    <s v="E11"/>
    <n v="1"/>
    <n v="0"/>
    <s v=""/>
    <s v="ePA"/>
    <n v="0"/>
    <n v="0"/>
    <n v="0"/>
    <n v="0"/>
    <x v="2"/>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7655399"/>
    <s v=""/>
    <s v=""/>
    <s v=""/>
    <s v=""/>
    <s v=""/>
    <s v=""/>
    <s v=""/>
    <s v=""/>
    <s v=""/>
    <s v=""/>
    <s v=""/>
    <s v=""/>
    <s v=""/>
    <s v=""/>
    <s v=""/>
    <s v=""/>
    <s v=""/>
    <s v=""/>
    <s v=""/>
    <s v=""/>
    <s v=""/>
    <s v=""/>
    <s v=""/>
    <s v=""/>
    <s v=""/>
    <s v=""/>
    <s v=""/>
    <s v="RXCLAIM"/>
    <s v="MEDSURG"/>
    <d v="2024-08-21T21:49:50"/>
    <s v="24-087655399"/>
    <s v="RADER, RICHARD"/>
    <s v="W28594806501"/>
    <s v="AETNA - ACF - FI - MISSISSIPPI"/>
    <s v="7700"/>
    <s v="108363238"/>
    <s v="0170009150001HB"/>
    <s v="1760884373"/>
    <s v="YAWN, AMANDACORRINE"/>
    <s v="GIP-GLP-1 Agonist Mounjaro PA with Limit REG"/>
    <s v="Prior Authorization"/>
    <s v="Standard"/>
    <d v="2024-08-21T17:07:17"/>
    <d v="2024-08-21T17:07:17"/>
    <d v="2024-08-21T17:10:40"/>
    <s v="Approved"/>
    <n v="2024"/>
    <n v="8"/>
    <s v="Approved from 08/21/2024 thru 08/21/2027"/>
    <s v="Fax"/>
    <s v="Closed"/>
    <s v="Clinical"/>
    <s v="Approved from 08/21/2024 thru 08/21/2027"/>
    <s v="NULL"/>
    <n v="2035"/>
    <s v="Met Plan Criteria"/>
    <s v="Approved from 08/21/2024 thru 08/21/2027"/>
    <d v="2024-08-21T00:00:00"/>
    <d v="2027-08-21T00:00:00"/>
    <s v="MS"/>
    <s v="RADER"/>
    <s v="RICHARD"/>
    <n v="31693"/>
    <n v="37"/>
    <s v="M"/>
    <s v="MS"/>
    <s v="Mounjaro (tirzepatide)"/>
    <s v="2717308000D2**"/>
    <s v="E11.9"/>
    <s v="000000NULL"/>
    <s v="1760884373"/>
    <s v="AMANDACORRINE"/>
    <s v="YAWN"/>
    <s v="MOSS POINT"/>
    <s v="MS"/>
    <s v="39562"/>
    <s v="ANTIDIABETICS"/>
    <s v="INVALID GPI"/>
    <s v="MOUNJARO"/>
    <s v="Prior Authorization"/>
    <s v="Std"/>
    <s v="Standard"/>
    <s v="GIP-GLP-1 Agonist Mounjaro PA with Limit REG"/>
    <s v="Approve"/>
    <s v="Approved"/>
    <s v="Approved"/>
    <s v="A"/>
    <s v="ASAP"/>
    <s v="Type 2 diabetes mellitus without complications"/>
    <n v="4.43"/>
    <n v="4.43"/>
    <s v="NULL"/>
    <s v="00002150680"/>
    <s v=""/>
    <s v="NULL"/>
    <s v="NULL"/>
    <s v="NULL"/>
    <s v="NULL"/>
    <s v="285948065"/>
    <s v="285948065AND8/21/2024ANDMOUNJ"/>
    <s v=""/>
    <s v=""/>
    <s v=""/>
    <s v=""/>
    <s v=""/>
    <n v="0"/>
    <n v="0"/>
    <s v=""/>
    <s v=""/>
    <n v="0"/>
    <n v="0"/>
    <n v="1"/>
    <s v="Nurse Practitioner"/>
    <s v="1760884373"/>
    <n v="0"/>
    <s v=""/>
    <s v=""/>
    <s v=""/>
    <s v=""/>
    <s v=""/>
    <n v="0.196215277777778"/>
    <x v="1"/>
    <n v="1"/>
    <n v="0"/>
    <m/>
    <m/>
    <s v=""/>
    <s v=""/>
    <s v=""/>
    <s v=""/>
    <s v=""/>
    <n v="1"/>
    <x v="9"/>
    <n v="1"/>
    <n v="0"/>
    <s v="E11"/>
    <n v="1"/>
    <n v="0"/>
    <s v=""/>
    <s v="Fax"/>
    <n v="0"/>
    <n v="0"/>
    <n v="0"/>
    <n v="0"/>
    <x v="2"/>
    <x v="4"/>
    <x v="1"/>
    <s v=""/>
    <s v=""/>
  </r>
  <r>
    <s v="E11"/>
    <s v="Type 2 diab w hyprosm w/o nonket hyprgly-hypros coma (NKHHC)"/>
    <n v="1"/>
    <s v="Type 2 diab w hyprosm w/o nonket hyprgly-hypros coma (NKHHC)"/>
    <n v="1"/>
    <s v="RYBELSUS"/>
    <s v="RYBELSUS"/>
    <s v=""/>
    <s v=""/>
    <s v=""/>
    <s v=""/>
    <s v=""/>
    <s v=""/>
    <s v=""/>
    <s v=""/>
    <s v=""/>
    <s v=""/>
    <s v=""/>
    <s v=""/>
    <s v=""/>
    <s v=""/>
    <s v=""/>
    <s v=""/>
    <s v=""/>
    <s v=""/>
    <s v=""/>
    <s v=""/>
    <s v=""/>
    <s v=""/>
    <s v=""/>
    <s v=""/>
    <s v=""/>
    <s v=""/>
    <s v=""/>
    <s v=""/>
    <s v="24082725362"/>
    <s v=""/>
    <s v=""/>
    <s v=""/>
    <s v=""/>
    <s v=""/>
    <s v=""/>
    <s v=""/>
    <s v=""/>
    <s v=""/>
    <s v=""/>
    <s v=""/>
    <s v=""/>
    <s v=""/>
    <s v=""/>
    <s v=""/>
    <s v=""/>
    <s v=""/>
    <s v=""/>
    <s v=""/>
    <s v=""/>
    <s v=""/>
    <s v=""/>
    <s v=""/>
    <s v=""/>
    <s v=""/>
    <s v=""/>
    <s v=""/>
    <s v="RXCLAIM"/>
    <s v="MEDSURG"/>
    <d v="2024-04-09T07:55:11"/>
    <s v="24-082725362"/>
    <s v="WRIGHT, LEE"/>
    <s v="W27531946601"/>
    <s v="AETNA - ACF - FI - MISSISSIPPI"/>
    <s v="7700"/>
    <s v="84452781"/>
    <s v="0186765100001-A"/>
    <s v="1780690842"/>
    <s v="Parker, Gerald"/>
    <s v="Antidiabetic GLP-1 Agonist PA with Limit REG"/>
    <s v="Prior Authorization"/>
    <s v="Standard"/>
    <d v="2024-04-09T07:55:09"/>
    <d v="2024-04-09T07:55:11"/>
    <d v="2024-04-09T07:54:08"/>
    <s v="Approved"/>
    <n v="2024"/>
    <n v="4"/>
    <s v="Met Plan Criteria"/>
    <s v="ePA"/>
    <s v="Closed"/>
    <s v="Clinical"/>
    <s v="NULL"/>
    <s v="Met Plan Criteria"/>
    <n v="2035"/>
    <s v="Met Plan Criteria"/>
    <s v="Met Plan Criteria"/>
    <d v="2024-04-09T00:00:00"/>
    <d v="2027-04-09T00:00:00"/>
    <s v="MS"/>
    <s v="WRIGHT"/>
    <s v="LEE"/>
    <n v="21222"/>
    <n v="66"/>
    <s v="M"/>
    <s v="MS"/>
    <s v="Rybelsus 7MG OR TABS"/>
    <s v="271700700003**"/>
    <s v="E11.9"/>
    <s v="1780690842"/>
    <s v="1780690842"/>
    <s v="Gerald"/>
    <s v="Parker"/>
    <s v="AMORY"/>
    <s v="MS"/>
    <s v="38821"/>
    <s v="ANTIDIABETICS"/>
    <s v="INCRETIN MIMETIC AGENTS (GLP-1 RECEPTOR AGONISTS)"/>
    <s v="RYBELSUS"/>
    <s v="Prior Authorization"/>
    <s v="Std"/>
    <s v="Standard"/>
    <s v="Antidiabetic GLP-1 Agonist PA with Limit REG"/>
    <s v="ePA Approve"/>
    <s v="Approved"/>
    <s v="ePA Approve"/>
    <s v="A"/>
    <s v="ASAP"/>
    <s v="Type 2 diabetes mellitus without complications"/>
    <n v="0"/>
    <n v="0"/>
    <s v="NULL"/>
    <s v="00169430730"/>
    <s v=""/>
    <s v="NULL"/>
    <s v="NULL"/>
    <s v="NULL"/>
    <s v="NULL"/>
    <s v="275319466"/>
    <s v="275319466AND4/9/2024ANDRYBEL"/>
    <s v=""/>
    <s v=""/>
    <s v=""/>
    <s v=""/>
    <s v=""/>
    <n v="0"/>
    <n v="0"/>
    <s v=""/>
    <s v=""/>
    <n v="0"/>
    <n v="0"/>
    <n v="1"/>
    <s v="Family Medicine"/>
    <s v="1780690842"/>
    <n v="0"/>
    <s v=""/>
    <s v=""/>
    <s v=""/>
    <s v=""/>
    <s v=""/>
    <n v="2.31481481481481E-5"/>
    <x v="1"/>
    <n v="1"/>
    <n v="0"/>
    <m/>
    <m/>
    <s v=""/>
    <s v=""/>
    <s v=""/>
    <s v=""/>
    <s v=""/>
    <n v="1"/>
    <x v="9"/>
    <n v="1"/>
    <n v="0"/>
    <s v="E11"/>
    <n v="1"/>
    <n v="0"/>
    <s v=""/>
    <s v="ePA"/>
    <n v="0"/>
    <n v="0"/>
    <n v="0"/>
    <n v="0"/>
    <x v="6"/>
    <x v="22"/>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1551169"/>
    <s v=""/>
    <s v=""/>
    <s v=""/>
    <s v=""/>
    <s v=""/>
    <s v=""/>
    <s v=""/>
    <s v=""/>
    <s v=""/>
    <s v=""/>
    <s v=""/>
    <s v=""/>
    <s v=""/>
    <s v=""/>
    <s v=""/>
    <s v=""/>
    <s v=""/>
    <s v=""/>
    <s v=""/>
    <s v=""/>
    <s v=""/>
    <s v=""/>
    <s v=""/>
    <s v=""/>
    <s v=""/>
    <s v=""/>
    <s v=""/>
    <s v="RXCLAIM"/>
    <s v="MEDSURG"/>
    <d v="2024-03-11T17:31:47"/>
    <s v="24-081551169"/>
    <s v="REED, STACEY"/>
    <s v="W26829600501"/>
    <s v="AETNA - ACF - FI - MISSISSIPPI"/>
    <s v="7700"/>
    <s v="171714"/>
    <s v="0176713100001-A"/>
    <s v="1851575138"/>
    <s v="Payne, Nicole"/>
    <s v="GIP-GLP-1 Agonist Mounjaro PA with Limit REG"/>
    <s v="Prior Authorization"/>
    <s v="Standard"/>
    <d v="2024-03-11T17:31:43"/>
    <d v="2024-03-11T17:31:47"/>
    <d v="2024-03-11T17:28:54"/>
    <s v="Approved"/>
    <n v="2024"/>
    <n v="3"/>
    <s v="Met Plan Criteria"/>
    <s v="ePA"/>
    <s v="Closed"/>
    <s v="Clinical"/>
    <s v="NULL"/>
    <s v="Met Plan Criteria"/>
    <n v="2035"/>
    <s v="Met Plan Criteria"/>
    <s v="Met Plan Criteria"/>
    <d v="2024-03-11T00:00:00"/>
    <d v="2027-03-11T00:00:00"/>
    <s v="MS"/>
    <s v="REED"/>
    <s v="STACEY"/>
    <n v="26329"/>
    <n v="52"/>
    <s v="F"/>
    <s v="MS"/>
    <s v="Mounjaro 7.5MG/0.5ML SC SOPN"/>
    <s v="2717308000D2**"/>
    <s v="E11.22"/>
    <s v="1851575138"/>
    <s v="1851575138"/>
    <s v="Nicole"/>
    <s v="Payne"/>
    <s v="Southaven"/>
    <s v="MS"/>
    <s v="38672"/>
    <s v="ANTIDIABETICS"/>
    <s v="INVALID GPI"/>
    <s v="MOUNJARO"/>
    <s v="Prior Authorization"/>
    <s v="Std"/>
    <s v="Standard"/>
    <s v="GIP-GLP-1 Agonist Mounjaro PA with Limit REG"/>
    <s v="ePA Approve"/>
    <s v="Approved"/>
    <s v="ePA Approve"/>
    <s v="A"/>
    <s v="ASAP"/>
    <s v="Type 2 diabetes mellitus with diabetic chronic kidney disease"/>
    <n v="0"/>
    <n v="0"/>
    <s v="NULL"/>
    <s v="00002148480"/>
    <s v=""/>
    <s v="NULL"/>
    <s v="NULL"/>
    <s v="NULL"/>
    <s v="NULL"/>
    <s v="268296005"/>
    <s v="268296005AND3/11/2024ANDMOUNJ"/>
    <s v=""/>
    <s v=""/>
    <s v=""/>
    <s v=""/>
    <s v=""/>
    <n v="0"/>
    <n v="0"/>
    <s v=""/>
    <s v=""/>
    <n v="0"/>
    <n v="0"/>
    <n v="1"/>
    <s v="Nurse Practitioner"/>
    <s v="1851575138"/>
    <n v="0"/>
    <s v=""/>
    <s v=""/>
    <s v=""/>
    <s v=""/>
    <s v=""/>
    <n v="4.6296296296296301E-5"/>
    <x v="1"/>
    <n v="1"/>
    <n v="0"/>
    <m/>
    <m/>
    <s v=""/>
    <s v=""/>
    <s v=""/>
    <s v=""/>
    <s v=""/>
    <n v="1"/>
    <x v="9"/>
    <n v="1"/>
    <n v="0"/>
    <s v="E11"/>
    <n v="1"/>
    <n v="0"/>
    <s v=""/>
    <s v="ePA"/>
    <n v="0"/>
    <n v="0"/>
    <n v="0"/>
    <n v="0"/>
    <x v="2"/>
    <x v="4"/>
    <x v="1"/>
    <s v=""/>
    <s v=""/>
  </r>
  <r>
    <s v="E11"/>
    <s v="Type 2 diab w hyprosm w/o nonket hyprgly-hypros coma (NKHHC)"/>
    <n v="1"/>
    <s v="Type 2 diab w hyprosm w/o nonket hyprgly-hypros coma (NKHHC)"/>
    <n v="1"/>
    <s v="JANUMET"/>
    <s v="JANUMET"/>
    <s v=""/>
    <s v=""/>
    <s v=""/>
    <s v=""/>
    <s v=""/>
    <s v=""/>
    <s v=""/>
    <s v=""/>
    <s v=""/>
    <s v=""/>
    <s v=""/>
    <s v=""/>
    <s v=""/>
    <s v=""/>
    <s v=""/>
    <s v=""/>
    <s v=""/>
    <s v=""/>
    <s v=""/>
    <s v=""/>
    <s v=""/>
    <s v=""/>
    <s v=""/>
    <s v=""/>
    <s v=""/>
    <s v=""/>
    <s v=""/>
    <s v=""/>
    <s v="24079744929"/>
    <s v=""/>
    <s v=""/>
    <s v=""/>
    <s v=""/>
    <s v=""/>
    <s v=""/>
    <s v=""/>
    <s v=""/>
    <s v=""/>
    <s v=""/>
    <s v=""/>
    <s v=""/>
    <s v=""/>
    <s v=""/>
    <s v=""/>
    <s v=""/>
    <s v=""/>
    <s v=""/>
    <s v=""/>
    <s v=""/>
    <s v=""/>
    <s v=""/>
    <s v=""/>
    <s v=""/>
    <s v=""/>
    <s v=""/>
    <s v=""/>
    <s v="RXCLAIM"/>
    <s v="MEDSURG"/>
    <d v="2024-01-29T21:52:24"/>
    <s v="24-079744929"/>
    <s v="JONES, KENNETH"/>
    <s v="W26829605001"/>
    <s v="AETNA - ACF - FI - MISSISSIPPI"/>
    <s v="7700"/>
    <s v="171714"/>
    <s v="0176713100001-A"/>
    <s v="1861874182"/>
    <s v="Crawford, Ali"/>
    <s v="Global Step Therapy Mississippi Mandate REG"/>
    <s v="Prior Authorization"/>
    <s v="Standard"/>
    <d v="2024-01-29T10:04:42"/>
    <d v="2024-01-29T10:04:42"/>
    <d v="2024-01-25T13:17:40"/>
    <s v="Approved"/>
    <n v="2024"/>
    <n v="1"/>
    <s v="Approved from 01/29/2024 thru 01/29/2025"/>
    <s v="ePA"/>
    <s v="Closed"/>
    <s v="Clinical"/>
    <s v="Approved from 01/29/2024 thru 01/29/2025"/>
    <s v="NULL"/>
    <n v="2035"/>
    <s v="Met Plan Criteria"/>
    <s v="Approved from 01/29/2024 thru 01/29/2025"/>
    <d v="2024-01-29T00:00:00"/>
    <d v="2024-12-31T00:00:00"/>
    <s v="MS"/>
    <s v="JONES"/>
    <s v="KENNETH"/>
    <n v="21359"/>
    <n v="65"/>
    <s v="M"/>
    <s v="MS"/>
    <s v="Janumet XR 100-1000MG OR TB24"/>
    <s v="27992502707540"/>
    <s v="E11.65"/>
    <s v="1861874182"/>
    <s v="1861874182"/>
    <s v="Ali"/>
    <s v="Crawford"/>
    <s v="Potts Camp"/>
    <s v="MS"/>
    <s v="36569"/>
    <s v="ANTIDIABETICS"/>
    <s v="DIPEPTIDYL PEPTIDASE-4 INHIBITOR-BIGUANIDE COMBINATIONS"/>
    <s v="JANUMET"/>
    <s v="Prior Authorization"/>
    <s v="Std"/>
    <s v="Standard"/>
    <s v="Global Step Therapy Mississippi Mandate REG"/>
    <s v="ePA Approve"/>
    <s v="Approved"/>
    <s v="ePA Approve"/>
    <s v="A"/>
    <s v="ASAP"/>
    <s v="Type 2 diabetes mellitus with hyperglycemia"/>
    <n v="11.48"/>
    <n v="11.48"/>
    <s v="NULL"/>
    <s v="00006008131"/>
    <s v=""/>
    <s v="NULL"/>
    <s v="NULL"/>
    <s v="NULL"/>
    <s v="NULL"/>
    <s v="268296050"/>
    <s v="268296050AND1/29/2024ANDJANUM"/>
    <s v=""/>
    <s v=""/>
    <s v=""/>
    <s v=""/>
    <s v=""/>
    <n v="0"/>
    <n v="0"/>
    <s v=""/>
    <s v=""/>
    <n v="0"/>
    <n v="0"/>
    <n v="1"/>
    <s v="Nurse Practitioner"/>
    <s v="1861874182"/>
    <n v="0"/>
    <s v=""/>
    <s v=""/>
    <s v=""/>
    <s v=""/>
    <s v=""/>
    <n v="0.491458333333333"/>
    <x v="1"/>
    <n v="1"/>
    <n v="0"/>
    <m/>
    <m/>
    <s v=""/>
    <s v=""/>
    <s v=""/>
    <s v=""/>
    <s v=""/>
    <n v="1"/>
    <x v="9"/>
    <n v="1"/>
    <n v="0"/>
    <s v="E11"/>
    <n v="1"/>
    <n v="0"/>
    <s v=""/>
    <s v="ePA"/>
    <n v="0"/>
    <n v="0"/>
    <n v="0"/>
    <n v="0"/>
    <x v="2"/>
    <x v="26"/>
    <x v="1"/>
    <s v=""/>
    <s v=""/>
  </r>
  <r>
    <s v="E11"/>
    <s v="Type 2 diab w hyprosm w/o nonket hyprgly-hypros coma (NKHHC)"/>
    <n v="1"/>
    <s v="Type 2 diab w hyprosm w/o nonket hyprgly-hypros coma (NKHHC)"/>
    <n v="1"/>
    <s v="JARDIANCE"/>
    <s v="JARDIANCE"/>
    <s v=""/>
    <s v=""/>
    <s v=""/>
    <s v=""/>
    <s v=""/>
    <s v=""/>
    <s v=""/>
    <s v=""/>
    <s v=""/>
    <s v=""/>
    <s v=""/>
    <s v=""/>
    <s v=""/>
    <s v=""/>
    <s v=""/>
    <s v=""/>
    <s v=""/>
    <s v=""/>
    <s v=""/>
    <s v=""/>
    <s v=""/>
    <s v=""/>
    <s v=""/>
    <s v=""/>
    <s v=""/>
    <s v=""/>
    <s v=""/>
    <s v=""/>
    <s v="24083623023"/>
    <s v=""/>
    <s v=""/>
    <s v=""/>
    <s v=""/>
    <s v=""/>
    <s v=""/>
    <s v=""/>
    <s v=""/>
    <s v=""/>
    <s v=""/>
    <s v=""/>
    <s v=""/>
    <s v=""/>
    <s v=""/>
    <s v=""/>
    <s v=""/>
    <s v=""/>
    <s v=""/>
    <s v=""/>
    <s v=""/>
    <s v=""/>
    <s v=""/>
    <s v=""/>
    <s v=""/>
    <s v=""/>
    <s v=""/>
    <s v=""/>
    <s v="RXCLAIM"/>
    <s v="MEDSURG"/>
    <d v="2024-05-02T14:15:21"/>
    <s v="24-083623023"/>
    <s v="YEAGER, ERIC"/>
    <s v="W26829598101"/>
    <s v="AETNA - ACF - FI - MISSISSIPPI"/>
    <s v="7700"/>
    <s v="171714"/>
    <s v="0176713100001-A"/>
    <s v="1861874182"/>
    <s v="Crawford, Ali"/>
    <s v="Global Step Therapy Mississippi Mandate REG"/>
    <s v="Prior Authorization"/>
    <s v="Standard"/>
    <d v="2024-05-02T14:10:03"/>
    <d v="2024-05-02T14:10:03"/>
    <d v="2024-05-01T19:08:54"/>
    <s v="Approved"/>
    <n v="2024"/>
    <n v="5"/>
    <s v="Approved from 05/02/2024 thru 05/02/2025 - SA, Tech III Prior Auth and Appeals 05/02/2024 02:15 PM"/>
    <s v="ePA"/>
    <s v="Closed"/>
    <s v="Clinical"/>
    <s v="Approved from 05/02/2024 thru 05/02/2025 - SA, Tech III Prior Auth and Appeals 05/02/2024 02:15 PM"/>
    <s v="NULL"/>
    <n v="2035"/>
    <s v="Met Plan Criteria"/>
    <s v="Approved from 05/02/2024 thru 05/02/2025 - SA, Tech III Prior Auth and Appeals 05/02/2024 02:15 PM"/>
    <d v="2024-05-02T00:00:00"/>
    <d v="2025-05-02T00:00:00"/>
    <s v="MS"/>
    <s v="YEAGER"/>
    <s v="ERIC"/>
    <n v="26167"/>
    <n v="52"/>
    <s v="M"/>
    <s v="MS"/>
    <s v="JARDIANCE 10MG TAB"/>
    <s v="27700050000310"/>
    <s v="E11.65"/>
    <s v="1861874182"/>
    <s v="1861874182"/>
    <s v="Ali"/>
    <s v="Crawford"/>
    <s v="Potts Camp"/>
    <s v="MS"/>
    <s v="38659"/>
    <s v="ANTIDIABETICS"/>
    <s v="SODIUM-GLUCOSE CO-TRANSPORTER 2 (SGLT2) INHIBITORS"/>
    <s v="JARDIANCE"/>
    <s v="Prior Authorization"/>
    <s v="Std"/>
    <s v="Standard"/>
    <s v="Global Step Therapy Mississippi Mandate REG"/>
    <s v="ePA Approve"/>
    <s v="Approved"/>
    <s v="ePA Approve"/>
    <s v="A"/>
    <s v="ASAP"/>
    <s v="Type 2 diabetes mellitus with hyperglycemia"/>
    <n v="0.05"/>
    <n v="0.05"/>
    <s v="NULL"/>
    <s v="00597015230"/>
    <s v=""/>
    <s v="NULL"/>
    <s v="NULL"/>
    <s v="NULL"/>
    <s v="NULL"/>
    <s v="268295981"/>
    <s v="268295981AND5/2/2024ANDJARDI"/>
    <s v=""/>
    <s v=""/>
    <s v=""/>
    <s v=""/>
    <s v=""/>
    <n v="0"/>
    <n v="0"/>
    <s v=""/>
    <s v=""/>
    <n v="0"/>
    <n v="0"/>
    <n v="1"/>
    <s v="Nurse Practitioner"/>
    <s v="1861874182"/>
    <n v="0"/>
    <s v=""/>
    <s v=""/>
    <s v=""/>
    <s v=""/>
    <s v=""/>
    <n v="3.6805555555555602E-3"/>
    <x v="1"/>
    <n v="1"/>
    <n v="0"/>
    <m/>
    <m/>
    <s v=""/>
    <s v=""/>
    <s v=""/>
    <s v=""/>
    <s v=""/>
    <n v="1"/>
    <x v="9"/>
    <n v="1"/>
    <n v="0"/>
    <s v="E11"/>
    <n v="1"/>
    <n v="0"/>
    <s v=""/>
    <s v="ePA"/>
    <n v="0"/>
    <n v="0"/>
    <n v="0"/>
    <n v="0"/>
    <x v="2"/>
    <x v="21"/>
    <x v="1"/>
    <s v=""/>
    <s v=""/>
  </r>
  <r>
    <s v="E11"/>
    <s v="Type 2 diab w hyprosm w/o nonket hyprgly-hypros coma (NKHHC)"/>
    <n v="1"/>
    <s v="Type 2 diab w hyprosm w/o nonket hyprgly-hypros coma (NKHHC)"/>
    <n v="1"/>
    <s v="SYNJARDY"/>
    <s v="SYNJARDY"/>
    <s v=""/>
    <s v=""/>
    <s v=""/>
    <s v=""/>
    <s v=""/>
    <s v=""/>
    <s v=""/>
    <s v=""/>
    <s v=""/>
    <s v=""/>
    <s v=""/>
    <s v=""/>
    <s v=""/>
    <s v=""/>
    <s v=""/>
    <s v=""/>
    <s v=""/>
    <s v=""/>
    <s v=""/>
    <s v=""/>
    <s v=""/>
    <s v=""/>
    <s v=""/>
    <s v=""/>
    <s v=""/>
    <s v=""/>
    <s v=""/>
    <s v=""/>
    <s v="24080649370"/>
    <s v=""/>
    <s v=""/>
    <s v=""/>
    <s v=""/>
    <s v=""/>
    <s v=""/>
    <s v=""/>
    <s v=""/>
    <s v=""/>
    <s v=""/>
    <s v=""/>
    <s v=""/>
    <s v=""/>
    <s v=""/>
    <s v=""/>
    <s v=""/>
    <s v=""/>
    <s v=""/>
    <s v=""/>
    <s v=""/>
    <s v=""/>
    <s v=""/>
    <s v=""/>
    <s v=""/>
    <s v=""/>
    <s v=""/>
    <s v=""/>
    <s v="RXCLAIM"/>
    <s v="MEDSURG"/>
    <d v="2024-02-16T12:47:57"/>
    <s v="24-080649370"/>
    <s v="SMITH, ALLYSON"/>
    <s v="W26829598701"/>
    <s v="AETNA - ACF - FI - MISSISSIPPI"/>
    <s v="7700"/>
    <s v="171714"/>
    <s v="0176713100001-A"/>
    <s v="1861874182"/>
    <s v="Crawford, Ali"/>
    <s v="Global Step Therapy Mississippi Mandate REG"/>
    <s v="Prior Authorization"/>
    <s v="Standard"/>
    <d v="2024-02-16T11:29:07"/>
    <d v="2024-02-16T11:29:07"/>
    <d v="2024-02-16T10:11:11"/>
    <s v="Approved"/>
    <n v="2024"/>
    <n v="2"/>
    <s v="Approved from 02/16/2024 thru 02/16/2025"/>
    <s v="ePA"/>
    <s v="Closed"/>
    <s v="Clinical"/>
    <s v="Approved from 02/16/2024 thru 02/16/2025"/>
    <s v="NULL"/>
    <n v="2035"/>
    <s v="Met Plan Criteria"/>
    <s v="Approved from 02/16/2024 thru 02/16/2025"/>
    <d v="2024-02-16T00:00:00"/>
    <d v="2025-02-16T00:00:00"/>
    <s v="MS"/>
    <s v="SMITH"/>
    <s v="ALLYSON"/>
    <n v="35069"/>
    <n v="28"/>
    <s v="F"/>
    <s v="MS"/>
    <s v="SYNJARDY XR 12.51000 TAB"/>
    <s v="27996002407550"/>
    <s v="E11.65"/>
    <s v="1861874182"/>
    <s v="1861874182"/>
    <s v="Ali"/>
    <s v="Crawford"/>
    <s v="Potts Camp"/>
    <s v="MS"/>
    <s v="38659"/>
    <s v="ANTIDIABETICS"/>
    <s v="SODIUM-GLUCOSE CO-TRANSPORTER 2 INHIBITOR-BIGUANIDE COMB"/>
    <s v="SYNJARDY"/>
    <s v="Prior Authorization"/>
    <s v="Std"/>
    <s v="Standard"/>
    <s v="Global Step Therapy Mississippi Mandate REG"/>
    <s v="ePA Approve"/>
    <s v="Approved"/>
    <s v="ePA Approve"/>
    <s v="A"/>
    <s v="ASAP"/>
    <s v="Type 2 diabetes mellitus with hyperglycemia"/>
    <n v="1.19"/>
    <n v="1.19"/>
    <s v="NULL"/>
    <s v="00597030045"/>
    <s v=""/>
    <s v="NULL"/>
    <s v="NULL"/>
    <s v="NULL"/>
    <s v="NULL"/>
    <s v="268295987"/>
    <s v="268295987AND2/16/2024ANDSYNJA"/>
    <s v=""/>
    <s v=""/>
    <s v=""/>
    <s v=""/>
    <s v=""/>
    <n v="0"/>
    <n v="0"/>
    <s v=""/>
    <s v=""/>
    <n v="0"/>
    <n v="0"/>
    <n v="1"/>
    <s v="Nurse Practitioner"/>
    <s v="1861874182"/>
    <n v="0"/>
    <s v=""/>
    <s v=""/>
    <s v=""/>
    <s v=""/>
    <s v=""/>
    <n v="5.4745370370370403E-2"/>
    <x v="1"/>
    <n v="1"/>
    <n v="0"/>
    <m/>
    <m/>
    <s v=""/>
    <s v=""/>
    <s v=""/>
    <s v=""/>
    <s v=""/>
    <n v="1"/>
    <x v="9"/>
    <n v="1"/>
    <n v="0"/>
    <s v="E11"/>
    <n v="1"/>
    <n v="0"/>
    <s v=""/>
    <s v="ePA"/>
    <n v="0"/>
    <n v="0"/>
    <n v="0"/>
    <n v="0"/>
    <x v="2"/>
    <x v="23"/>
    <x v="1"/>
    <s v=""/>
    <s v=""/>
  </r>
  <r>
    <s v="E11"/>
    <s v="Type 2 diab w hyprosm w/o nonket hyprgly-hypros coma (NKHHC)"/>
    <n v="1"/>
    <s v="Type 2 diab w hyprosm w/o nonket hyprgly-hypros coma (NKHHC)"/>
    <n v="1"/>
    <s v="CONTINUOUS"/>
    <s v="CONTINUOUS"/>
    <s v=""/>
    <s v=""/>
    <s v=""/>
    <s v=""/>
    <s v=""/>
    <s v=""/>
    <s v=""/>
    <s v=""/>
    <s v=""/>
    <s v=""/>
    <s v=""/>
    <s v=""/>
    <s v=""/>
    <s v=""/>
    <s v=""/>
    <s v=""/>
    <s v=""/>
    <s v=""/>
    <s v=""/>
    <s v=""/>
    <s v=""/>
    <s v=""/>
    <s v=""/>
    <s v=""/>
    <s v=""/>
    <s v=""/>
    <s v=""/>
    <s v=""/>
    <s v="24090572083"/>
    <s v=""/>
    <s v=""/>
    <s v=""/>
    <s v=""/>
    <s v=""/>
    <s v=""/>
    <s v=""/>
    <s v=""/>
    <s v=""/>
    <s v=""/>
    <s v=""/>
    <s v=""/>
    <s v=""/>
    <s v=""/>
    <s v=""/>
    <s v=""/>
    <s v=""/>
    <s v=""/>
    <s v=""/>
    <s v=""/>
    <s v=""/>
    <s v=""/>
    <s v=""/>
    <s v=""/>
    <s v=""/>
    <s v=""/>
    <s v=""/>
    <s v="RXCLAIM"/>
    <s v="MEDSURG"/>
    <d v="2024-11-14T11:55:10"/>
    <s v="24-090572083"/>
    <s v="RAIMEY, CARLOS"/>
    <s v="W26829597201"/>
    <s v="AETNA - ACF - FI - MISSISSIPPI"/>
    <s v="7700"/>
    <s v="171714"/>
    <s v="0176713100001-A"/>
    <s v="1871555011"/>
    <s v="Joyner, Christina"/>
    <s v="ACF Continuous Glucose Monitors Medical Necessity"/>
    <s v="Prior Authorization"/>
    <s v="Standard"/>
    <d v="2024-11-14T11:39:28"/>
    <d v="2024-11-14T11:39:28"/>
    <d v="2024-11-14T08:47:26"/>
    <s v="Denied"/>
    <n v="2024"/>
    <n v="11"/>
    <s v="Your plan only covers this product when your doctor gives us a medical reason you cannot use the preferred product. Your doctor needs to send us the medical reason why you cannot use the preferred product. We have denied your request because we did not receive your medical reason for not using the preferred product. We reviewed the information we had. Your request has been denied. Your doctor can send us any new or missing information for us to review. The preferred products for your plan are Dexcom Continuous Glucose Monitor. Your doctor may need to get approval from your plan for the preferred product."/>
    <s v="ePA"/>
    <s v="Closed"/>
    <s v="Clinical"/>
    <s v="NULL"/>
    <s v="Your plan only covers this product when your doctor gives us a medical reason you cannot use the preferred product. Your doctor needs to send us the medical reason why you cannot use the preferred product. We have denied your request because we did not receive your medical reason for not using the preferred product. We reviewed the information we had. Your request has been denied. Your doctor can send us any new or missing information for us to review. The preferred products for your plan are Dexcom Continuous Glucose Monitor. Your doctor may need to get approval from your plan for the preferred product."/>
    <n v="0"/>
    <s v="Other"/>
    <s v="Your plan only covers this product when your doctor gives us a medical reason you cannot use the preferred product. Your doctor needs to send us the medical reason why you cannot use the preferred product. We have denied your request because we did not receive your medical reason for not using the preferred product. We reviewed the information we had. Your request has been denied. Your doctor can send us any new or missing information for us to review. The preferred products for your plan are Dexcom Continuous Glucose Monitor. Your doctor may need to get approval from your plan for the preferred product."/>
    <s v=""/>
    <s v=""/>
    <s v="MS"/>
    <s v="RAIMEY"/>
    <s v="CARLOS"/>
    <n v="26465"/>
    <n v="52"/>
    <s v="M"/>
    <s v="MS"/>
    <s v="Continuous Glucose Monitors"/>
    <s v="97202012******"/>
    <s v="E11.9"/>
    <s v="1871555011"/>
    <s v="1871555011"/>
    <s v="Christina"/>
    <s v="Joyner"/>
    <s v="Holly Springs"/>
    <s v="MS"/>
    <s v="38635"/>
    <s v="MEDICAL DEVICES AND SUPPLIES"/>
    <s v="GLUCOSE MONITORING TEST SUPPLIES"/>
    <s v="CONTINUOUS"/>
    <s v="Prior Authorization"/>
    <s v="Std"/>
    <s v="Standard"/>
    <s v="ACF Continuous Glucose Monitors Medical Necessity"/>
    <s v="MD Deny and Close (Complete Clinical) - PA"/>
    <s v="Denied"/>
    <s v="Denied"/>
    <s v="D"/>
    <s v="ASAP"/>
    <s v="Type 2 diabetes mellitus without complications"/>
    <n v="0.16"/>
    <n v="0.16"/>
    <s v="NULL"/>
    <s v="57599081800"/>
    <d v="2024-11-14T11:55:10"/>
    <s v="C506928"/>
    <s v="NULL"/>
    <s v="Shilin"/>
    <s v="Patel"/>
    <s v="268295972"/>
    <s v="268295972AND11/14/2024ANDCONTI"/>
    <s v="Did not meet Medical Necessity Criteria"/>
    <n v="0"/>
    <n v="0"/>
    <n v="1"/>
    <n v="0"/>
    <n v="0"/>
    <n v="0"/>
    <n v="0"/>
    <n v="0"/>
    <n v="0"/>
    <n v="0"/>
    <n v="1"/>
    <s v="Nurse Practitioner"/>
    <s v="1871555011"/>
    <n v="0"/>
    <s v=""/>
    <s v=""/>
    <s v=""/>
    <s v=""/>
    <s v=""/>
    <n v="1.0902777777777799E-2"/>
    <x v="0"/>
    <n v="0"/>
    <n v="1"/>
    <m/>
    <m/>
    <s v=""/>
    <s v=""/>
    <s v=""/>
    <s v=""/>
    <s v=""/>
    <n v="1"/>
    <x v="9"/>
    <n v="0"/>
    <n v="1"/>
    <s v="E11"/>
    <n v="0"/>
    <n v="1"/>
    <s v=""/>
    <s v="ePA"/>
    <n v="0"/>
    <n v="0"/>
    <n v="0"/>
    <n v="0"/>
    <x v="2"/>
    <x v="16"/>
    <x v="0"/>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0716753"/>
    <s v=""/>
    <s v=""/>
    <s v=""/>
    <s v=""/>
    <s v=""/>
    <s v=""/>
    <s v=""/>
    <s v=""/>
    <s v=""/>
    <s v=""/>
    <s v=""/>
    <s v=""/>
    <s v=""/>
    <s v=""/>
    <s v=""/>
    <s v=""/>
    <s v=""/>
    <s v=""/>
    <s v=""/>
    <s v=""/>
    <s v=""/>
    <s v=""/>
    <s v=""/>
    <s v=""/>
    <s v=""/>
    <s v=""/>
    <s v=""/>
    <s v="RXCLAIM"/>
    <s v="MEDSURG"/>
    <d v="2024-02-19T13:08:01"/>
    <s v="24-080716753"/>
    <s v="TAYLOR, MARSHA"/>
    <s v="W26829617401"/>
    <s v="AETNA - ACF - FI - MISSISSIPPI"/>
    <s v="7700"/>
    <s v="171714"/>
    <s v="0176713100001-A"/>
    <s v="1871555011"/>
    <s v="Joyner, Tina"/>
    <s v="GIP-GLP-1 Agonist Mounjaro PA with Limit REG"/>
    <s v="Prior Authorization"/>
    <s v="Standard"/>
    <d v="2024-02-19T13:06:04"/>
    <d v="2024-02-19T13:06:04"/>
    <d v="2024-02-19T12:41:06"/>
    <s v="Approved"/>
    <n v="2024"/>
    <n v="2"/>
    <s v="Approved from 02/19/2024 thru 02/19/2027"/>
    <s v="ePA"/>
    <s v="Closed"/>
    <s v="Clinical"/>
    <s v="Approved from 02/19/2024 thru 02/19/2027"/>
    <s v="NULL"/>
    <n v="2035"/>
    <s v="Met Plan Criteria"/>
    <s v="Approved from 02/19/2024 thru 02/19/2027"/>
    <d v="2024-02-19T00:00:00"/>
    <d v="2027-02-19T00:00:00"/>
    <s v="MS"/>
    <s v="TAYLOR"/>
    <s v="MARSHA"/>
    <n v="24033"/>
    <n v="58"/>
    <s v="F"/>
    <s v="MS"/>
    <s v="Mounjaro (tirzepatide)"/>
    <s v="2717308000D2**"/>
    <s v="E11.9"/>
    <s v="1871555011"/>
    <s v="1871555011"/>
    <s v="Tina"/>
    <s v="Joyner"/>
    <s v="Holly Springs"/>
    <s v="MS"/>
    <s v="38635"/>
    <s v="ANTIDIABETICS"/>
    <s v="INVALID GPI"/>
    <s v="MOUNJARO"/>
    <s v="Prior Authorization"/>
    <s v="Std"/>
    <s v="Standard"/>
    <s v="GIP-GLP-1 Agonist Mounjaro PA with Limit REG"/>
    <s v="ePA Approve"/>
    <s v="Approved"/>
    <s v="ePA Approve"/>
    <s v="A"/>
    <s v="ASAP"/>
    <s v="Type 2 diabetes mellitus without complications"/>
    <n v="0.02"/>
    <n v="0.02"/>
    <s v="NULL"/>
    <s v="00002150680"/>
    <s v=""/>
    <s v="NULL"/>
    <s v="NULL"/>
    <s v="NULL"/>
    <s v="NULL"/>
    <s v="268296174"/>
    <s v="268296174AND2/19/2024ANDMOUNJ"/>
    <s v=""/>
    <s v=""/>
    <s v=""/>
    <s v=""/>
    <s v=""/>
    <n v="0"/>
    <n v="0"/>
    <s v=""/>
    <s v=""/>
    <n v="0"/>
    <n v="0"/>
    <n v="1"/>
    <s v="Nurse Practitioner"/>
    <s v="1871555011"/>
    <n v="0"/>
    <s v=""/>
    <s v=""/>
    <s v=""/>
    <s v=""/>
    <s v=""/>
    <n v="1.35416666666667E-3"/>
    <x v="1"/>
    <n v="1"/>
    <n v="0"/>
    <m/>
    <m/>
    <s v=""/>
    <s v=""/>
    <s v=""/>
    <s v=""/>
    <s v=""/>
    <n v="1"/>
    <x v="9"/>
    <n v="1"/>
    <n v="0"/>
    <s v="E11"/>
    <n v="1"/>
    <n v="0"/>
    <s v=""/>
    <s v="ePA"/>
    <n v="0"/>
    <n v="0"/>
    <n v="0"/>
    <n v="0"/>
    <x v="2"/>
    <x v="4"/>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4625969"/>
    <s v=""/>
    <s v=""/>
    <s v=""/>
    <s v=""/>
    <s v=""/>
    <s v=""/>
    <s v=""/>
    <s v=""/>
    <s v=""/>
    <s v=""/>
    <s v=""/>
    <s v=""/>
    <s v=""/>
    <s v=""/>
    <s v=""/>
    <s v=""/>
    <s v=""/>
    <s v=""/>
    <s v=""/>
    <s v=""/>
    <s v=""/>
    <s v=""/>
    <s v=""/>
    <s v=""/>
    <s v=""/>
    <s v=""/>
    <s v=""/>
    <s v="RXCLAIM"/>
    <s v="MEDSURG"/>
    <d v="2024-05-29T14:55:41"/>
    <s v="24-084625969"/>
    <s v="HUNT FAULKNER, CARLOTTA"/>
    <s v="W28313413101"/>
    <s v="AETNA - ACF - FI - MISSISSIPPI"/>
    <s v="7700"/>
    <s v="171714"/>
    <s v="0176713100001-A"/>
    <s v="1871555011"/>
    <s v="Joyner, Tina"/>
    <s v="Antidiabetic GLP-1 Agonist PA with Limit REG"/>
    <s v="Prior Authorization"/>
    <s v="Expedited"/>
    <d v="2024-05-29T13:57:18"/>
    <d v="2024-05-29T13:57:18"/>
    <d v="2024-05-29T13:53:47"/>
    <s v="Denied"/>
    <n v="2024"/>
    <n v="5"/>
    <s v="Your plan only covers this drug when it works well for you, or you have heart disease.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works well for you, or you have heart disease.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works well for you, or you have heart disease. We reviewed information we had. Your request has been denied because the drug did not work well for you, or you do not have heart disease. Your doctor can send us any new or missing information for us to review. For this drug, you may have to meet other criteria. You can request the drug policy for more details. You can also request other plan documents for your review."/>
    <s v=""/>
    <s v=""/>
    <s v="MS"/>
    <s v="HUNT FAULKNER"/>
    <s v="CARLOTTA"/>
    <n v="23627"/>
    <n v="59"/>
    <s v="F"/>
    <s v="MS"/>
    <s v="Ozempic (0.25 or 0.5 MG/DOSE) 2MG/3ML SC SOPN"/>
    <s v="2717007000D221"/>
    <s v="E11.9"/>
    <s v="1871555011"/>
    <s v="1871555011"/>
    <s v="Tina"/>
    <s v="Joyner"/>
    <s v="Holly Springs"/>
    <s v="MS"/>
    <s v="38635"/>
    <s v="ANTIDIABETICS"/>
    <s v="INCRETIN MIMETIC AGENTS (GLP-1 RECEPTOR AGONISTS)"/>
    <s v="OZEMPIC"/>
    <s v="Prior Authorization"/>
    <s v="Exp"/>
    <s v="Expedited"/>
    <s v="Antidiabetic GLP-1 Agonist PA with Limit REG"/>
    <s v="MD Deny and Close (Complete Clinical) - PA"/>
    <s v="Denied"/>
    <s v="Denied"/>
    <s v="D"/>
    <s v="ASAP"/>
    <s v="Type 2 diabetes mellitus without complications"/>
    <n v="0.57999999999999996"/>
    <n v="0.57999999999999996"/>
    <s v="NULL"/>
    <s v="00169418113"/>
    <d v="2024-05-29T14:55:40"/>
    <s v="DCREAGER"/>
    <s v="NULL"/>
    <s v="NULL"/>
    <s v="NULL"/>
    <s v="283134131"/>
    <s v="283134131AND5/29/2024ANDOZEMP"/>
    <s v="Drug Subject to Quantity Limits"/>
    <n v="0"/>
    <n v="1"/>
    <n v="0"/>
    <n v="0"/>
    <n v="0"/>
    <n v="0"/>
    <n v="0"/>
    <n v="0"/>
    <n v="0"/>
    <n v="0"/>
    <n v="1"/>
    <s v="Nurse Practitioner"/>
    <s v="1871555011"/>
    <n v="0"/>
    <s v=""/>
    <s v=""/>
    <s v=""/>
    <s v=""/>
    <s v=""/>
    <n v="4.05439814814815E-2"/>
    <x v="0"/>
    <n v="0"/>
    <n v="1"/>
    <m/>
    <n v="1"/>
    <s v=""/>
    <s v=""/>
    <s v=""/>
    <s v=""/>
    <s v=""/>
    <n v="1"/>
    <x v="9"/>
    <n v="0"/>
    <n v="1"/>
    <s v="E11"/>
    <n v="0"/>
    <n v="1"/>
    <s v=""/>
    <s v="ePA"/>
    <n v="0"/>
    <n v="0"/>
    <n v="0"/>
    <n v="0"/>
    <x v="2"/>
    <x v="19"/>
    <x v="2"/>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90428131"/>
    <s v=""/>
    <s v=""/>
    <s v=""/>
    <s v=""/>
    <s v=""/>
    <s v=""/>
    <s v=""/>
    <s v=""/>
    <s v=""/>
    <s v=""/>
    <s v=""/>
    <s v=""/>
    <s v=""/>
    <s v=""/>
    <s v=""/>
    <s v=""/>
    <s v=""/>
    <s v=""/>
    <s v=""/>
    <s v=""/>
    <s v=""/>
    <s v=""/>
    <s v=""/>
    <s v=""/>
    <s v=""/>
    <s v=""/>
    <s v=""/>
    <s v="RXCLAIM"/>
    <s v="MEDSURG"/>
    <d v="2024-11-08T16:38:55"/>
    <s v="24-090428131"/>
    <s v="RAIMEY, CARLOS"/>
    <s v="W26829597201"/>
    <s v="AETNA - ACF - FI - MISSISSIPPI"/>
    <s v="7700"/>
    <s v="171714"/>
    <s v="0176713100001-A"/>
    <s v="1871555011"/>
    <s v="JOYNER, CHRSITINA"/>
    <s v="Antidiabetic GLP-1 Agonist PA with Limit REG"/>
    <s v="Prior Authorization"/>
    <s v="Standard"/>
    <d v="2024-11-08T16:38:53"/>
    <d v="2024-11-08T16:38:55"/>
    <d v="2024-11-08T16:36:00"/>
    <s v="Approved"/>
    <n v="2024"/>
    <n v="11"/>
    <s v="Met Plan Criteria"/>
    <s v="ePA"/>
    <s v="Closed"/>
    <s v="Clinical"/>
    <s v="NULL"/>
    <s v="Met Plan Criteria"/>
    <n v="2035"/>
    <s v="Met Plan Criteria"/>
    <s v="Met Plan Criteria"/>
    <d v="2024-11-08T00:00:00"/>
    <d v="2027-11-08T00:00:00"/>
    <s v="MS"/>
    <s v="RAIMEY"/>
    <s v="CARLOS"/>
    <n v="26465"/>
    <n v="52"/>
    <s v="M"/>
    <s v="MS"/>
    <s v="Ozempic (0.25 or 0.5 MG/DOSE) 2MG/3ML SC SOPN"/>
    <s v="2717007000D2**"/>
    <s v="E11.9"/>
    <s v="1871555011"/>
    <s v="1871555011"/>
    <s v="CHRSITINA"/>
    <s v="JOYNER"/>
    <s v="HOLLY SPRINGS"/>
    <s v="MS"/>
    <s v="38635"/>
    <s v="ANTIDIABETICS"/>
    <s v="INCRETIN MIMETIC AGENTS (GLP-1 RECEPTOR AGONISTS)"/>
    <s v="OZEMPIC"/>
    <s v="Prior Authorization"/>
    <s v="Std"/>
    <s v="Standard"/>
    <s v="Antidiabetic GLP-1 Agonist PA with Limit REG"/>
    <s v="ePA Approve"/>
    <s v="Approved"/>
    <s v="ePA Approve"/>
    <s v="A"/>
    <s v="ASAP"/>
    <s v="Type 2 diabetes mellitus without complications"/>
    <n v="0"/>
    <n v="0"/>
    <s v="NULL"/>
    <s v="00169418113"/>
    <s v=""/>
    <s v="NULL"/>
    <s v="NULL"/>
    <s v="NULL"/>
    <s v="NULL"/>
    <s v="268295972"/>
    <s v="268295972AND11/8/2024ANDOZEMP"/>
    <s v=""/>
    <s v=""/>
    <s v=""/>
    <s v=""/>
    <s v=""/>
    <n v="0"/>
    <n v="0"/>
    <s v=""/>
    <s v=""/>
    <n v="0"/>
    <n v="0"/>
    <n v="1"/>
    <s v="Nurse Practitioner"/>
    <s v="1871555011"/>
    <n v="0"/>
    <s v=""/>
    <s v=""/>
    <s v=""/>
    <s v=""/>
    <n v="4.0543981500377413E-2"/>
    <n v="2.31481481481481E-5"/>
    <x v="1"/>
    <n v="1"/>
    <n v="0"/>
    <m/>
    <m/>
    <s v=""/>
    <s v=""/>
    <s v=""/>
    <s v=""/>
    <s v=""/>
    <n v="1"/>
    <x v="9"/>
    <n v="1"/>
    <n v="0"/>
    <s v="E11"/>
    <n v="1"/>
    <n v="0"/>
    <s v=""/>
    <s v="ePA"/>
    <n v="0"/>
    <n v="0"/>
    <n v="0"/>
    <n v="0"/>
    <x v="2"/>
    <x v="19"/>
    <x v="1"/>
    <s v=""/>
    <s v=""/>
  </r>
  <r>
    <s v="E11"/>
    <s v="Type 2 diab w hyprosm w/o nonket hyprgly-hypros coma (NKHHC)"/>
    <n v="1"/>
    <s v="Type 2 diab w hyprosm w/o nonket hyprgly-hypros coma (NKHHC)"/>
    <n v="1"/>
    <s v="TRIJARDY"/>
    <s v="TRIJARDY"/>
    <s v=""/>
    <s v=""/>
    <s v=""/>
    <s v=""/>
    <s v=""/>
    <s v=""/>
    <s v=""/>
    <s v=""/>
    <s v=""/>
    <s v=""/>
    <s v=""/>
    <s v=""/>
    <s v=""/>
    <s v=""/>
    <s v=""/>
    <s v=""/>
    <s v=""/>
    <s v=""/>
    <s v=""/>
    <s v=""/>
    <s v=""/>
    <s v=""/>
    <s v=""/>
    <s v=""/>
    <s v=""/>
    <s v=""/>
    <s v=""/>
    <s v=""/>
    <s v="24084956297"/>
    <s v=""/>
    <s v=""/>
    <s v=""/>
    <s v=""/>
    <s v=""/>
    <s v=""/>
    <s v=""/>
    <s v=""/>
    <s v=""/>
    <s v=""/>
    <s v=""/>
    <s v=""/>
    <s v=""/>
    <s v=""/>
    <s v=""/>
    <s v=""/>
    <s v=""/>
    <s v=""/>
    <s v=""/>
    <s v=""/>
    <s v=""/>
    <s v=""/>
    <s v=""/>
    <s v=""/>
    <s v=""/>
    <s v=""/>
    <s v=""/>
    <s v="RXCLAIM"/>
    <s v="MEDSURG"/>
    <d v="2024-06-10T14:09:35"/>
    <s v="24-084956297"/>
    <s v="YEAGER, BILLY"/>
    <s v="W26807163601"/>
    <s v="AETNA - ACF - FI - MISSISSIPPI"/>
    <s v="7700"/>
    <s v="171714"/>
    <s v="0176713100001-A"/>
    <s v="1881072387"/>
    <s v="Hurdle, Emmily"/>
    <s v="Global Step Therapy Mississippi Mandate REG"/>
    <s v="Prior Authorization"/>
    <s v="Standard"/>
    <d v="2024-06-10T14:06:13"/>
    <d v="2024-06-10T14:06:13"/>
    <d v="2024-06-06T19:42:23"/>
    <s v="Approved"/>
    <n v="2024"/>
    <n v="6"/>
    <s v="Approved from 06/10/2024 thru 06/10/2025"/>
    <s v="ePA"/>
    <s v="Closed"/>
    <s v="Clinical"/>
    <s v="Approved from 06/10/2024 thru 06/10/2025"/>
    <s v="NULL"/>
    <n v="2035"/>
    <s v="Met Plan Criteria"/>
    <s v="Approved from 06/10/2024 thru 06/10/2025"/>
    <d v="2024-06-10T00:00:00"/>
    <d v="2025-06-10T00:00:00"/>
    <s v="MS"/>
    <s v="YEAGER"/>
    <s v="BILLY"/>
    <n v="21613"/>
    <n v="65"/>
    <s v="M"/>
    <s v="MS"/>
    <s v="Trijardy XR 25-5-1000MG OR TB24"/>
    <s v="27996703407540"/>
    <s v="E11.9"/>
    <s v="1881072387"/>
    <s v="1881072387"/>
    <s v="Emmily"/>
    <s v="Hurdle"/>
    <s v="Southaven"/>
    <s v="MS"/>
    <s v="38672"/>
    <s v="ANTIDIABETICS"/>
    <s v="SGLT2 INHIBITOR - DPP-4 INHIBITOR - BIGUANIDE COMB"/>
    <s v="TRIJARDY"/>
    <s v="Prior Authorization"/>
    <s v="Std"/>
    <s v="Standard"/>
    <s v="Global Step Therapy Mississippi Mandate REG"/>
    <s v="ePA Approve"/>
    <s v="Approved"/>
    <s v="ePA Approve"/>
    <s v="A"/>
    <s v="ASAP"/>
    <s v="Type 2 diabetes mellitus without complications"/>
    <n v="0.03"/>
    <n v="0.03"/>
    <s v="NULL"/>
    <s v="00597039013"/>
    <s v=""/>
    <s v="NULL"/>
    <s v="NULL"/>
    <s v="NULL"/>
    <s v="NULL"/>
    <s v="268071636"/>
    <s v="268071636AND6/10/2024ANDTRIJA"/>
    <s v=""/>
    <s v=""/>
    <s v=""/>
    <s v=""/>
    <s v=""/>
    <n v="0"/>
    <n v="0"/>
    <s v=""/>
    <s v=""/>
    <n v="0"/>
    <n v="0"/>
    <n v="1"/>
    <s v="Nurse Practitioner"/>
    <s v="1881072387"/>
    <n v="0"/>
    <s v=""/>
    <s v=""/>
    <s v=""/>
    <s v=""/>
    <s v=""/>
    <n v="2.3379629629629601E-3"/>
    <x v="1"/>
    <n v="1"/>
    <n v="0"/>
    <m/>
    <m/>
    <s v=""/>
    <s v=""/>
    <s v=""/>
    <s v=""/>
    <s v=""/>
    <n v="1"/>
    <x v="9"/>
    <n v="1"/>
    <n v="0"/>
    <s v="E11"/>
    <n v="1"/>
    <n v="0"/>
    <s v=""/>
    <s v="ePA"/>
    <n v="0"/>
    <n v="0"/>
    <n v="0"/>
    <n v="0"/>
    <x v="2"/>
    <x v="25"/>
    <x v="1"/>
    <s v=""/>
    <s v=""/>
  </r>
  <r>
    <s v="E11"/>
    <s v="Type 2 diab w hyprosm w/o nonket hyprgly-hypros coma (NKHHC)"/>
    <n v="1"/>
    <s v="Type 2 diab w hyprosm w/o nonket hyprgly-hypros coma (NKHHC)"/>
    <n v="1"/>
    <s v="TRULICITY"/>
    <s v="TRULICITY"/>
    <s v=""/>
    <s v=""/>
    <s v=""/>
    <s v=""/>
    <s v=""/>
    <s v=""/>
    <s v=""/>
    <s v=""/>
    <s v=""/>
    <s v=""/>
    <s v=""/>
    <s v=""/>
    <s v=""/>
    <s v=""/>
    <s v=""/>
    <s v=""/>
    <s v=""/>
    <s v=""/>
    <s v=""/>
    <s v=""/>
    <s v=""/>
    <s v=""/>
    <s v=""/>
    <s v=""/>
    <s v=""/>
    <s v=""/>
    <s v=""/>
    <s v=""/>
    <s v="24084006184"/>
    <s v=""/>
    <s v=""/>
    <s v=""/>
    <s v=""/>
    <s v=""/>
    <s v=""/>
    <s v=""/>
    <s v=""/>
    <s v=""/>
    <s v=""/>
    <s v=""/>
    <s v=""/>
    <s v=""/>
    <s v=""/>
    <s v=""/>
    <s v=""/>
    <s v=""/>
    <s v=""/>
    <s v=""/>
    <s v=""/>
    <s v=""/>
    <s v=""/>
    <s v=""/>
    <s v=""/>
    <s v=""/>
    <s v=""/>
    <s v=""/>
    <s v="RXCLAIM"/>
    <s v="MEDSURG"/>
    <d v="2024-05-13T09:03:40"/>
    <s v="24-084006184"/>
    <s v="YEAGER, BILLY"/>
    <s v="W26807163601"/>
    <s v="AETNA - ACF - FI - MISSISSIPPI"/>
    <s v="7700"/>
    <s v="171714"/>
    <s v="0176713100001-A"/>
    <s v="1881072387"/>
    <s v="Hurdle, Emmily"/>
    <s v="Antidiabetic GLP-1 Agonist PA with Limit REG"/>
    <s v="Prior Authorization"/>
    <s v="Standard"/>
    <d v="2024-05-13T09:03:37"/>
    <d v="2024-05-13T09:03:40"/>
    <d v="2024-05-13T08:29:38"/>
    <s v="Approved"/>
    <n v="2024"/>
    <n v="5"/>
    <s v="Met Plan Criteria"/>
    <s v="ePA"/>
    <s v="Closed"/>
    <s v="Clinical"/>
    <s v="NULL"/>
    <s v="Met Plan Criteria"/>
    <n v="2035"/>
    <s v="Met Plan Criteria"/>
    <s v="Met Plan Criteria"/>
    <d v="2024-05-13T00:00:00"/>
    <d v="2027-05-13T00:00:00"/>
    <s v="MS"/>
    <s v="YEAGER"/>
    <s v="BILLY"/>
    <n v="21613"/>
    <n v="65"/>
    <s v="M"/>
    <s v="MS"/>
    <s v="Trulicity 1.5MG/0.5ML SC SOPN"/>
    <s v="2717001500D2**"/>
    <s v="E11.9"/>
    <s v="1881072387"/>
    <s v="1881072387"/>
    <s v="Emmily"/>
    <s v="Hurdle"/>
    <s v="SOUTHAVEN"/>
    <s v="MS"/>
    <s v="38672"/>
    <s v="ANTIDIABETICS"/>
    <s v="INCRETIN MIMETIC AGENTS (GLP-1 RECEPTOR AGONISTS)"/>
    <s v="TRULICITY"/>
    <s v="Prior Authorization"/>
    <s v="Std"/>
    <s v="Standard"/>
    <s v="Antidiabetic GLP-1 Agonist PA with Limit REG"/>
    <s v="ePA Approve"/>
    <s v="Approved"/>
    <s v="ePA Approve"/>
    <s v="A"/>
    <s v="ASAP"/>
    <s v="Type 2 diabetes mellitus without complications"/>
    <n v="0"/>
    <n v="0"/>
    <s v="NULL"/>
    <s v="00002143480"/>
    <s v=""/>
    <s v="NULL"/>
    <s v="NULL"/>
    <s v="NULL"/>
    <s v="NULL"/>
    <s v="268071636"/>
    <s v="268071636AND5/13/2024ANDTRULI"/>
    <s v=""/>
    <s v=""/>
    <s v=""/>
    <s v=""/>
    <s v=""/>
    <n v="0"/>
    <n v="0"/>
    <s v=""/>
    <s v=""/>
    <n v="0"/>
    <n v="0"/>
    <n v="1"/>
    <s v="Nurse Practitioner"/>
    <s v="1881072387"/>
    <n v="0"/>
    <s v=""/>
    <s v=""/>
    <s v=""/>
    <s v=""/>
    <s v=""/>
    <n v="3.4722222222222202E-5"/>
    <x v="1"/>
    <n v="1"/>
    <n v="0"/>
    <m/>
    <m/>
    <s v=""/>
    <s v=""/>
    <s v=""/>
    <s v=""/>
    <s v=""/>
    <n v="1"/>
    <x v="9"/>
    <n v="1"/>
    <n v="0"/>
    <s v="E11"/>
    <n v="1"/>
    <n v="0"/>
    <s v=""/>
    <s v="ePA"/>
    <n v="0"/>
    <n v="0"/>
    <n v="0"/>
    <n v="0"/>
    <x v="2"/>
    <x v="20"/>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79013508"/>
    <s v=""/>
    <s v=""/>
    <s v=""/>
    <s v=""/>
    <s v=""/>
    <s v=""/>
    <s v=""/>
    <s v=""/>
    <s v=""/>
    <s v=""/>
    <s v=""/>
    <s v=""/>
    <s v=""/>
    <s v=""/>
    <s v=""/>
    <s v=""/>
    <s v=""/>
    <s v=""/>
    <s v=""/>
    <s v=""/>
    <s v=""/>
    <s v=""/>
    <s v=""/>
    <s v=""/>
    <s v=""/>
    <s v=""/>
    <s v=""/>
    <s v="RXCLAIM"/>
    <s v="MEDSURG"/>
    <d v="2024-01-08T16:22:31"/>
    <s v="24-079013508"/>
    <s v="BUSH, BARRY"/>
    <s v="W26679366701"/>
    <s v="AETNA - ACF - FI - MISSISSIPPI"/>
    <s v="7700"/>
    <s v="108363238"/>
    <s v="0170009100001-A"/>
    <s v="1891729190"/>
    <s v="OLARINDE, HAMMED"/>
    <s v="Antidiabetic GLP-1 Agonist PA with Limit REG"/>
    <s v="Prior Authorization"/>
    <s v="Standard"/>
    <d v="2024-01-08T16:22:25"/>
    <d v="2024-01-08T16:22:31"/>
    <d v="2024-01-08T16:18:26"/>
    <s v="Approved"/>
    <n v="2024"/>
    <n v="1"/>
    <s v="Met Plan Criteria"/>
    <s v="ePA"/>
    <s v="Closed"/>
    <s v="Clinical"/>
    <s v="NULL"/>
    <s v="Met Plan Criteria"/>
    <n v="2035"/>
    <s v="Met Plan Criteria"/>
    <s v="Met Plan Criteria"/>
    <d v="2024-01-08T00:00:00"/>
    <d v="2027-01-07T00:00:00"/>
    <s v="MS"/>
    <s v="BUSH"/>
    <s v="BARRY"/>
    <n v="23430"/>
    <n v="59"/>
    <s v="M"/>
    <s v="MS"/>
    <s v="Ozempic (1 MG/DOSE) 4MG/3ML SC SOPN"/>
    <s v="2717007000D222"/>
    <s v="E11.9"/>
    <s v="1891729190"/>
    <s v="1891729190"/>
    <s v="HAMMED"/>
    <s v="OLARINDE"/>
    <s v="BILOXI"/>
    <s v="MS"/>
    <s v="39531"/>
    <s v="ANTIDIABETICS"/>
    <s v="INCRETIN MIMETIC AGENTS (GLP-1 RECEPTOR AGONISTS)"/>
    <s v="OZEMPIC"/>
    <s v="Prior Authorization"/>
    <s v="Std"/>
    <s v="Standard"/>
    <s v="Antidiabetic GLP-1 Agonist PA with Limit REG"/>
    <s v="ePA Approve"/>
    <s v="Approved"/>
    <s v="ePA Approve"/>
    <s v="A"/>
    <s v="ASAP"/>
    <s v="Type 2 diabetes mellitus without complications"/>
    <n v="0"/>
    <n v="0"/>
    <s v="NULL"/>
    <s v="00169413013"/>
    <s v=""/>
    <s v="NULL"/>
    <s v="NULL"/>
    <s v="NULL"/>
    <s v="NULL"/>
    <s v="266793667"/>
    <s v="266793667AND1/8/2024ANDOZEMP"/>
    <s v=""/>
    <s v=""/>
    <s v=""/>
    <s v=""/>
    <s v=""/>
    <n v="0"/>
    <n v="0"/>
    <s v=""/>
    <s v=""/>
    <n v="0"/>
    <n v="0"/>
    <n v="1"/>
    <s v="Internal Medicine"/>
    <s v="1891729190"/>
    <n v="0"/>
    <s v=""/>
    <s v=""/>
    <s v=""/>
    <s v=""/>
    <s v=""/>
    <n v="6.9444444444444404E-5"/>
    <x v="1"/>
    <n v="1"/>
    <n v="0"/>
    <m/>
    <m/>
    <s v=""/>
    <s v=""/>
    <s v=""/>
    <s v=""/>
    <s v=""/>
    <n v="1"/>
    <x v="9"/>
    <n v="1"/>
    <n v="0"/>
    <s v="E11"/>
    <n v="1"/>
    <n v="0"/>
    <s v=""/>
    <s v="ePA"/>
    <n v="0"/>
    <n v="0"/>
    <n v="0"/>
    <n v="0"/>
    <x v="1"/>
    <x v="19"/>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5175784"/>
    <s v=""/>
    <s v=""/>
    <s v=""/>
    <s v=""/>
    <s v=""/>
    <s v=""/>
    <s v=""/>
    <s v=""/>
    <s v=""/>
    <s v=""/>
    <s v=""/>
    <s v=""/>
    <s v=""/>
    <s v=""/>
    <s v=""/>
    <s v=""/>
    <s v=""/>
    <s v=""/>
    <s v=""/>
    <s v=""/>
    <s v=""/>
    <s v=""/>
    <s v=""/>
    <s v=""/>
    <s v=""/>
    <s v=""/>
    <s v=""/>
    <s v="RXCLAIM"/>
    <s v="MEDSURG"/>
    <d v="2024-06-13T09:36:52"/>
    <s v="24-085175784"/>
    <s v="OWENS, ANNA"/>
    <s v="W27943668301"/>
    <s v="AETNA - ACF - FI - MISSISSIPPI"/>
    <s v="7700"/>
    <s v="171714"/>
    <s v="0176713100001-A"/>
    <s v="1902913692"/>
    <s v="Latif, Kashif"/>
    <s v="GIP-GLP-1 Agonist Mounjaro PA with Limit REG"/>
    <s v="Prior Authorization"/>
    <s v="Standard"/>
    <d v="2024-06-13T09:36:50"/>
    <d v="2024-06-13T09:36:52"/>
    <d v="2024-06-13T09:36:30"/>
    <s v="Approved"/>
    <n v="2024"/>
    <n v="6"/>
    <s v="Met Plan Criteria"/>
    <s v="ePA"/>
    <s v="Closed"/>
    <s v="Clinical"/>
    <s v="NULL"/>
    <s v="Met Plan Criteria"/>
    <n v="2035"/>
    <s v="Met Plan Criteria"/>
    <s v="Met Plan Criteria"/>
    <d v="2024-06-13T00:00:00"/>
    <d v="2027-06-13T00:00:00"/>
    <s v="MS"/>
    <s v="OWENS"/>
    <s v="ANNA"/>
    <n v="23972"/>
    <n v="58"/>
    <s v="F"/>
    <s v="MS"/>
    <s v="Mounjaro 5MG/0.5ML SC SOPN"/>
    <s v="2717308000D2**"/>
    <s v="E11.65"/>
    <s v="1902913692"/>
    <s v="1902913692"/>
    <s v="Kashif"/>
    <s v="Latif"/>
    <s v="Memphis"/>
    <s v="TN"/>
    <s v="38133"/>
    <s v="ANTIDIABETICS"/>
    <s v="INVALID GPI"/>
    <s v="MOUNJARO"/>
    <s v="Prior Authorization"/>
    <s v="Std"/>
    <s v="Standard"/>
    <s v="GIP-GLP-1 Agonist Mounjaro PA with Limit REG"/>
    <s v="ePA Approve"/>
    <s v="Approved"/>
    <s v="ePA Approve"/>
    <s v="A"/>
    <s v="ASAP"/>
    <s v="Type 2 diabetes mellitus with hyperglycemia"/>
    <n v="0"/>
    <n v="0"/>
    <s v="NULL"/>
    <s v="00002149580"/>
    <s v=""/>
    <s v="NULL"/>
    <s v="NULL"/>
    <s v="NULL"/>
    <s v="NULL"/>
    <s v="279436683"/>
    <s v="279436683AND6/13/2024ANDMOUNJ"/>
    <s v=""/>
    <s v=""/>
    <s v=""/>
    <s v=""/>
    <s v=""/>
    <n v="0"/>
    <n v="0"/>
    <s v=""/>
    <s v=""/>
    <n v="0"/>
    <n v="0"/>
    <n v="1"/>
    <s v="Specialist"/>
    <s v="1902913692"/>
    <n v="0"/>
    <s v=""/>
    <s v=""/>
    <s v=""/>
    <s v=""/>
    <s v=""/>
    <n v="2.31481481481481E-5"/>
    <x v="1"/>
    <n v="1"/>
    <n v="0"/>
    <m/>
    <m/>
    <s v=""/>
    <s v=""/>
    <s v=""/>
    <s v=""/>
    <s v=""/>
    <n v="1"/>
    <x v="9"/>
    <n v="1"/>
    <n v="0"/>
    <s v="E11"/>
    <n v="1"/>
    <n v="0"/>
    <s v=""/>
    <s v="ePA"/>
    <n v="0"/>
    <n v="0"/>
    <n v="0"/>
    <n v="0"/>
    <x v="9"/>
    <x v="4"/>
    <x v="1"/>
    <s v=""/>
    <s v=""/>
  </r>
  <r>
    <s v="E11"/>
    <s v="Type 2 diab w hyprosm w/o nonket hyprgly-hypros coma (NKHHC)"/>
    <n v="1"/>
    <s v="Type 2 diab w hyprosm w/o nonket hyprgly-hypros coma (NKHHC)"/>
    <n v="1"/>
    <s v="XIGDUO"/>
    <s v="XIGDUO"/>
    <s v=""/>
    <s v=""/>
    <s v=""/>
    <s v=""/>
    <s v=""/>
    <s v=""/>
    <s v=""/>
    <s v=""/>
    <s v=""/>
    <s v=""/>
    <s v=""/>
    <s v=""/>
    <s v=""/>
    <s v=""/>
    <s v=""/>
    <s v=""/>
    <s v=""/>
    <s v=""/>
    <s v=""/>
    <s v=""/>
    <s v=""/>
    <s v=""/>
    <s v=""/>
    <s v=""/>
    <s v=""/>
    <s v=""/>
    <s v=""/>
    <s v=""/>
    <s v="24089481179"/>
    <s v=""/>
    <s v=""/>
    <s v=""/>
    <s v=""/>
    <s v=""/>
    <s v=""/>
    <s v=""/>
    <s v=""/>
    <s v=""/>
    <s v=""/>
    <s v=""/>
    <s v=""/>
    <s v=""/>
    <s v=""/>
    <s v=""/>
    <s v=""/>
    <s v=""/>
    <s v=""/>
    <s v=""/>
    <s v=""/>
    <s v=""/>
    <s v=""/>
    <s v=""/>
    <s v=""/>
    <s v=""/>
    <s v=""/>
    <s v=""/>
    <s v="RXCLAIM"/>
    <s v="MEDSURG"/>
    <d v="2024-10-17T10:35:45"/>
    <s v="24-089481179"/>
    <s v="HARDAMAN, MICHAEL"/>
    <s v="W26679339401"/>
    <s v="AETNA - ACF - FI - MISSISSIPPI"/>
    <s v="7700"/>
    <s v="108363238"/>
    <s v="0170009100001-A"/>
    <s v="1922237452"/>
    <s v="Stanford, Onellis"/>
    <s v="Global Step Therapy Mississippi Mandate REG"/>
    <s v="Prior Authorization"/>
    <s v="Standard"/>
    <d v="2024-10-17T10:31:45"/>
    <d v="2024-10-17T10:31:45"/>
    <d v="2024-10-14T12:10:42"/>
    <s v="Approved"/>
    <n v="2024"/>
    <n v="10"/>
    <s v="Approved from 10/17/2024 thru 10/17/2025 - SL, 10/17/2024 10:35 AM"/>
    <s v="ePA"/>
    <s v="Closed"/>
    <s v="Clinical"/>
    <s v="Approved from 10/17/2024 thru 10/17/2025 - SL, 10/17/2024 10:35 AM"/>
    <s v="NULL"/>
    <n v="2035"/>
    <s v="Met Plan Criteria"/>
    <s v="Approved from 10/17/2024 thru 10/17/2025 - SL, 10/17/2024 10:35 AM"/>
    <d v="2024-10-17T00:00:00"/>
    <d v="2025-10-17T00:00:00"/>
    <s v="MS"/>
    <s v="HARDAMAN"/>
    <s v="MICHAEL"/>
    <n v="25545"/>
    <n v="54"/>
    <s v="M"/>
    <s v="MS"/>
    <s v="XIGDUO XR 5-1000MG TAB"/>
    <s v="27996002307515"/>
    <s v="E11.9"/>
    <s v="1922237452"/>
    <s v="1922237452"/>
    <s v="Onellis"/>
    <s v="Stanford"/>
    <s v="Gulfport"/>
    <s v="MS"/>
    <s v="39501"/>
    <s v="ANTIDIABETICS"/>
    <s v="SODIUM-GLUCOSE CO-TRANSPORTER 2 INHIBITOR-BIGUANIDE COMB"/>
    <s v="XIGDUO"/>
    <s v="Prior Authorization"/>
    <s v="Std"/>
    <s v="Standard"/>
    <s v="Global Step Therapy Mississippi Mandate REG"/>
    <s v="ePA Approve"/>
    <s v="Approved"/>
    <s v="ePA Approve"/>
    <s v="A"/>
    <s v="ASAP"/>
    <s v="Type 2 diabetes mellitus without complications"/>
    <n v="0.04"/>
    <n v="0.04"/>
    <s v="NULL"/>
    <s v="00310626060"/>
    <s v=""/>
    <s v="NULL"/>
    <s v="NULL"/>
    <s v="NULL"/>
    <s v="NULL"/>
    <s v="266793394"/>
    <s v="266793394AND10/17/2024ANDXIGDU"/>
    <s v=""/>
    <s v=""/>
    <s v=""/>
    <s v=""/>
    <s v=""/>
    <n v="0"/>
    <n v="0"/>
    <s v=""/>
    <s v=""/>
    <n v="0"/>
    <n v="0"/>
    <n v="1"/>
    <s v="Nurse Practitioner"/>
    <s v="1922237452"/>
    <n v="0"/>
    <s v=""/>
    <s v=""/>
    <s v=""/>
    <s v=""/>
    <s v=""/>
    <n v="2.7777777777777801E-3"/>
    <x v="1"/>
    <n v="1"/>
    <n v="0"/>
    <m/>
    <m/>
    <s v=""/>
    <s v=""/>
    <s v=""/>
    <s v=""/>
    <s v=""/>
    <n v="1"/>
    <x v="9"/>
    <n v="1"/>
    <n v="0"/>
    <s v="E11"/>
    <n v="1"/>
    <n v="0"/>
    <s v=""/>
    <s v="ePA"/>
    <n v="0"/>
    <n v="0"/>
    <n v="0"/>
    <n v="0"/>
    <x v="2"/>
    <x v="2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2947772"/>
    <s v=""/>
    <s v=""/>
    <s v=""/>
    <s v=""/>
    <s v=""/>
    <s v=""/>
    <s v=""/>
    <s v=""/>
    <s v=""/>
    <s v=""/>
    <s v=""/>
    <s v=""/>
    <s v=""/>
    <s v=""/>
    <s v=""/>
    <s v=""/>
    <s v=""/>
    <s v=""/>
    <s v=""/>
    <s v=""/>
    <s v=""/>
    <s v=""/>
    <s v=""/>
    <s v=""/>
    <s v=""/>
    <s v=""/>
    <s v=""/>
    <s v="RXCLAIM"/>
    <s v="MEDSURG"/>
    <d v="2024-04-15T11:30:35"/>
    <s v="24-082947772"/>
    <s v="HARRIS, GARRETT"/>
    <s v="W26829605501"/>
    <s v="AETNA - ACF - FI - MISSISSIPPI"/>
    <s v="7700"/>
    <s v="171714"/>
    <s v="0176713100001-A"/>
    <s v="1922459775"/>
    <s v="Porter, Laurie"/>
    <s v="GIP-GLP-1 Agonist Mounjaro PA with Limit REG"/>
    <s v="Prior Authorization"/>
    <s v="Expedited"/>
    <d v="2024-04-15T11:30:33"/>
    <d v="2024-04-15T11:30:35"/>
    <d v="2024-04-15T10:51:01"/>
    <s v="Approved"/>
    <n v="2024"/>
    <n v="4"/>
    <s v="Met Plan Criteria"/>
    <s v="ePA"/>
    <s v="Closed"/>
    <s v="Clinical"/>
    <s v="NULL"/>
    <s v="Met Plan Criteria"/>
    <n v="2035"/>
    <s v="Met Plan Criteria"/>
    <s v="Met Plan Criteria"/>
    <d v="2024-04-15T00:00:00"/>
    <d v="2027-04-15T00:00:00"/>
    <s v="MS"/>
    <s v="HARRIS"/>
    <s v="GARRETT"/>
    <n v="26126"/>
    <n v="52"/>
    <s v="M"/>
    <s v="MS"/>
    <s v="Mounjaro 10MG/0.5ML SC SOPN"/>
    <s v="2717308000D2**"/>
    <s v="E11.65"/>
    <s v="1922459775"/>
    <s v="1922459775"/>
    <s v="Laurie"/>
    <s v="Porter"/>
    <s v="Cordova"/>
    <s v="TN"/>
    <s v="38018"/>
    <s v="ANTIDIABETICS"/>
    <s v="INVALID GPI"/>
    <s v="MOUNJARO"/>
    <s v="Prior Authorization"/>
    <s v="Exp"/>
    <s v="Expedited"/>
    <s v="GIP-GLP-1 Agonist Mounjaro PA with Limit REG"/>
    <s v="ePA Approve"/>
    <s v="Approved"/>
    <s v="ePA Approve"/>
    <s v="A"/>
    <s v="ASAP"/>
    <s v="Type 2 diabetes mellitus with hyperglycemia"/>
    <n v="0"/>
    <n v="0"/>
    <s v="NULL"/>
    <s v="00002147180"/>
    <s v=""/>
    <s v="NULL"/>
    <s v="NULL"/>
    <s v="NULL"/>
    <s v="NULL"/>
    <s v="268296055"/>
    <s v="268296055AND4/15/2024ANDMOUNJ"/>
    <s v=""/>
    <s v=""/>
    <s v=""/>
    <s v=""/>
    <s v=""/>
    <n v="0"/>
    <n v="0"/>
    <s v=""/>
    <s v=""/>
    <n v="0"/>
    <n v="0"/>
    <n v="1"/>
    <s v="Family Medicine"/>
    <s v="1922459775"/>
    <n v="0"/>
    <s v=""/>
    <s v=""/>
    <s v=""/>
    <s v=""/>
    <s v=""/>
    <n v="2.31481481481481E-5"/>
    <x v="1"/>
    <n v="1"/>
    <n v="0"/>
    <n v="1"/>
    <m/>
    <s v=""/>
    <s v=""/>
    <s v=""/>
    <s v=""/>
    <s v=""/>
    <n v="1"/>
    <x v="9"/>
    <n v="1"/>
    <n v="0"/>
    <s v="E11"/>
    <n v="1"/>
    <n v="0"/>
    <s v=""/>
    <s v="ePA"/>
    <n v="0"/>
    <n v="0"/>
    <n v="0"/>
    <n v="0"/>
    <x v="6"/>
    <x v="4"/>
    <x v="1"/>
    <s v=""/>
    <s v=""/>
  </r>
  <r>
    <s v="E11"/>
    <s v="Type 2 diab w hyprosm w/o nonket hyprgly-hypros coma (NKHHC)"/>
    <n v="1"/>
    <s v="Type 2 diab w hyprosm w/o nonket hyprgly-hypros coma (NKHHC)"/>
    <n v="1"/>
    <s v="XIGDUO"/>
    <s v="XIGDUO"/>
    <s v=""/>
    <s v=""/>
    <s v=""/>
    <s v=""/>
    <s v=""/>
    <s v=""/>
    <s v=""/>
    <s v=""/>
    <s v=""/>
    <s v=""/>
    <s v=""/>
    <s v=""/>
    <s v=""/>
    <s v=""/>
    <s v=""/>
    <s v=""/>
    <s v=""/>
    <s v=""/>
    <s v=""/>
    <s v=""/>
    <s v=""/>
    <s v=""/>
    <s v=""/>
    <s v=""/>
    <s v=""/>
    <s v=""/>
    <s v=""/>
    <s v=""/>
    <s v="24080481215"/>
    <s v=""/>
    <s v=""/>
    <s v=""/>
    <s v=""/>
    <s v=""/>
    <s v=""/>
    <s v=""/>
    <s v=""/>
    <s v=""/>
    <s v=""/>
    <s v=""/>
    <s v=""/>
    <s v=""/>
    <s v=""/>
    <s v=""/>
    <s v=""/>
    <s v=""/>
    <s v=""/>
    <s v=""/>
    <s v=""/>
    <s v=""/>
    <s v=""/>
    <s v=""/>
    <s v=""/>
    <s v=""/>
    <s v=""/>
    <s v=""/>
    <s v="RXCLAIM"/>
    <s v="MEDSURG"/>
    <d v="2024-02-13T14:40:39"/>
    <s v="24-080481215"/>
    <s v="HARRIS, GARRETT"/>
    <s v="W26829605501"/>
    <s v="AETNA - ACF - FI - MISSISSIPPI"/>
    <s v="7700"/>
    <s v="171714"/>
    <s v="0176713100001-A"/>
    <s v="1922459775"/>
    <s v="Porter, Laurie"/>
    <s v="Global Step Therapy Mississippi Mandate REG"/>
    <s v="Prior Authorization"/>
    <s v="Expedited"/>
    <d v="2024-02-13T14:29:57"/>
    <d v="2024-02-13T14:29:57"/>
    <d v="2024-02-13T09:26:20"/>
    <s v="Approved"/>
    <n v="2024"/>
    <n v="2"/>
    <s v="Approved from 02/13/2024 thru 02/13/2025"/>
    <s v="ePA"/>
    <s v="Closed"/>
    <s v="Clinical"/>
    <s v="Approved from 02/13/2024 thru 02/13/2025"/>
    <s v="NULL"/>
    <n v="2035"/>
    <s v="Met Plan Criteria"/>
    <s v="Approved from 02/13/2024 thru 02/13/2025"/>
    <d v="2024-02-13T00:00:00"/>
    <d v="2025-02-13T00:00:00"/>
    <s v="MS"/>
    <s v="HARRIS"/>
    <s v="GARRETT"/>
    <n v="26126"/>
    <n v="52"/>
    <s v="M"/>
    <s v="MS"/>
    <s v="Xigduo XR 5-1000MG OR TB24"/>
    <s v="27996002307515"/>
    <s v="E11.65"/>
    <s v="1922459775"/>
    <s v="1922459775"/>
    <s v="Laurie"/>
    <s v="Porter"/>
    <s v="Cordova"/>
    <s v="TN"/>
    <s v="38018"/>
    <s v="ANTIDIABETICS"/>
    <s v="SODIUM-GLUCOSE CO-TRANSPORTER 2 INHIBITOR-BIGUANIDE COMB"/>
    <s v="XIGDUO"/>
    <s v="Prior Authorization"/>
    <s v="Exp"/>
    <s v="Expedited"/>
    <s v="Global Step Therapy Mississippi Mandate REG"/>
    <s v="ePA Approve"/>
    <s v="Approved"/>
    <s v="ePA Approve"/>
    <s v="A"/>
    <s v="ASAP"/>
    <s v="Type 2 diabetes mellitus with hyperglycemia"/>
    <n v="0.11"/>
    <n v="0.11"/>
    <s v="NULL"/>
    <s v="00310626060"/>
    <s v=""/>
    <s v="NULL"/>
    <s v="NULL"/>
    <s v="NULL"/>
    <s v="NULL"/>
    <s v="268296055"/>
    <s v="268296055AND2/13/2024ANDXIGDU"/>
    <s v=""/>
    <s v=""/>
    <s v=""/>
    <s v=""/>
    <s v=""/>
    <n v="0"/>
    <n v="0"/>
    <s v=""/>
    <s v=""/>
    <n v="0"/>
    <n v="0"/>
    <n v="1"/>
    <s v="Family Medicine"/>
    <s v="1922459775"/>
    <n v="0"/>
    <s v=""/>
    <s v=""/>
    <s v=""/>
    <s v=""/>
    <n v="2.3148197215050459E-5"/>
    <n v="7.43055555555556E-3"/>
    <x v="1"/>
    <n v="1"/>
    <n v="0"/>
    <n v="1"/>
    <m/>
    <s v=""/>
    <s v=""/>
    <s v=""/>
    <s v=""/>
    <s v=""/>
    <n v="1"/>
    <x v="9"/>
    <n v="1"/>
    <n v="0"/>
    <s v="E11"/>
    <n v="1"/>
    <n v="0"/>
    <s v=""/>
    <s v="ePA"/>
    <n v="0"/>
    <n v="0"/>
    <n v="0"/>
    <n v="0"/>
    <x v="6"/>
    <x v="2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3860728"/>
    <s v=""/>
    <s v=""/>
    <s v=""/>
    <s v=""/>
    <s v=""/>
    <s v=""/>
    <s v=""/>
    <s v=""/>
    <s v=""/>
    <s v=""/>
    <s v=""/>
    <s v=""/>
    <s v=""/>
    <s v=""/>
    <s v=""/>
    <s v=""/>
    <s v=""/>
    <s v=""/>
    <s v=""/>
    <s v=""/>
    <s v=""/>
    <s v=""/>
    <s v=""/>
    <s v=""/>
    <s v=""/>
    <s v=""/>
    <s v=""/>
    <s v="RXCLAIM"/>
    <s v="MEDSURG"/>
    <d v="2024-05-08T10:52:05"/>
    <s v="24-083860728"/>
    <s v="WILKINS, PRISCELLA"/>
    <s v="W26829594001"/>
    <s v="AETNA - ACF - FI - MISSISSIPPI"/>
    <s v="7700"/>
    <s v="171714"/>
    <s v="0176713100001-A"/>
    <s v="1932192556"/>
    <s v="WALLACE, MICHAEL"/>
    <s v="GIP-GLP-1 Agonist Mounjaro PA with Limit REG"/>
    <s v="Prior Authorization"/>
    <s v="Expedited"/>
    <d v="2024-05-08T10:52:01"/>
    <d v="2024-05-08T10:52:05"/>
    <d v="2024-05-08T10:47:17"/>
    <s v="Approved"/>
    <n v="2024"/>
    <n v="5"/>
    <s v="Met Plan Criteria"/>
    <s v="ePA"/>
    <s v="Closed"/>
    <s v="Clinical"/>
    <s v="NULL"/>
    <s v="Met Plan Criteria"/>
    <n v="2035"/>
    <s v="Met Plan Criteria"/>
    <s v="Met Plan Criteria"/>
    <d v="2024-05-08T00:00:00"/>
    <d v="2027-05-08T00:00:00"/>
    <s v="MS"/>
    <s v="WILKINS"/>
    <s v="PRISCELLA"/>
    <n v="27998"/>
    <n v="47"/>
    <s v="F"/>
    <s v="MS"/>
    <s v="Mounjaro 2.5MG/0.5ML SC SOPN"/>
    <s v="2717308000D2**"/>
    <s v="E11.65"/>
    <s v="1932192556"/>
    <s v="1932192556"/>
    <s v="MICHAEL"/>
    <s v="WALLACE"/>
    <s v="COLLIERVILLE"/>
    <s v="TN"/>
    <s v="38017"/>
    <s v="ANTIDIABETICS"/>
    <s v="INVALID GPI"/>
    <s v="MOUNJARO"/>
    <s v="Prior Authorization"/>
    <s v="Exp"/>
    <s v="Expedited"/>
    <s v="GIP-GLP-1 Agonist Mounjaro PA with Limit REG"/>
    <s v="ePA Approve"/>
    <s v="Approved"/>
    <s v="ePA Approve"/>
    <s v="A"/>
    <s v="ASAP"/>
    <s v="Type 2 diabetes mellitus with hyperglycemia"/>
    <n v="0"/>
    <n v="0"/>
    <s v="NULL"/>
    <s v="00002150680"/>
    <s v=""/>
    <s v="NULL"/>
    <s v="NULL"/>
    <s v="NULL"/>
    <s v="NULL"/>
    <s v="268295940"/>
    <s v="268295940AND5/8/2024ANDMOUNJ"/>
    <s v=""/>
    <s v=""/>
    <s v=""/>
    <s v=""/>
    <s v=""/>
    <n v="0"/>
    <n v="0"/>
    <s v=""/>
    <s v=""/>
    <n v="0"/>
    <n v="0"/>
    <n v="1"/>
    <s v="Family Medicine"/>
    <s v="1932192556"/>
    <n v="0"/>
    <s v=""/>
    <s v=""/>
    <s v=""/>
    <s v=""/>
    <n v="7.4305556045146659E-3"/>
    <n v="4.6296296296296301E-5"/>
    <x v="1"/>
    <n v="1"/>
    <n v="0"/>
    <n v="1"/>
    <m/>
    <s v=""/>
    <s v=""/>
    <s v=""/>
    <s v=""/>
    <s v=""/>
    <n v="1"/>
    <x v="9"/>
    <n v="1"/>
    <n v="0"/>
    <s v="E11"/>
    <n v="1"/>
    <n v="0"/>
    <s v=""/>
    <s v="ePA"/>
    <n v="0"/>
    <n v="0"/>
    <n v="0"/>
    <n v="0"/>
    <x v="6"/>
    <x v="4"/>
    <x v="1"/>
    <s v=""/>
    <s v=""/>
  </r>
  <r>
    <s v="E11"/>
    <s v="Type 2 diab w hyprosm w/o nonket hyprgly-hypros coma (NKHHC)"/>
    <n v="1"/>
    <s v="Type 2 diab w hyprosm w/o nonket hyprgly-hypros coma (NKHHC)"/>
    <n v="1"/>
    <s v="TRULICITY"/>
    <s v="TRULICITY"/>
    <s v=""/>
    <s v=""/>
    <s v=""/>
    <s v=""/>
    <s v=""/>
    <s v=""/>
    <s v=""/>
    <s v=""/>
    <s v=""/>
    <s v=""/>
    <s v=""/>
    <s v=""/>
    <s v=""/>
    <s v=""/>
    <s v=""/>
    <s v=""/>
    <s v=""/>
    <s v=""/>
    <s v=""/>
    <s v=""/>
    <s v=""/>
    <s v=""/>
    <s v=""/>
    <s v=""/>
    <s v=""/>
    <s v=""/>
    <s v=""/>
    <s v=""/>
    <s v="24081273625"/>
    <s v=""/>
    <s v=""/>
    <s v=""/>
    <s v=""/>
    <s v=""/>
    <s v=""/>
    <s v=""/>
    <s v=""/>
    <s v=""/>
    <s v=""/>
    <s v=""/>
    <s v=""/>
    <s v=""/>
    <s v=""/>
    <s v=""/>
    <s v=""/>
    <s v=""/>
    <s v=""/>
    <s v=""/>
    <s v=""/>
    <s v=""/>
    <s v=""/>
    <s v=""/>
    <s v=""/>
    <s v=""/>
    <s v=""/>
    <s v=""/>
    <s v="RXCLAIM"/>
    <s v="MEDSURG"/>
    <d v="2024-03-05T09:45:20"/>
    <s v="24-081273625"/>
    <s v="GUNTHARP, MOLLYE"/>
    <s v="W27510966501"/>
    <s v="AETNA - ACF - FI - MISSISSIPPI"/>
    <s v="7700"/>
    <s v="84452781"/>
    <s v="0186765100001-A"/>
    <s v="1932589058"/>
    <s v="Wright, Kathryn"/>
    <s v="Global Step Therapy Mississippi Mandate REG"/>
    <s v="Prior Authorization"/>
    <s v="Expedited"/>
    <d v="2024-03-05T09:12:47"/>
    <d v="2024-03-05T09:12:47"/>
    <d v="2024-03-04T15:40:31"/>
    <s v="Approved"/>
    <n v="2024"/>
    <n v="3"/>
    <s v="Approved from 03/05/2024 thru 03/05/2025"/>
    <s v="ePA"/>
    <s v="Closed"/>
    <s v="Clinical"/>
    <s v="Approved from 03/05/2024 thru 03/05/2025"/>
    <s v="NULL"/>
    <n v="2035"/>
    <s v="Met Plan Criteria"/>
    <s v="Approved from 03/05/2024 thru 03/05/2025"/>
    <d v="2024-03-05T00:00:00"/>
    <d v="2025-03-05T00:00:00"/>
    <s v="MS"/>
    <s v="GUNTHARP"/>
    <s v="MOLLYE"/>
    <n v="24564"/>
    <n v="56"/>
    <s v="F"/>
    <s v="MS"/>
    <s v="Trulicity 3MG/0.5ML SC SOPN"/>
    <s v="2717001500D240"/>
    <s v="E11.9"/>
    <s v="1932589058"/>
    <s v="1932589058"/>
    <s v="Kathryn"/>
    <s v="Wright"/>
    <s v="Smithville"/>
    <s v="MS"/>
    <s v="38870"/>
    <s v="ANTIDIABETICS"/>
    <s v="INCRETIN MIMETIC AGENTS (GLP-1 RECEPTOR AGONISTS)"/>
    <s v="TRULICITY"/>
    <s v="Prior Authorization"/>
    <s v="Exp"/>
    <s v="Expedited"/>
    <s v="Global Step Therapy Mississippi Mandate REG"/>
    <s v="ePA Approve"/>
    <s v="Approved"/>
    <s v="ePA Approve"/>
    <s v="A"/>
    <s v="ASAP"/>
    <s v="Type 2 diabetes mellitus without complications"/>
    <n v="0.33"/>
    <n v="0.33"/>
    <s v="NULL"/>
    <s v="00002223680"/>
    <s v=""/>
    <s v="NULL"/>
    <s v="NULL"/>
    <s v="NULL"/>
    <s v="NULL"/>
    <s v="275109665"/>
    <s v="275109665AND3/5/2024ANDTRULI"/>
    <s v=""/>
    <s v=""/>
    <s v=""/>
    <s v=""/>
    <s v=""/>
    <n v="0"/>
    <n v="0"/>
    <s v=""/>
    <s v=""/>
    <n v="0"/>
    <n v="0"/>
    <n v="1"/>
    <s v="Nurse Practitioner"/>
    <s v="1932589058"/>
    <n v="0"/>
    <s v=""/>
    <s v=""/>
    <s v=""/>
    <s v=""/>
    <n v="4.6296299842651933E-5"/>
    <n v="2.2604166666666699E-2"/>
    <x v="1"/>
    <n v="1"/>
    <n v="0"/>
    <n v="1"/>
    <m/>
    <s v=""/>
    <s v=""/>
    <s v=""/>
    <s v=""/>
    <s v=""/>
    <n v="1"/>
    <x v="9"/>
    <n v="1"/>
    <n v="0"/>
    <s v="E11"/>
    <n v="1"/>
    <n v="0"/>
    <s v=""/>
    <s v="ePA"/>
    <n v="0"/>
    <n v="0"/>
    <n v="0"/>
    <n v="0"/>
    <x v="2"/>
    <x v="20"/>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2871137"/>
    <s v=""/>
    <s v=""/>
    <s v=""/>
    <s v=""/>
    <s v=""/>
    <s v=""/>
    <s v=""/>
    <s v=""/>
    <s v=""/>
    <s v=""/>
    <s v=""/>
    <s v=""/>
    <s v=""/>
    <s v=""/>
    <s v=""/>
    <s v=""/>
    <s v=""/>
    <s v=""/>
    <s v=""/>
    <s v=""/>
    <s v=""/>
    <s v=""/>
    <s v=""/>
    <s v=""/>
    <s v=""/>
    <s v=""/>
    <s v=""/>
    <s v="RXCLAIM"/>
    <s v="MEDSURG"/>
    <d v="2024-04-11T16:25:25"/>
    <s v="24-082871137"/>
    <s v="WOODWARD, SHARON"/>
    <s v="W26638436603"/>
    <s v="AETNA - ACF - FI - MISSISSIPPI"/>
    <s v="7700"/>
    <s v="108363238"/>
    <s v="0170009150001HA"/>
    <s v="1942938485"/>
    <s v="Morgenstern, Lexi"/>
    <s v="GIP-GLP-1 Agonist Mounjaro PA with Limit REG"/>
    <s v="Prior Authorization"/>
    <s v="Standard"/>
    <d v="2024-04-11T16:25:21"/>
    <d v="2024-04-11T16:25:25"/>
    <d v="2024-04-11T16:23:24"/>
    <s v="Approved"/>
    <n v="2024"/>
    <n v="4"/>
    <s v="Met Plan Criteria"/>
    <s v="ePA"/>
    <s v="Closed"/>
    <s v="Clinical"/>
    <s v="NULL"/>
    <s v="Met Plan Criteria"/>
    <n v="2035"/>
    <s v="Met Plan Criteria"/>
    <s v="Met Plan Criteria"/>
    <d v="2024-04-11T00:00:00"/>
    <d v="2027-04-11T00:00:00"/>
    <s v="MS"/>
    <s v="WOODWARD"/>
    <s v="SHARON"/>
    <n v="23595"/>
    <n v="59"/>
    <s v="F"/>
    <s v="MS"/>
    <s v="Mounjaro 10MG/0.5ML SC SOPN"/>
    <s v="2717308000D2**"/>
    <s v="E11.65"/>
    <s v="1942938485"/>
    <s v="1942938485"/>
    <s v="Lexi"/>
    <s v="Morgenstern"/>
    <s v="Ocean Springs"/>
    <s v="MS"/>
    <s v="39564"/>
    <s v="ANTIDIABETICS"/>
    <s v="INVALID GPI"/>
    <s v="MOUNJARO"/>
    <s v="Prior Authorization"/>
    <s v="Std"/>
    <s v="Standard"/>
    <s v="GIP-GLP-1 Agonist Mounjaro PA with Limit REG"/>
    <s v="ePA Approve"/>
    <s v="Approved"/>
    <s v="ePA Approve"/>
    <s v="A"/>
    <s v="ASAP"/>
    <s v="Type 2 diabetes mellitus with hyperglycemia"/>
    <n v="0"/>
    <n v="0"/>
    <s v="NULL"/>
    <s v="00002147180"/>
    <s v=""/>
    <s v="NULL"/>
    <s v="NULL"/>
    <s v="NULL"/>
    <s v="NULL"/>
    <s v="266384366"/>
    <s v="266384366AND4/11/2024ANDMOUNJ"/>
    <s v=""/>
    <s v=""/>
    <s v=""/>
    <s v=""/>
    <s v=""/>
    <n v="0"/>
    <n v="0"/>
    <s v=""/>
    <s v=""/>
    <n v="0"/>
    <n v="0"/>
    <n v="1"/>
    <s v="Nurse Practitioner"/>
    <s v="1942938485"/>
    <n v="0"/>
    <s v=""/>
    <s v=""/>
    <s v=""/>
    <s v=""/>
    <n v="2.2604166697419714E-2"/>
    <n v="4.6296296296296301E-5"/>
    <x v="1"/>
    <n v="1"/>
    <n v="0"/>
    <m/>
    <m/>
    <s v=""/>
    <s v=""/>
    <s v=""/>
    <s v=""/>
    <s v=""/>
    <n v="1"/>
    <x v="9"/>
    <n v="1"/>
    <n v="0"/>
    <s v="E11"/>
    <n v="1"/>
    <n v="0"/>
    <s v=""/>
    <s v="ePA"/>
    <n v="0"/>
    <n v="0"/>
    <n v="0"/>
    <n v="0"/>
    <x v="2"/>
    <x v="4"/>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2545910"/>
    <s v=""/>
    <s v=""/>
    <s v=""/>
    <s v=""/>
    <s v=""/>
    <s v=""/>
    <s v=""/>
    <s v=""/>
    <s v=""/>
    <s v=""/>
    <s v=""/>
    <s v=""/>
    <s v=""/>
    <s v=""/>
    <s v=""/>
    <s v=""/>
    <s v=""/>
    <s v=""/>
    <s v=""/>
    <s v=""/>
    <s v=""/>
    <s v=""/>
    <s v=""/>
    <s v=""/>
    <s v=""/>
    <s v=""/>
    <s v=""/>
    <s v="RXCLAIM"/>
    <s v="MEDSURG"/>
    <d v="2024-04-03T14:16:16"/>
    <s v="24-082545910"/>
    <s v="WOODWARD, SHARON"/>
    <s v="W26638436603"/>
    <s v="AETNA - ACF - FI - MISSISSIPPI"/>
    <s v="7700"/>
    <s v="108363238"/>
    <s v="0170009150001HA"/>
    <s v="1942938485"/>
    <s v="MORGENSTERN, LEXI"/>
    <s v="Antidiabetic GLP-1 Agonist PA with Limit REG"/>
    <s v="Prior Authorization"/>
    <s v="Standard"/>
    <d v="2024-04-03T14:16:12"/>
    <d v="2024-04-03T14:16:16"/>
    <d v="2024-04-03T14:14:35"/>
    <s v="Approved"/>
    <n v="2024"/>
    <n v="4"/>
    <s v="Met Plan Criteria"/>
    <s v="ePA"/>
    <s v="Closed"/>
    <s v="Clinical"/>
    <s v="NULL"/>
    <s v="Met Plan Criteria"/>
    <n v="2035"/>
    <s v="Met Plan Criteria"/>
    <s v="Met Plan Criteria"/>
    <d v="2024-04-03T00:00:00"/>
    <d v="2027-04-03T00:00:00"/>
    <s v="MS"/>
    <s v="WOODWARD"/>
    <s v="SHARON"/>
    <n v="23595"/>
    <n v="59"/>
    <s v="F"/>
    <s v="MS"/>
    <s v="Ozempic 1 mg/dose (4 mg/3 mL) subcutaneous pen injector"/>
    <s v="2717007000D222"/>
    <s v="E1165"/>
    <s v="1942938485"/>
    <s v="1942938485"/>
    <s v="LEXI"/>
    <s v="MORGENSTERN"/>
    <s v="Ocean Springs"/>
    <s v="MS"/>
    <s v="39564"/>
    <s v="ANTIDIABETICS"/>
    <s v="INCRETIN MIMETIC AGENTS (GLP-1 RECEPTOR AGONISTS)"/>
    <s v="OZEMPIC"/>
    <s v="Prior Authorization"/>
    <s v="Std"/>
    <s v="Standard"/>
    <s v="Antidiabetic GLP-1 Agonist PA with Limit REG"/>
    <s v="ePA Approve"/>
    <s v="Approved"/>
    <s v="ePA Approve"/>
    <s v="A"/>
    <s v="ASAP"/>
    <s v="Type 2 diabetes mellitus with hyperglycemia"/>
    <n v="0"/>
    <n v="0"/>
    <s v="NULL"/>
    <s v="00169413013"/>
    <s v=""/>
    <s v="NULL"/>
    <s v="NULL"/>
    <s v="NULL"/>
    <s v="NULL"/>
    <s v="266384366"/>
    <s v="266384366AND4/3/2024ANDOZEMP"/>
    <s v=""/>
    <s v=""/>
    <s v=""/>
    <s v=""/>
    <s v=""/>
    <n v="0"/>
    <n v="0"/>
    <s v=""/>
    <s v=""/>
    <n v="0"/>
    <n v="0"/>
    <n v="1"/>
    <s v="Nurse Practitioner"/>
    <s v="1942938485"/>
    <n v="0"/>
    <s v=""/>
    <s v=""/>
    <s v=""/>
    <s v=""/>
    <s v=""/>
    <n v="4.6296296296296301E-5"/>
    <x v="1"/>
    <n v="1"/>
    <n v="0"/>
    <m/>
    <m/>
    <s v=""/>
    <s v=""/>
    <s v=""/>
    <s v=""/>
    <s v=""/>
    <n v="1"/>
    <x v="9"/>
    <n v="1"/>
    <n v="0"/>
    <s v="E11"/>
    <n v="1"/>
    <n v="0"/>
    <s v=""/>
    <s v="ePA"/>
    <n v="0"/>
    <n v="0"/>
    <n v="0"/>
    <n v="0"/>
    <x v="2"/>
    <x v="19"/>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9498822"/>
    <s v=""/>
    <s v=""/>
    <s v=""/>
    <s v=""/>
    <s v=""/>
    <s v=""/>
    <s v=""/>
    <s v=""/>
    <s v=""/>
    <s v=""/>
    <s v=""/>
    <s v=""/>
    <s v=""/>
    <s v=""/>
    <s v=""/>
    <s v=""/>
    <s v=""/>
    <s v=""/>
    <s v=""/>
    <s v=""/>
    <s v=""/>
    <s v=""/>
    <s v=""/>
    <s v=""/>
    <s v=""/>
    <s v=""/>
    <s v=""/>
    <s v="RXCLAIM"/>
    <s v="MEDSURG"/>
    <d v="2024-10-14T16:02:18"/>
    <s v="24-089498822"/>
    <s v="WILLARD, STEVEN"/>
    <s v="W28718916801"/>
    <s v="AETNA - ACF - FI - MISSISSIPPI"/>
    <s v="7700"/>
    <s v="171714"/>
    <s v="0176713100001-A"/>
    <s v="1962795815"/>
    <s v="Hall, Lashundra"/>
    <s v="GIP-GLP-1 Agonist Mounjaro PA with Limit REG"/>
    <s v="Prior Authorization"/>
    <s v="Expedited"/>
    <d v="2024-10-14T16:02:15"/>
    <d v="2024-10-14T16:02:18"/>
    <d v="2024-10-14T15:58:56"/>
    <s v="Approved"/>
    <n v="2024"/>
    <n v="10"/>
    <s v="Met Plan Criteria"/>
    <s v="ePA"/>
    <s v="Closed"/>
    <s v="Clinical"/>
    <s v="NULL"/>
    <s v="Met Plan Criteria"/>
    <n v="2035"/>
    <s v="Met Plan Criteria"/>
    <s v="Met Plan Criteria"/>
    <d v="2024-10-14T00:00:00"/>
    <d v="2027-10-14T00:00:00"/>
    <s v="MS"/>
    <s v="WILLARD"/>
    <s v="STEVEN"/>
    <n v="36115"/>
    <n v="25"/>
    <s v="M"/>
    <s v="MS"/>
    <s v="Mounjaro 5MG/0.5ML SC SOAJ"/>
    <s v="2717308000D5**"/>
    <s v="E11.9"/>
    <s v="1962795815"/>
    <s v="1962795815"/>
    <s v="Lashundra"/>
    <s v="Hall"/>
    <s v="NEW ALBANY"/>
    <s v="MS"/>
    <s v="38652"/>
    <s v="ANTIDIABETICS"/>
    <s v="INVALID GPI"/>
    <s v="MOUNJARO"/>
    <s v="Prior Authorization"/>
    <s v="Exp"/>
    <s v="Expedited"/>
    <s v="GIP-GLP-1 Agonist Mounjaro PA with Limit REG"/>
    <s v="ePA Approve"/>
    <s v="Approved"/>
    <s v="ePA Approve"/>
    <s v="A"/>
    <s v="ASAP"/>
    <s v="Type 2 diabetes mellitus without complications"/>
    <n v="0"/>
    <n v="0"/>
    <s v="NULL"/>
    <s v="00002149580"/>
    <s v=""/>
    <s v="NULL"/>
    <s v="NULL"/>
    <s v="NULL"/>
    <s v="NULL"/>
    <s v="287189168"/>
    <s v="287189168AND10/14/2024ANDMOUNJ"/>
    <s v=""/>
    <s v=""/>
    <s v=""/>
    <s v=""/>
    <s v=""/>
    <n v="0"/>
    <n v="0"/>
    <s v=""/>
    <s v=""/>
    <n v="0"/>
    <n v="0"/>
    <n v="1"/>
    <s v="Nurse Practitioner"/>
    <s v="1962795815"/>
    <n v="0"/>
    <s v=""/>
    <s v=""/>
    <s v=""/>
    <s v=""/>
    <s v=""/>
    <n v="3.4722222222222202E-5"/>
    <x v="1"/>
    <n v="1"/>
    <n v="0"/>
    <n v="1"/>
    <m/>
    <s v=""/>
    <s v=""/>
    <s v=""/>
    <s v=""/>
    <s v=""/>
    <n v="1"/>
    <x v="9"/>
    <n v="1"/>
    <n v="0"/>
    <s v="E11"/>
    <n v="1"/>
    <n v="0"/>
    <s v=""/>
    <s v="ePA"/>
    <n v="0"/>
    <n v="0"/>
    <n v="0"/>
    <n v="0"/>
    <x v="2"/>
    <x v="4"/>
    <x v="1"/>
    <s v=""/>
    <s v=""/>
  </r>
  <r>
    <s v="E11"/>
    <s v="Type 2 diab w hyprosm w/o nonket hyprgly-hypros coma (NKHHC)"/>
    <n v="1"/>
    <s v="Type 2 diab w hyprosm w/o nonket hyprgly-hypros coma (NKHHC)"/>
    <n v="1"/>
    <s v="TRULICITY"/>
    <s v="TRULICITY"/>
    <s v=""/>
    <s v=""/>
    <s v=""/>
    <s v=""/>
    <s v=""/>
    <s v=""/>
    <s v=""/>
    <s v=""/>
    <s v=""/>
    <s v=""/>
    <s v=""/>
    <s v=""/>
    <s v=""/>
    <s v=""/>
    <s v=""/>
    <s v=""/>
    <s v=""/>
    <s v=""/>
    <s v=""/>
    <s v=""/>
    <s v=""/>
    <s v=""/>
    <s v=""/>
    <s v=""/>
    <s v=""/>
    <s v=""/>
    <s v=""/>
    <s v=""/>
    <s v="24089798656"/>
    <s v=""/>
    <s v=""/>
    <s v=""/>
    <s v=""/>
    <s v=""/>
    <s v=""/>
    <s v=""/>
    <s v=""/>
    <s v=""/>
    <s v=""/>
    <s v=""/>
    <s v=""/>
    <s v=""/>
    <s v=""/>
    <s v=""/>
    <s v=""/>
    <s v=""/>
    <s v=""/>
    <s v=""/>
    <s v=""/>
    <s v=""/>
    <s v=""/>
    <s v=""/>
    <s v=""/>
    <s v=""/>
    <s v=""/>
    <s v=""/>
    <s v="RXCLAIM"/>
    <s v="MEDSURG"/>
    <d v="2024-10-22T16:53:03"/>
    <s v="24-089798656"/>
    <s v="WALLACE, ANTHONY"/>
    <s v="W26638444801"/>
    <s v="AETNA - ACF - FI - MISSISSIPPI"/>
    <s v="7700"/>
    <s v="108363238"/>
    <s v="0170009100001-A"/>
    <s v="1982180386"/>
    <s v="Damitio, Daniel"/>
    <s v="Antidiabetic GLP-1 Agonist PA with Limit REG"/>
    <s v="Prior Authorization"/>
    <s v="Standard"/>
    <d v="2024-10-22T16:48:43"/>
    <d v="2024-10-22T16:48:43"/>
    <d v="2024-10-22T16:44:04"/>
    <s v="Approved"/>
    <n v="2024"/>
    <n v="10"/>
    <s v="Approved from 10/22/2024 thru 10/22/2027"/>
    <s v="ePA"/>
    <s v="Closed"/>
    <s v="Clinical"/>
    <s v="Approved from 10/22/2024 thru 10/22/2027"/>
    <s v="NULL"/>
    <n v="2035"/>
    <s v="Met Plan Criteria"/>
    <s v="Approved from 10/22/2024 thru 10/22/2027"/>
    <d v="2024-10-22T00:00:00"/>
    <d v="2027-10-22T00:00:00"/>
    <s v="MS"/>
    <s v="WALLACE"/>
    <s v="ANTHONY"/>
    <n v="23779"/>
    <n v="59"/>
    <s v="M"/>
    <s v="MS"/>
    <s v="Trulicity (dulaglutide)"/>
    <s v="2717001500D5**"/>
    <s v="E11.9"/>
    <s v="1982180386"/>
    <s v="1982180386"/>
    <s v="Daniel"/>
    <s v="Damitio"/>
    <s v="Pass Christian"/>
    <s v="MS"/>
    <s v="39571"/>
    <s v="ANTIDIABETICS"/>
    <s v="INCRETIN MIMETIC AGENTS (GLP-1 RECEPTOR AGONISTS)"/>
    <s v="TRULICITY"/>
    <s v="Prior Authorization"/>
    <s v="Std"/>
    <s v="Standard"/>
    <s v="Antidiabetic GLP-1 Agonist PA with Limit REG"/>
    <s v="ePA Approve"/>
    <s v="Approved"/>
    <s v="ePA Approve"/>
    <s v="A"/>
    <s v="ASAP"/>
    <s v="Type 2 diabetes mellitus without complications"/>
    <n v="0.04"/>
    <n v="0.04"/>
    <s v="NULL"/>
    <s v="00002143480"/>
    <s v=""/>
    <s v="NULL"/>
    <s v="NULL"/>
    <s v="NULL"/>
    <s v="NULL"/>
    <s v="266384448"/>
    <s v="266384448AND10/22/2024ANDTRULI"/>
    <s v=""/>
    <s v=""/>
    <s v=""/>
    <s v=""/>
    <s v=""/>
    <n v="0"/>
    <n v="0"/>
    <s v=""/>
    <s v=""/>
    <n v="0"/>
    <n v="0"/>
    <n v="1"/>
    <s v="Nurse Practitioner"/>
    <s v="1982180386"/>
    <n v="0"/>
    <s v=""/>
    <s v=""/>
    <s v=""/>
    <s v=""/>
    <n v="3.4722201235126704E-5"/>
    <n v="3.0092592592592601E-3"/>
    <x v="1"/>
    <n v="1"/>
    <n v="0"/>
    <m/>
    <m/>
    <s v=""/>
    <s v=""/>
    <s v=""/>
    <s v=""/>
    <s v=""/>
    <n v="1"/>
    <x v="9"/>
    <n v="1"/>
    <n v="0"/>
    <s v="E11"/>
    <n v="1"/>
    <n v="0"/>
    <s v=""/>
    <s v="ePA"/>
    <n v="0"/>
    <n v="0"/>
    <n v="0"/>
    <n v="0"/>
    <x v="2"/>
    <x v="20"/>
    <x v="1"/>
    <s v=""/>
    <s v=""/>
  </r>
  <r>
    <s v="E11"/>
    <s v="Type 2 diab w hyprosm w/o nonket hyprgly-hypros coma (NKHHC)"/>
    <n v="1"/>
    <s v="Type 2 diab w hyprosm w/o nonket hyprgly-hypros coma (NKHHC)"/>
    <n v="1"/>
    <s v="FARXIGA"/>
    <s v="FARXIGA"/>
    <s v=""/>
    <s v=""/>
    <s v=""/>
    <s v=""/>
    <s v=""/>
    <s v=""/>
    <s v=""/>
    <s v=""/>
    <s v=""/>
    <s v=""/>
    <s v=""/>
    <s v=""/>
    <s v=""/>
    <s v=""/>
    <s v=""/>
    <s v=""/>
    <s v=""/>
    <s v=""/>
    <s v=""/>
    <s v=""/>
    <s v=""/>
    <s v=""/>
    <s v=""/>
    <s v=""/>
    <s v=""/>
    <s v=""/>
    <s v=""/>
    <s v=""/>
    <s v="24081863383"/>
    <s v=""/>
    <s v=""/>
    <s v=""/>
    <s v=""/>
    <s v=""/>
    <s v=""/>
    <s v=""/>
    <s v=""/>
    <s v=""/>
    <s v=""/>
    <s v=""/>
    <s v=""/>
    <s v=""/>
    <s v=""/>
    <s v=""/>
    <s v=""/>
    <s v=""/>
    <s v=""/>
    <s v=""/>
    <s v=""/>
    <s v=""/>
    <s v=""/>
    <s v=""/>
    <s v=""/>
    <s v=""/>
    <s v=""/>
    <s v=""/>
    <s v="RXCLAIM"/>
    <s v="MEDSURG"/>
    <d v="2024-03-19T17:24:44"/>
    <s v="24-081863383"/>
    <s v="FAULKNER, STEVELLA"/>
    <s v="W26829602601"/>
    <s v="AETNA - ACF - FI - MISSISSIPPI"/>
    <s v="7700"/>
    <s v="171714"/>
    <s v="0176713100001-A"/>
    <s v="1982609004"/>
    <s v="HAWKINS, CASSANDRA"/>
    <s v="Global Step Therapy Mississippi Mandate REG"/>
    <s v="Prior Authorization"/>
    <s v="Standard"/>
    <d v="2024-03-19T15:08:07"/>
    <d v="2024-03-19T17:13:05"/>
    <d v="2024-03-19T15:06:49"/>
    <s v="Approved"/>
    <n v="2024"/>
    <n v="3"/>
    <s v="Approved from 03/19/2024 thru 03/19/2025"/>
    <s v="Call"/>
    <s v="Closed"/>
    <s v="Clinical"/>
    <s v="Approved from 03/19/2024 thru 03/19/2025"/>
    <s v="NULL"/>
    <n v="2035"/>
    <s v="Met Plan Criteria"/>
    <s v="Approved from 03/19/2024 thru 03/19/2025"/>
    <d v="2024-03-19T00:00:00"/>
    <d v="2025-03-19T00:00:00"/>
    <s v="MS"/>
    <s v="FAULKNER"/>
    <s v="STEVELLA"/>
    <n v="22008"/>
    <n v="63"/>
    <s v="F"/>
    <s v="MS"/>
    <s v="Farxiga 5mg Tablet"/>
    <s v="27700040200310"/>
    <s v="E11.9"/>
    <s v="000000NULL"/>
    <s v="1982609004"/>
    <s v="CASSANDRA"/>
    <s v="HAWKINS"/>
    <s v="HOLLY SPRINGS"/>
    <s v="MS"/>
    <s v="38635"/>
    <s v="ANTIDIABETICS"/>
    <s v="SODIUM-GLUCOSE CO-TRANSPORTER 2 (SGLT2) INHIBITORS"/>
    <s v="FARXIGA"/>
    <s v="Prior Authorization"/>
    <s v="Std"/>
    <s v="Standard"/>
    <s v="Global Step Therapy Mississippi Mandate REG"/>
    <s v="Approve"/>
    <s v="Approved"/>
    <s v="Approved"/>
    <s v="A"/>
    <s v="ASAP"/>
    <s v="Type 2 diabetes mellitus without complications"/>
    <n v="0.12"/>
    <n v="0.12"/>
    <s v="NULL"/>
    <s v="00310620530"/>
    <s v=""/>
    <s v="NULL"/>
    <s v="NULL"/>
    <s v="NULL"/>
    <s v="NULL"/>
    <s v="268296026"/>
    <s v="268296026AND3/19/2024ANDFARXI"/>
    <s v=""/>
    <s v=""/>
    <s v=""/>
    <s v=""/>
    <s v=""/>
    <n v="0"/>
    <n v="0"/>
    <s v=""/>
    <s v=""/>
    <n v="0"/>
    <n v="0"/>
    <n v="1"/>
    <s v="Family Medicine"/>
    <s v="1982609004"/>
    <n v="0"/>
    <s v=""/>
    <s v=""/>
    <s v=""/>
    <s v=""/>
    <s v=""/>
    <n v="9.4872685185185199E-2"/>
    <x v="1"/>
    <n v="1"/>
    <n v="0"/>
    <m/>
    <m/>
    <s v=""/>
    <s v=""/>
    <s v=""/>
    <s v=""/>
    <s v=""/>
    <n v="1"/>
    <x v="9"/>
    <n v="1"/>
    <n v="0"/>
    <s v="E11"/>
    <n v="1"/>
    <n v="0"/>
    <s v=""/>
    <s v="Call"/>
    <n v="0"/>
    <n v="0"/>
    <n v="0"/>
    <n v="0"/>
    <x v="6"/>
    <x v="2"/>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90868795"/>
    <s v=""/>
    <s v=""/>
    <s v=""/>
    <s v=""/>
    <s v=""/>
    <s v=""/>
    <s v=""/>
    <s v=""/>
    <s v=""/>
    <s v=""/>
    <s v=""/>
    <s v=""/>
    <s v=""/>
    <s v=""/>
    <s v=""/>
    <s v=""/>
    <s v=""/>
    <s v=""/>
    <s v=""/>
    <s v=""/>
    <s v=""/>
    <s v=""/>
    <s v=""/>
    <s v=""/>
    <s v=""/>
    <s v=""/>
    <s v=""/>
    <s v="RXCLAIM"/>
    <s v="MEDSURG"/>
    <d v="2024-11-26T22:53:16"/>
    <s v="24-090868795"/>
    <s v="GLOVER, GRANT"/>
    <s v="W28319835901"/>
    <s v="AETNA - ACF - FI - MISSISSIPPI"/>
    <s v="7700"/>
    <s v="171714"/>
    <s v="0176713100001-A"/>
    <s v="1982609004"/>
    <s v="Hawkins, Cassandra"/>
    <s v="GIP-GLP-1 Agonist Mounjaro PA with Limit REG"/>
    <s v="Prior Authorization"/>
    <s v="Standard"/>
    <d v="2024-11-26T22:53:13"/>
    <d v="2024-11-26T22:53:16"/>
    <d v="2024-11-21T13:54:28"/>
    <s v="Approved"/>
    <n v="2024"/>
    <n v="11"/>
    <s v="Met Plan Criteria"/>
    <s v="ePA"/>
    <s v="Closed"/>
    <s v="Clinical"/>
    <s v="NULL"/>
    <s v="Met Plan Criteria"/>
    <n v="2035"/>
    <s v="Met Plan Criteria"/>
    <s v="Met Plan Criteria"/>
    <d v="2024-11-26T00:00:00"/>
    <d v="2027-11-26T00:00:00"/>
    <s v="MS"/>
    <s v="GLOVER"/>
    <s v="GRANT"/>
    <n v="24896"/>
    <n v="56"/>
    <s v="M"/>
    <s v="MS"/>
    <s v="Mounjaro 7.5MG/0.5ML SC SOAJ"/>
    <s v="2717308000D5**"/>
    <s v="E11.69"/>
    <s v="1982609004"/>
    <s v="1982609004"/>
    <s v="Cassandra"/>
    <s v="Hawkins"/>
    <s v="HOLLY SPRINGS"/>
    <s v="MS"/>
    <s v="38635"/>
    <s v="ANTIDIABETICS"/>
    <s v="INVALID GPI"/>
    <s v="MOUNJARO"/>
    <s v="Prior Authorization"/>
    <s v="Std"/>
    <s v="Standard"/>
    <s v="GIP-GLP-1 Agonist Mounjaro PA with Limit REG"/>
    <s v="ePA Approve"/>
    <s v="Approved"/>
    <s v="ePA Approve"/>
    <s v="A"/>
    <s v="ASAP"/>
    <s v="Type 2 diabetes mellitus with other specified complication"/>
    <n v="0"/>
    <n v="0"/>
    <s v="NULL"/>
    <s v="00002148480"/>
    <s v=""/>
    <s v="NULL"/>
    <s v="NULL"/>
    <s v="NULL"/>
    <s v="NULL"/>
    <s v="283198359"/>
    <s v="283198359AND11/26/2024ANDMOUNJ"/>
    <s v=""/>
    <s v=""/>
    <s v=""/>
    <s v=""/>
    <s v=""/>
    <n v="0"/>
    <n v="0"/>
    <s v=""/>
    <s v=""/>
    <n v="0"/>
    <n v="0"/>
    <n v="1"/>
    <s v="Family Medicine"/>
    <s v="1982609004"/>
    <n v="0"/>
    <s v=""/>
    <s v=""/>
    <s v=""/>
    <s v=""/>
    <s v=""/>
    <n v="3.4722222222222202E-5"/>
    <x v="1"/>
    <n v="1"/>
    <n v="0"/>
    <m/>
    <m/>
    <s v=""/>
    <s v=""/>
    <s v=""/>
    <s v=""/>
    <s v=""/>
    <n v="1"/>
    <x v="9"/>
    <n v="1"/>
    <n v="0"/>
    <s v="E11"/>
    <n v="1"/>
    <n v="0"/>
    <s v=""/>
    <s v="ePA"/>
    <n v="0"/>
    <n v="0"/>
    <n v="0"/>
    <n v="0"/>
    <x v="6"/>
    <x v="4"/>
    <x v="1"/>
    <s v=""/>
    <s v=""/>
  </r>
  <r>
    <s v="E11"/>
    <s v="Type 2 diab w hyprosm w/o nonket hyprgly-hypros coma (NKHHC)"/>
    <n v="1"/>
    <s v="Type 2 diab w hyprosm w/o nonket hyprgly-hypros coma (NKHHC)"/>
    <n v="1"/>
    <s v="RYBELSUS"/>
    <s v="RYBELSUS"/>
    <s v=""/>
    <s v=""/>
    <s v=""/>
    <s v=""/>
    <s v=""/>
    <s v=""/>
    <s v=""/>
    <s v=""/>
    <s v=""/>
    <s v=""/>
    <s v=""/>
    <s v=""/>
    <s v=""/>
    <s v=""/>
    <s v=""/>
    <s v=""/>
    <s v=""/>
    <s v=""/>
    <s v=""/>
    <s v=""/>
    <s v=""/>
    <s v=""/>
    <s v=""/>
    <s v=""/>
    <s v=""/>
    <s v=""/>
    <s v=""/>
    <s v=""/>
    <s v="24081824083"/>
    <s v=""/>
    <s v=""/>
    <s v=""/>
    <s v=""/>
    <s v=""/>
    <s v=""/>
    <s v=""/>
    <s v=""/>
    <s v=""/>
    <s v=""/>
    <s v=""/>
    <s v=""/>
    <s v=""/>
    <s v=""/>
    <s v=""/>
    <s v=""/>
    <s v=""/>
    <s v=""/>
    <s v=""/>
    <s v=""/>
    <s v=""/>
    <s v=""/>
    <s v=""/>
    <s v=""/>
    <s v=""/>
    <s v=""/>
    <s v=""/>
    <s v="RXCLAIM"/>
    <s v="MEDSURG"/>
    <d v="2024-03-19T11:04:23"/>
    <s v="24-081824083"/>
    <s v="ISOM, JOHN"/>
    <s v="W26829597101"/>
    <s v="AETNA - ACF - FI - MISSISSIPPI"/>
    <s v="7700"/>
    <s v="171714"/>
    <s v="0176713100001-A"/>
    <s v="1982609004"/>
    <s v="Hawkins, Cassandra"/>
    <s v="Antidiabetic GLP-1 Agonist PA with Limit REG"/>
    <s v="Prior Authorization"/>
    <s v="Standard"/>
    <d v="2024-03-19T10:40:59"/>
    <d v="2024-03-19T10:40:59"/>
    <d v="2024-03-19T02:50:21"/>
    <s v="Approved"/>
    <n v="2024"/>
    <n v="3"/>
    <s v="Approved from 03/19/2024 thru 03/19/2027"/>
    <s v="ePA"/>
    <s v="Closed"/>
    <s v="Clinical"/>
    <s v="Approved from 03/19/2024 thru 03/19/2027"/>
    <s v="NULL"/>
    <n v="2035"/>
    <s v="Met Plan Criteria"/>
    <s v="Approved from 03/19/2024 thru 03/19/2027"/>
    <d v="2024-03-19T00:00:00"/>
    <d v="2027-03-19T00:00:00"/>
    <s v="MS"/>
    <s v="ISOM"/>
    <s v="JOHN"/>
    <n v="21367"/>
    <n v="65"/>
    <s v="M"/>
    <s v="MS"/>
    <s v="Rybelsus (semaglutide)"/>
    <s v="271700700003**"/>
    <s v="E11.9"/>
    <s v="1982609004"/>
    <s v="1982609004"/>
    <s v="Cassandra"/>
    <s v="Hawkins"/>
    <s v="Holly Springs"/>
    <s v="MS"/>
    <s v="38635"/>
    <s v="ANTIDIABETICS"/>
    <s v="INCRETIN MIMETIC AGENTS (GLP-1 RECEPTOR AGONISTS)"/>
    <s v="RYBELSUS"/>
    <s v="Prior Authorization"/>
    <s v="Std"/>
    <s v="Standard"/>
    <s v="Antidiabetic GLP-1 Agonist PA with Limit REG"/>
    <s v="ePA Approve"/>
    <s v="Approved"/>
    <s v="ePA Approve"/>
    <s v="A"/>
    <s v="ASAP"/>
    <s v="Type 2 diabetes mellitus without complications"/>
    <n v="0.23"/>
    <n v="0.23"/>
    <s v="NULL"/>
    <s v="00169430730"/>
    <s v=""/>
    <s v="NULL"/>
    <s v="NULL"/>
    <s v="NULL"/>
    <s v="NULL"/>
    <s v="268295971"/>
    <s v="268295971AND3/19/2024ANDRYBEL"/>
    <s v=""/>
    <s v=""/>
    <s v=""/>
    <s v=""/>
    <s v=""/>
    <n v="0"/>
    <n v="0"/>
    <s v=""/>
    <s v=""/>
    <n v="0"/>
    <n v="0"/>
    <n v="1"/>
    <s v="Family Medicine"/>
    <s v="1982609004"/>
    <n v="0"/>
    <s v=""/>
    <s v=""/>
    <s v=""/>
    <s v=""/>
    <s v=""/>
    <n v="1.6250000000000001E-2"/>
    <x v="1"/>
    <n v="1"/>
    <n v="0"/>
    <m/>
    <m/>
    <s v=""/>
    <s v=""/>
    <s v=""/>
    <s v=""/>
    <s v=""/>
    <n v="1"/>
    <x v="9"/>
    <n v="1"/>
    <n v="0"/>
    <s v="E11"/>
    <n v="1"/>
    <n v="0"/>
    <s v=""/>
    <s v="ePA"/>
    <n v="0"/>
    <n v="0"/>
    <n v="0"/>
    <n v="0"/>
    <x v="6"/>
    <x v="22"/>
    <x v="1"/>
    <s v=""/>
    <s v=""/>
  </r>
  <r>
    <s v="E11"/>
    <s v="Type 2 diab w hyprosm w/o nonket hyprgly-hypros coma (NKHHC)"/>
    <n v="1"/>
    <s v="Type 2 diab w hyprosm w/o nonket hyprgly-hypros coma (NKHHC)"/>
    <n v="1"/>
    <s v="OZEMPIC"/>
    <s v="OZEMPIC"/>
    <s v=""/>
    <s v=""/>
    <s v=""/>
    <s v=""/>
    <s v=""/>
    <s v=""/>
    <s v=""/>
    <s v=""/>
    <s v=""/>
    <s v=""/>
    <s v=""/>
    <s v=""/>
    <s v=""/>
    <s v=""/>
    <s v=""/>
    <s v=""/>
    <s v=""/>
    <s v=""/>
    <s v=""/>
    <s v=""/>
    <s v=""/>
    <s v=""/>
    <s v=""/>
    <s v=""/>
    <s v=""/>
    <s v=""/>
    <s v=""/>
    <s v=""/>
    <s v="24080272859"/>
    <s v=""/>
    <s v=""/>
    <s v=""/>
    <s v=""/>
    <s v=""/>
    <s v=""/>
    <s v=""/>
    <s v=""/>
    <s v=""/>
    <s v=""/>
    <s v=""/>
    <s v=""/>
    <s v=""/>
    <s v=""/>
    <s v=""/>
    <s v=""/>
    <s v=""/>
    <s v=""/>
    <s v=""/>
    <s v=""/>
    <s v=""/>
    <s v=""/>
    <s v=""/>
    <s v=""/>
    <s v=""/>
    <s v=""/>
    <s v=""/>
    <s v="RXCLAIM"/>
    <s v="MEDSURG"/>
    <d v="2024-02-07T13:17:45"/>
    <s v="24-080272859"/>
    <s v="PAYNE, ARTHUR"/>
    <s v="W26829596601"/>
    <s v="AETNA - ACF - FI - MISSISSIPPI"/>
    <s v="7700"/>
    <s v="171714"/>
    <s v="0176713100101-A"/>
    <s v="1992266076"/>
    <s v="Davis, Harrison"/>
    <s v="Antidiabetic GLP-1 Agonist PA with Limit REG"/>
    <s v="Prior Authorization"/>
    <s v="Standard"/>
    <d v="2024-02-07T13:17:41"/>
    <d v="2024-02-07T13:17:45"/>
    <d v="2024-02-07T13:14:47"/>
    <s v="Approved"/>
    <n v="2024"/>
    <n v="2"/>
    <s v="Met Plan Criteria"/>
    <s v="ePA"/>
    <s v="Closed"/>
    <s v="Clinical"/>
    <s v="NULL"/>
    <s v="Met Plan Criteria"/>
    <n v="2035"/>
    <s v="Met Plan Criteria"/>
    <s v="Met Plan Criteria"/>
    <d v="2024-02-07T00:00:00"/>
    <d v="2027-02-06T00:00:00"/>
    <s v="MS"/>
    <s v="PAYNE"/>
    <s v="ARTHUR"/>
    <n v="23975"/>
    <n v="58"/>
    <s v="M"/>
    <s v="MS"/>
    <s v="Ozempic (0.25 or 0.5 MG/DOSE) 2MG/3ML SC SOPN"/>
    <s v="2717007000D221"/>
    <s v="E11.22"/>
    <s v="1992266076"/>
    <s v="1992266076"/>
    <s v="Harrison"/>
    <s v="Davis"/>
    <s v="Oxford"/>
    <s v="MS"/>
    <s v="38655"/>
    <s v="ANTIDIABETICS"/>
    <s v="INCRETIN MIMETIC AGENTS (GLP-1 RECEPTOR AGONISTS)"/>
    <s v="OZEMPIC"/>
    <s v="Prior Authorization"/>
    <s v="Std"/>
    <s v="Standard"/>
    <s v="Antidiabetic GLP-1 Agonist PA with Limit REG"/>
    <s v="ePA Approve"/>
    <s v="Approved"/>
    <s v="ePA Approve"/>
    <s v="A"/>
    <s v="ASAP"/>
    <s v="Type 2 diabetes mellitus with diabetic chronic kidney disease"/>
    <n v="0"/>
    <n v="0"/>
    <s v="NULL"/>
    <s v="00169418113"/>
    <s v=""/>
    <s v="NULL"/>
    <s v="NULL"/>
    <s v="NULL"/>
    <s v="NULL"/>
    <s v="268295966"/>
    <s v="268295966AND2/7/2024ANDOZEMP"/>
    <s v=""/>
    <s v=""/>
    <s v=""/>
    <s v=""/>
    <s v=""/>
    <n v="0"/>
    <n v="0"/>
    <s v=""/>
    <s v=""/>
    <n v="0"/>
    <n v="0"/>
    <n v="1"/>
    <s v="Internal Medicine"/>
    <s v="1992266076"/>
    <n v="0"/>
    <s v=""/>
    <s v=""/>
    <s v=""/>
    <s v=""/>
    <s v=""/>
    <n v="4.6296296296296301E-5"/>
    <x v="1"/>
    <n v="1"/>
    <n v="0"/>
    <m/>
    <m/>
    <s v=""/>
    <s v=""/>
    <s v=""/>
    <s v=""/>
    <s v=""/>
    <n v="1"/>
    <x v="9"/>
    <n v="1"/>
    <n v="0"/>
    <s v="E11"/>
    <n v="1"/>
    <n v="0"/>
    <s v=""/>
    <s v="ePA"/>
    <n v="0"/>
    <n v="0"/>
    <n v="0"/>
    <n v="0"/>
    <x v="1"/>
    <x v="19"/>
    <x v="1"/>
    <s v=""/>
    <s v=""/>
  </r>
  <r>
    <s v="E11"/>
    <s v="Type 2 diab w hyprosm w/o nonket hyprgly-hypros coma (NKHHC)"/>
    <n v="1"/>
    <s v="Type 2 diab w hyprosm w/o nonket hyprgly-hypros coma (NKHHC)"/>
    <n v="1"/>
    <s v="JARDIANCE"/>
    <s v="JARDIANCE"/>
    <s v=""/>
    <s v=""/>
    <s v=""/>
    <s v=""/>
    <s v=""/>
    <s v=""/>
    <s v=""/>
    <s v=""/>
    <s v=""/>
    <s v=""/>
    <s v=""/>
    <s v=""/>
    <s v=""/>
    <s v=""/>
    <s v=""/>
    <s v=""/>
    <s v=""/>
    <s v=""/>
    <s v=""/>
    <s v=""/>
    <s v=""/>
    <s v=""/>
    <s v=""/>
    <s v=""/>
    <s v=""/>
    <s v=""/>
    <s v=""/>
    <s v=""/>
    <s v="24091186606"/>
    <s v=""/>
    <s v=""/>
    <s v=""/>
    <s v=""/>
    <s v=""/>
    <s v=""/>
    <s v=""/>
    <s v=""/>
    <s v=""/>
    <s v=""/>
    <s v=""/>
    <s v=""/>
    <s v=""/>
    <s v=""/>
    <s v=""/>
    <s v=""/>
    <s v=""/>
    <s v=""/>
    <s v=""/>
    <s v=""/>
    <s v=""/>
    <s v=""/>
    <s v=""/>
    <s v=""/>
    <s v=""/>
    <s v=""/>
    <s v=""/>
    <s v="RXCLAIM"/>
    <s v="MEDSURG"/>
    <d v="2024-12-03T14:00:50"/>
    <s v="24-091186606"/>
    <s v="SKELTON, GLEN"/>
    <s v="W26807163501"/>
    <s v="AETNA - ACF - FI - MISSISSIPPI"/>
    <s v="7700"/>
    <s v="171714"/>
    <s v="0176713100001-A"/>
    <s v="1003377003"/>
    <s v="Metcalf, Samuel"/>
    <s v="Global Step Therapy Mississippi Mandate REG"/>
    <s v="Prior Authorization"/>
    <s v="Standard"/>
    <d v="2024-12-03T13:54:53"/>
    <d v="2024-12-03T13:54:53"/>
    <d v="2024-12-03T10:56:58"/>
    <s v="Approved"/>
    <n v="2024"/>
    <n v="12"/>
    <s v="Approved from 12/03/2024 thru 12/03/2025"/>
    <s v="ePA"/>
    <s v="Closed"/>
    <s v="Clinical"/>
    <s v="Approved from 12/03/2024 thru 12/03/2025"/>
    <s v="NULL"/>
    <n v="2035"/>
    <s v="Met Plan Criteria"/>
    <s v="Approved from 12/03/2024 thru 12/03/2025"/>
    <d v="2024-12-03T00:00:00"/>
    <d v="2025-12-03T00:00:00"/>
    <s v="MS"/>
    <s v="SKELTON"/>
    <s v="GLEN"/>
    <n v="16177"/>
    <n v="80"/>
    <s v="M"/>
    <s v="MS"/>
    <s v="Jardiance 25MG OR TABS"/>
    <s v="27700050000320"/>
    <s v="E11.69"/>
    <s v="1003377003"/>
    <s v="1003377003"/>
    <s v="Samuel"/>
    <s v="Metcalf"/>
    <s v="NEW ALBANY"/>
    <s v="MS"/>
    <s v="38652"/>
    <s v="ANTIDIABETICS"/>
    <s v="SODIUM-GLUCOSE CO-TRANSPORTER 2 (SGLT2) INHIBITORS"/>
    <s v="JARDIANCE"/>
    <s v="Prior Authorization"/>
    <s v="Std"/>
    <s v="Standard"/>
    <s v="Global Step Therapy Mississippi Mandate REG"/>
    <s v="ePA Approve"/>
    <s v="Approved"/>
    <s v="ePA Approve"/>
    <s v="A"/>
    <s v="ASAP"/>
    <s v="Type 2 diabetes mellitus with other specified complication"/>
    <n v="0.06"/>
    <n v="0.06"/>
    <s v="NULL"/>
    <s v="00597015330"/>
    <s v=""/>
    <s v="NULL"/>
    <s v="NULL"/>
    <s v="NULL"/>
    <s v="NULL"/>
    <s v="268071635"/>
    <s v="268071635AND12/3/2024ANDJARDI"/>
    <s v=""/>
    <s v=""/>
    <s v=""/>
    <s v=""/>
    <s v=""/>
    <n v="0"/>
    <n v="0"/>
    <s v=""/>
    <s v=""/>
    <n v="0"/>
    <n v="0"/>
    <n v="1"/>
    <s v="Other"/>
    <s v="1003377003"/>
    <n v="1"/>
    <s v=""/>
    <s v=""/>
    <s v=""/>
    <s v=""/>
    <s v=""/>
    <n v="4.1319444444444398E-3"/>
    <x v="1"/>
    <n v="1"/>
    <n v="0"/>
    <m/>
    <m/>
    <s v=""/>
    <s v=""/>
    <s v=""/>
    <s v=""/>
    <s v=""/>
    <n v="1"/>
    <x v="9"/>
    <n v="1"/>
    <n v="0"/>
    <s v="E11"/>
    <n v="1"/>
    <n v="0"/>
    <s v=""/>
    <s v="ePA"/>
    <n v="0"/>
    <n v="0"/>
    <n v="0"/>
    <n v="0"/>
    <x v="3"/>
    <x v="21"/>
    <x v="1"/>
    <s v=""/>
    <s v=""/>
  </r>
  <r>
    <s v="E11"/>
    <s v="Type 2 diab w hyprosm w/o nonket hyprgly-hypros coma (NKHHC)"/>
    <n v="1"/>
    <s v="Type 2 diab w hyprosm w/o nonket hyprgly-hypros coma (NKHHC)"/>
    <n v="1"/>
    <s v="JARDIANCE"/>
    <s v="JARDIANCE"/>
    <s v=""/>
    <s v=""/>
    <s v=""/>
    <s v=""/>
    <s v=""/>
    <s v=""/>
    <s v=""/>
    <s v=""/>
    <s v=""/>
    <s v=""/>
    <s v=""/>
    <s v=""/>
    <s v=""/>
    <s v=""/>
    <s v=""/>
    <s v=""/>
    <s v=""/>
    <s v=""/>
    <s v=""/>
    <s v=""/>
    <s v=""/>
    <s v=""/>
    <s v=""/>
    <s v=""/>
    <s v=""/>
    <s v=""/>
    <s v=""/>
    <s v=""/>
    <s v="24081524559"/>
    <s v=""/>
    <s v=""/>
    <s v=""/>
    <s v=""/>
    <s v=""/>
    <s v=""/>
    <s v=""/>
    <s v=""/>
    <s v=""/>
    <s v=""/>
    <s v=""/>
    <s v=""/>
    <s v=""/>
    <s v=""/>
    <s v=""/>
    <s v=""/>
    <s v=""/>
    <s v=""/>
    <s v=""/>
    <s v=""/>
    <s v=""/>
    <s v=""/>
    <s v=""/>
    <s v=""/>
    <s v=""/>
    <s v=""/>
    <s v=""/>
    <s v="RXCLAIM"/>
    <s v="MEDSURG"/>
    <d v="2024-03-11T12:14:41"/>
    <s v="24-081524559"/>
    <s v="DEVEAUX, ERIC"/>
    <s v="W26679361601"/>
    <s v="AETNA - ACF - FI - TEXAS - PPO"/>
    <s v="7700"/>
    <s v="108363238"/>
    <s v="0170009100001-Q"/>
    <s v="1164782926"/>
    <s v="Talati, KOMALI"/>
    <s v="Global Step Therapy Texas Mandate REG"/>
    <s v="Prior Authorization"/>
    <s v="Expedited"/>
    <d v="2024-03-11T12:01:30"/>
    <d v="2024-03-11T12:01:30"/>
    <d v="2024-03-11T11:55:41"/>
    <s v="Approved"/>
    <n v="2024"/>
    <n v="3"/>
    <s v="Approved from 03/11/2024 thru 03/11/2025"/>
    <s v="ePA"/>
    <s v="Closed"/>
    <s v="Clinical"/>
    <s v="Approved from 03/11/2024 thru 03/11/2025"/>
    <s v="NULL"/>
    <n v="2035"/>
    <s v="Met Plan Criteria"/>
    <s v="Approved from 03/11/2024 thru 03/11/2025"/>
    <d v="2024-03-11T00:00:00"/>
    <d v="2025-03-11T00:00:00"/>
    <s v="TX"/>
    <s v="DEVEAUX"/>
    <s v="ERIC"/>
    <n v="26685"/>
    <n v="51"/>
    <s v="M"/>
    <s v="TX"/>
    <s v="JARDIANCE 10MG TAB"/>
    <s v="27700050000310"/>
    <s v="E11.9"/>
    <s v="1164782926"/>
    <s v="1164782926"/>
    <s v="KOMALI"/>
    <s v="Talati"/>
    <s v="Pearland"/>
    <s v="TX"/>
    <s v="77584"/>
    <s v="ANTIDIABETICS"/>
    <s v="SODIUM-GLUCOSE CO-TRANSPORTER 2 (SGLT2) INHIBITORS"/>
    <s v="JARDIANCE"/>
    <s v="Prior Authorization"/>
    <s v="Exp"/>
    <s v="Expedited"/>
    <s v="Global Step Therapy Texas Mandate REG"/>
    <s v="ePA Approve"/>
    <s v="Approved"/>
    <s v="ePA Approve"/>
    <s v="A"/>
    <s v="ASAP"/>
    <s v="Type 2 diabetes mellitus without complications"/>
    <n v="0.13"/>
    <n v="0.13"/>
    <s v="NULL"/>
    <s v="00597015230"/>
    <s v=""/>
    <s v="NULL"/>
    <s v="NULL"/>
    <s v="NULL"/>
    <s v="NULL"/>
    <s v="266793616"/>
    <s v="266793616AND3/11/2024ANDJARDI"/>
    <s v=""/>
    <s v=""/>
    <s v=""/>
    <s v=""/>
    <s v=""/>
    <n v="0"/>
    <n v="0"/>
    <s v=""/>
    <s v=""/>
    <n v="0"/>
    <n v="0"/>
    <n v="1"/>
    <s v="Other"/>
    <s v="1164782926"/>
    <n v="1"/>
    <s v=""/>
    <s v=""/>
    <s v=""/>
    <s v=""/>
    <s v=""/>
    <n v="9.1550925925925897E-3"/>
    <x v="1"/>
    <n v="1"/>
    <n v="0"/>
    <n v="1"/>
    <m/>
    <s v=""/>
    <s v=""/>
    <s v=""/>
    <s v=""/>
    <s v=""/>
    <n v="1"/>
    <x v="9"/>
    <n v="1"/>
    <n v="0"/>
    <s v="E11"/>
    <n v="1"/>
    <n v="0"/>
    <s v=""/>
    <s v="ePA"/>
    <n v="0"/>
    <n v="0"/>
    <n v="0"/>
    <n v="0"/>
    <x v="3"/>
    <x v="21"/>
    <x v="1"/>
    <s v=""/>
    <s v=""/>
  </r>
  <r>
    <s v="E11"/>
    <s v="Type 2 diab w hyprosm w/o nonket hyprgly-hypros coma (NKHHC)"/>
    <n v="1"/>
    <s v="Type 2 diab w hyprosm w/o nonket hyprgly-hypros coma (NKHHC)"/>
    <n v="1"/>
    <s v="RYBELSUS"/>
    <s v="RYBELSUS"/>
    <s v=""/>
    <s v=""/>
    <s v=""/>
    <s v=""/>
    <s v=""/>
    <s v=""/>
    <s v=""/>
    <s v=""/>
    <s v=""/>
    <s v=""/>
    <s v=""/>
    <s v=""/>
    <s v=""/>
    <s v=""/>
    <s v=""/>
    <s v=""/>
    <s v=""/>
    <s v=""/>
    <s v=""/>
    <s v=""/>
    <s v=""/>
    <s v=""/>
    <s v=""/>
    <s v=""/>
    <s v=""/>
    <s v=""/>
    <s v=""/>
    <s v=""/>
    <s v="24088495106"/>
    <s v=""/>
    <s v=""/>
    <s v=""/>
    <s v=""/>
    <s v=""/>
    <s v=""/>
    <s v=""/>
    <s v=""/>
    <s v=""/>
    <s v=""/>
    <s v=""/>
    <s v=""/>
    <s v=""/>
    <s v=""/>
    <s v=""/>
    <s v=""/>
    <s v=""/>
    <s v=""/>
    <s v=""/>
    <s v=""/>
    <s v=""/>
    <s v=""/>
    <s v=""/>
    <s v=""/>
    <s v=""/>
    <s v=""/>
    <s v=""/>
    <s v="RXCLAIM"/>
    <s v="MEDSURG"/>
    <d v="2024-09-16T16:01:29"/>
    <s v="24-088495106"/>
    <s v="CATHEY, DANNY"/>
    <s v="W26829601401"/>
    <s v="AETNA - ACF - FI - MISSISSIPPI"/>
    <s v="7700"/>
    <s v="171714"/>
    <s v="0176713100001-A"/>
    <s v="1679718357"/>
    <s v="BRANNICK, BENJAMIN"/>
    <s v="Antidiabetic GLP-1 Agonist PA with Limit REG"/>
    <s v="Prior Authorization"/>
    <s v="Standard"/>
    <d v="2024-09-16T15:53:38"/>
    <d v="2024-09-16T15:53:38"/>
    <d v="2024-09-16T13:57:47"/>
    <s v="Approved"/>
    <n v="2024"/>
    <n v="9"/>
    <s v="Approved from 09/16/2024 thru 09/16/2027"/>
    <s v="ePA"/>
    <s v="Closed"/>
    <s v="Clinical"/>
    <s v="Approved from 09/16/2024 thru 09/16/2027"/>
    <s v="NULL"/>
    <n v="2035"/>
    <s v="Met Plan Criteria"/>
    <s v="Approved from 09/16/2024 thru 09/16/2027"/>
    <d v="2024-09-16T00:00:00"/>
    <d v="2027-09-16T00:00:00"/>
    <s v="MS"/>
    <s v="CATHEY"/>
    <s v="DANNY"/>
    <n v="25308"/>
    <n v="55"/>
    <s v="M"/>
    <s v="MS"/>
    <s v="Rybelsus (semaglutide)"/>
    <s v="271700700003**"/>
    <s v="E11.65"/>
    <s v="1679718357"/>
    <s v="1679718357"/>
    <s v="BENJAMIN"/>
    <s v="BRANNICK"/>
    <s v="SOUTHAVEN"/>
    <s v="MS"/>
    <s v="38671"/>
    <s v="ANTIDIABETICS"/>
    <s v="INCRETIN MIMETIC AGENTS (GLP-1 RECEPTOR AGONISTS)"/>
    <s v="RYBELSUS"/>
    <s v="Prior Authorization"/>
    <s v="Std"/>
    <s v="Standard"/>
    <s v="Antidiabetic GLP-1 Agonist PA with Limit REG"/>
    <s v="ePA Approve"/>
    <s v="Approved"/>
    <s v="ePA Approve"/>
    <s v="A"/>
    <s v="ASAP"/>
    <s v="Type 2 diabetes mellitus with hyperglycemia"/>
    <n v="0.08"/>
    <n v="0.08"/>
    <s v="NULL"/>
    <s v="00169431430"/>
    <s v=""/>
    <s v="NULL"/>
    <s v="NULL"/>
    <s v="NULL"/>
    <s v="NULL"/>
    <s v="268296014"/>
    <s v="268296014AND9/16/2024ANDRYBEL"/>
    <s v=""/>
    <s v=""/>
    <s v=""/>
    <s v=""/>
    <s v=""/>
    <n v="0"/>
    <n v="0"/>
    <s v=""/>
    <s v=""/>
    <n v="0"/>
    <n v="0"/>
    <n v="1"/>
    <s v="Other"/>
    <s v="1679718357"/>
    <n v="1"/>
    <s v=""/>
    <s v=""/>
    <s v=""/>
    <s v=""/>
    <n v="9.1550926008494571E-3"/>
    <n v="5.4513888888888902E-3"/>
    <x v="1"/>
    <n v="1"/>
    <n v="0"/>
    <m/>
    <m/>
    <s v=""/>
    <s v=""/>
    <s v=""/>
    <s v=""/>
    <s v=""/>
    <n v="1"/>
    <x v="9"/>
    <n v="1"/>
    <n v="0"/>
    <s v="E11"/>
    <n v="1"/>
    <n v="0"/>
    <s v=""/>
    <s v="ePA"/>
    <n v="0"/>
    <n v="0"/>
    <n v="0"/>
    <n v="0"/>
    <x v="3"/>
    <x v="22"/>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8373829"/>
    <s v=""/>
    <s v=""/>
    <s v=""/>
    <s v=""/>
    <s v=""/>
    <s v=""/>
    <s v=""/>
    <s v=""/>
    <s v=""/>
    <s v=""/>
    <s v=""/>
    <s v=""/>
    <s v=""/>
    <s v=""/>
    <s v=""/>
    <s v=""/>
    <s v=""/>
    <s v=""/>
    <s v=""/>
    <s v=""/>
    <s v=""/>
    <s v=""/>
    <s v=""/>
    <s v=""/>
    <s v=""/>
    <s v=""/>
    <s v=""/>
    <s v="RXCLAIM"/>
    <s v="MEDSURG"/>
    <d v="2024-09-12T09:11:41"/>
    <s v="24-088373829"/>
    <s v="CULVER, PENNY"/>
    <s v="W26807163101"/>
    <s v="AETNA - ACF - FI - MISSISSIPPI"/>
    <s v="7700"/>
    <s v="171714"/>
    <s v="0176713100001-A"/>
    <s v="1811158402"/>
    <s v="Thompson, Stephanie"/>
    <s v="GIP-GLP-1 Agonist Mounjaro PA with Limit REG"/>
    <s v="Prior Authorization"/>
    <s v="Standard"/>
    <d v="2024-09-12T09:11:37"/>
    <d v="2024-09-12T09:11:41"/>
    <d v="2024-09-12T09:09:46"/>
    <s v="Approved"/>
    <n v="2024"/>
    <n v="9"/>
    <s v="Met Plan Criteria"/>
    <s v="ePA"/>
    <s v="Closed"/>
    <s v="Clinical"/>
    <s v="NULL"/>
    <s v="Met Plan Criteria"/>
    <n v="2035"/>
    <s v="Met Plan Criteria"/>
    <s v="Met Plan Criteria"/>
    <d v="2024-09-12T00:00:00"/>
    <d v="2027-09-12T00:00:00"/>
    <s v="MS"/>
    <s v="CULVER"/>
    <s v="PENNY"/>
    <n v="26564"/>
    <n v="51"/>
    <s v="F"/>
    <s v="MS"/>
    <s v="Mounjaro 10MG/0.5ML SC SOPN"/>
    <s v="2717308000D2**"/>
    <s v="E11.9"/>
    <s v="1811158402"/>
    <s v="1811158402"/>
    <s v="Stephanie"/>
    <s v="Thompson"/>
    <s v="hickory flat"/>
    <s v="MS"/>
    <s v="38633"/>
    <s v="ANTIDIABETICS"/>
    <s v="INVALID GPI"/>
    <s v="MOUNJARO"/>
    <s v="Prior Authorization"/>
    <s v="Std"/>
    <s v="Standard"/>
    <s v="GIP-GLP-1 Agonist Mounjaro PA with Limit REG"/>
    <s v="ePA Approve"/>
    <s v="Approved"/>
    <s v="ePA Approve"/>
    <s v="A"/>
    <s v="ASAP"/>
    <s v="Type 2 diabetes mellitus without complications"/>
    <n v="0"/>
    <n v="0"/>
    <s v="NULL"/>
    <s v="00002147180"/>
    <s v=""/>
    <s v="NULL"/>
    <s v="NULL"/>
    <s v="NULL"/>
    <s v="NULL"/>
    <s v="268071631"/>
    <s v="268071631AND9/12/2024ANDMOUNJ"/>
    <s v=""/>
    <s v=""/>
    <s v=""/>
    <s v=""/>
    <s v=""/>
    <n v="0"/>
    <n v="0"/>
    <s v=""/>
    <s v=""/>
    <n v="0"/>
    <n v="0"/>
    <n v="1"/>
    <s v="Other"/>
    <s v="1811158402"/>
    <n v="1"/>
    <s v=""/>
    <s v=""/>
    <s v=""/>
    <s v=""/>
    <s v=""/>
    <n v="4.6296296296296301E-5"/>
    <x v="1"/>
    <n v="1"/>
    <n v="0"/>
    <m/>
    <m/>
    <s v=""/>
    <s v=""/>
    <s v=""/>
    <s v=""/>
    <s v=""/>
    <n v="1"/>
    <x v="9"/>
    <n v="1"/>
    <n v="0"/>
    <s v="E11"/>
    <n v="1"/>
    <n v="0"/>
    <s v=""/>
    <s v="ePA"/>
    <n v="0"/>
    <n v="0"/>
    <n v="0"/>
    <n v="0"/>
    <x v="3"/>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1187201"/>
    <s v=""/>
    <s v=""/>
    <s v=""/>
    <s v=""/>
    <s v=""/>
    <s v=""/>
    <s v=""/>
    <s v=""/>
    <s v=""/>
    <s v=""/>
    <s v=""/>
    <s v=""/>
    <s v=""/>
    <s v=""/>
    <s v=""/>
    <s v=""/>
    <s v=""/>
    <s v=""/>
    <s v=""/>
    <s v=""/>
    <s v=""/>
    <s v=""/>
    <s v=""/>
    <s v=""/>
    <s v=""/>
    <s v=""/>
    <s v=""/>
    <s v="RXCLAIM"/>
    <s v="MEDSURG"/>
    <d v="2024-03-01T11:21:18"/>
    <s v="24-081187201"/>
    <s v="JACKSON, MIARON"/>
    <s v="W28533846601"/>
    <s v="AETNA - ACF - FI - MISSISSIPPI"/>
    <s v="7700"/>
    <s v="171714"/>
    <s v="0176713100001-A"/>
    <s v="1851308480"/>
    <s v="Helmhout, Shaun"/>
    <s v="GIP-GLP-1 Agonist Mounjaro PA with Limit REG"/>
    <s v="Prior Authorization"/>
    <s v="Standard"/>
    <d v="2024-03-01T09:28:28"/>
    <d v="2024-03-01T09:28:28"/>
    <d v="2024-03-01T09:27:46"/>
    <s v="Approved"/>
    <n v="2024"/>
    <n v="3"/>
    <s v="Approved from 03/01/2024 thru 03/01/2027"/>
    <s v="ePA"/>
    <s v="Closed"/>
    <s v="Clinical"/>
    <s v="Approved from 03/01/2024 thru 03/01/2027"/>
    <s v="NULL"/>
    <n v="2035"/>
    <s v="Met Plan Criteria"/>
    <s v="Approved from 03/01/2024 thru 03/01/2027"/>
    <d v="2024-03-01T00:00:00"/>
    <d v="2027-03-01T00:00:00"/>
    <s v="MS"/>
    <s v="JACKSON"/>
    <s v="MIARON"/>
    <n v="25370"/>
    <n v="54"/>
    <s v="M"/>
    <s v="MS"/>
    <s v="Mounjaro (tirzepatide)"/>
    <s v="2717308000D2**"/>
    <s v="E11.9"/>
    <s v="1851308480"/>
    <s v="1851308480"/>
    <s v="Shaun"/>
    <s v="Helmhout"/>
    <s v="Oxford"/>
    <s v="MS"/>
    <s v="38655"/>
    <s v="ANTIDIABETICS"/>
    <s v="INVALID GPI"/>
    <s v="MOUNJARO"/>
    <s v="Prior Authorization"/>
    <s v="Std"/>
    <s v="Standard"/>
    <s v="GIP-GLP-1 Agonist Mounjaro PA with Limit REG"/>
    <s v="ePA Approve"/>
    <s v="Approved"/>
    <s v="ePA Approve"/>
    <s v="A"/>
    <s v="ASAP"/>
    <s v="Type 2 diabetes mellitus without complications"/>
    <n v="1.53"/>
    <n v="1.53"/>
    <s v="NULL"/>
    <s v="00002148480"/>
    <s v=""/>
    <s v="NULL"/>
    <s v="NULL"/>
    <s v="NULL"/>
    <s v="NULL"/>
    <s v="285338466"/>
    <s v="285338466AND3/1/2024ANDMOUNJ"/>
    <s v=""/>
    <s v=""/>
    <s v=""/>
    <s v=""/>
    <s v=""/>
    <n v="0"/>
    <n v="0"/>
    <s v=""/>
    <s v=""/>
    <n v="0"/>
    <n v="0"/>
    <n v="1"/>
    <s v="Other"/>
    <s v="1851308480"/>
    <n v="1"/>
    <s v=""/>
    <s v=""/>
    <s v=""/>
    <s v=""/>
    <s v=""/>
    <n v="7.8356481481481499E-2"/>
    <x v="1"/>
    <n v="1"/>
    <n v="0"/>
    <m/>
    <m/>
    <s v=""/>
    <s v=""/>
    <s v=""/>
    <s v=""/>
    <s v=""/>
    <n v="1"/>
    <x v="9"/>
    <n v="1"/>
    <n v="0"/>
    <s v="E11"/>
    <n v="1"/>
    <n v="0"/>
    <s v=""/>
    <s v="ePA"/>
    <n v="0"/>
    <n v="0"/>
    <n v="0"/>
    <n v="0"/>
    <x v="3"/>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6939304"/>
    <s v=""/>
    <s v=""/>
    <s v=""/>
    <s v=""/>
    <s v=""/>
    <s v=""/>
    <s v=""/>
    <s v=""/>
    <s v=""/>
    <s v=""/>
    <s v=""/>
    <s v=""/>
    <s v=""/>
    <s v=""/>
    <s v=""/>
    <s v=""/>
    <s v=""/>
    <s v=""/>
    <s v=""/>
    <s v=""/>
    <s v=""/>
    <s v=""/>
    <s v=""/>
    <s v=""/>
    <s v=""/>
    <s v=""/>
    <s v=""/>
    <s v="RXCLAIM"/>
    <s v="MEDSURG"/>
    <d v="2024-08-01T15:39:44"/>
    <s v="24-086939304"/>
    <s v="POWELL, TIMOTHY"/>
    <s v="W26829603601"/>
    <s v="AETNA - ACF - FI - MISSISSIPPI"/>
    <s v="7700"/>
    <s v="171714"/>
    <s v="0176713100001-A"/>
    <s v="1861605560"/>
    <s v="VILLARRUBIA, LESLIE"/>
    <s v="GIP-GLP-1 Agonist Mounjaro PA with Limit REG"/>
    <s v="Prior Authorization"/>
    <s v="Standard"/>
    <d v="2024-08-01T15:39:40"/>
    <d v="2024-08-01T15:39:44"/>
    <d v="2024-08-01T15:38:04"/>
    <s v="Approved"/>
    <n v="2024"/>
    <n v="8"/>
    <s v="Met Plan Criteria"/>
    <s v="ePA"/>
    <s v="Closed"/>
    <s v="Clinical"/>
    <s v="NULL"/>
    <s v="Met Plan Criteria"/>
    <n v="2035"/>
    <s v="Met Plan Criteria"/>
    <s v="Met Plan Criteria"/>
    <d v="2024-08-01T00:00:00"/>
    <d v="2027-08-01T00:00:00"/>
    <s v="MS"/>
    <s v="POWELL"/>
    <s v="TIMOTHY"/>
    <n v="29767"/>
    <n v="43"/>
    <s v="M"/>
    <s v="MS"/>
    <s v="Mounjaro 5MG/0.5ML SC SOPN"/>
    <s v="2717308000D2**"/>
    <s v="E11.9"/>
    <s v="1861605560"/>
    <s v="1861605560"/>
    <s v="LESLIE"/>
    <s v="VILLARRUBIA"/>
    <s v="TUPELO"/>
    <s v="MS"/>
    <s v="38801"/>
    <s v="ANTIDIABETICS"/>
    <s v="INVALID GPI"/>
    <s v="MOUNJARO"/>
    <s v="Prior Authorization"/>
    <s v="Std"/>
    <s v="Standard"/>
    <s v="GIP-GLP-1 Agonist Mounjaro PA with Limit REG"/>
    <s v="ePA Approve"/>
    <s v="Approved"/>
    <s v="ePA Approve"/>
    <s v="A"/>
    <s v="ASAP"/>
    <s v="Type 2 diabetes mellitus without complications"/>
    <n v="0"/>
    <n v="0"/>
    <s v="NULL"/>
    <s v="00002149580"/>
    <s v=""/>
    <s v="NULL"/>
    <s v="NULL"/>
    <s v="NULL"/>
    <s v="NULL"/>
    <s v="268296036"/>
    <s v="268296036AND8/1/2024ANDMOUNJ"/>
    <s v=""/>
    <s v=""/>
    <s v=""/>
    <s v=""/>
    <s v=""/>
    <n v="0"/>
    <n v="0"/>
    <s v=""/>
    <s v=""/>
    <n v="0"/>
    <n v="0"/>
    <n v="1"/>
    <s v="Other"/>
    <s v="1861605560"/>
    <n v="1"/>
    <s v=""/>
    <s v=""/>
    <s v=""/>
    <s v=""/>
    <s v=""/>
    <n v="4.6296296296296301E-5"/>
    <x v="1"/>
    <n v="1"/>
    <n v="0"/>
    <m/>
    <m/>
    <s v=""/>
    <s v=""/>
    <s v=""/>
    <s v=""/>
    <s v=""/>
    <n v="1"/>
    <x v="9"/>
    <n v="1"/>
    <n v="0"/>
    <s v="E11"/>
    <n v="1"/>
    <n v="0"/>
    <s v=""/>
    <s v="ePA"/>
    <n v="0"/>
    <n v="0"/>
    <n v="0"/>
    <n v="0"/>
    <x v="3"/>
    <x v="4"/>
    <x v="1"/>
    <s v=""/>
    <s v=""/>
  </r>
  <r>
    <s v="E11"/>
    <s v="Type 2 diab w hyprosm w/o nonket hyprgly-hypros coma (NKHHC)"/>
    <n v="1"/>
    <s v="Type 2 diab w hyprosm w/o nonket hyprgly-hypros coma (NKHHC)"/>
    <n v="1"/>
    <s v="MOUNJARO"/>
    <s v="MOUNJARO"/>
    <s v=""/>
    <s v=""/>
    <s v=""/>
    <s v=""/>
    <s v=""/>
    <s v=""/>
    <s v=""/>
    <s v=""/>
    <s v=""/>
    <s v=""/>
    <s v=""/>
    <s v=""/>
    <s v=""/>
    <s v=""/>
    <s v=""/>
    <s v=""/>
    <s v=""/>
    <s v=""/>
    <s v=""/>
    <s v=""/>
    <s v=""/>
    <s v=""/>
    <s v=""/>
    <s v=""/>
    <s v=""/>
    <s v=""/>
    <s v=""/>
    <s v=""/>
    <s v="24087197460"/>
    <s v=""/>
    <s v=""/>
    <s v=""/>
    <s v=""/>
    <s v=""/>
    <s v=""/>
    <s v=""/>
    <s v=""/>
    <s v=""/>
    <s v=""/>
    <s v=""/>
    <s v=""/>
    <s v=""/>
    <s v=""/>
    <s v=""/>
    <s v=""/>
    <s v=""/>
    <s v=""/>
    <s v=""/>
    <s v=""/>
    <s v=""/>
    <s v=""/>
    <s v=""/>
    <s v=""/>
    <s v=""/>
    <s v=""/>
    <s v=""/>
    <s v="RXCLAIM"/>
    <s v="MEDSURG"/>
    <d v="2024-08-08T17:47:59"/>
    <s v="24-087197460"/>
    <s v="SCOTT, KHRISTOPHER"/>
    <s v="W28032238301"/>
    <s v="AETNA - ACF - FI - TEXAS - PPO"/>
    <s v="7700"/>
    <s v="108363238"/>
    <s v="0170009110001AQ"/>
    <s v="1922598283"/>
    <s v="Samani, Ariana"/>
    <s v="GIP-GLP-1 Agonist Mounjaro PA with Limit REG"/>
    <s v="Prior Authorization"/>
    <s v="Standard"/>
    <d v="2024-08-08T17:47:58"/>
    <d v="2024-08-08T17:47:59"/>
    <d v="2024-08-08T17:36:50"/>
    <s v="Approved"/>
    <n v="2024"/>
    <n v="8"/>
    <s v="Met Plan Criteria"/>
    <s v="ePA"/>
    <s v="Closed"/>
    <s v="Clinical"/>
    <s v="NULL"/>
    <s v="Met Plan Criteria"/>
    <n v="2035"/>
    <s v="Met Plan Criteria"/>
    <s v="Met Plan Criteria"/>
    <d v="2024-08-08T00:00:00"/>
    <d v="2027-08-08T00:00:00"/>
    <s v="TX"/>
    <s v="SCOTT"/>
    <s v="KHRISTOPHER"/>
    <n v="33078"/>
    <n v="34"/>
    <s v="M"/>
    <s v="TX"/>
    <s v="Mounjaro 2.5 MG/0.5ML Subcutaneous Solution Pen-injector (Tirzepatide)"/>
    <s v="2717308000D2**"/>
    <s v="E11.9"/>
    <s v="1922598283"/>
    <s v="1922598283"/>
    <s v="Ariana"/>
    <s v="Samani"/>
    <s v="HOUSTON"/>
    <s v="TX"/>
    <s v="77055"/>
    <s v="ANTIDIABETICS"/>
    <s v="INVALID GPI"/>
    <s v="MOUNJARO"/>
    <s v="Prior Authorization"/>
    <s v="Std"/>
    <s v="Standard"/>
    <s v="GIP-GLP-1 Agonist Mounjaro PA with Limit REG"/>
    <s v="ePA Approve"/>
    <s v="Approved"/>
    <s v="ePA Approve"/>
    <s v="A"/>
    <s v="ASAP"/>
    <s v="Type 2 diabetes mellitus without complications"/>
    <n v="0"/>
    <n v="0"/>
    <s v="NULL"/>
    <s v="00002150680"/>
    <s v=""/>
    <s v="NULL"/>
    <s v="NULL"/>
    <s v="NULL"/>
    <s v="NULL"/>
    <s v="280322383"/>
    <s v="280322383AND8/8/2024ANDMOUNJ"/>
    <s v=""/>
    <s v=""/>
    <s v=""/>
    <s v=""/>
    <s v=""/>
    <n v="0"/>
    <n v="0"/>
    <s v=""/>
    <s v=""/>
    <n v="0"/>
    <n v="0"/>
    <n v="1"/>
    <s v="Other"/>
    <s v="1922598283"/>
    <n v="1"/>
    <s v=""/>
    <s v=""/>
    <s v=""/>
    <s v=""/>
    <s v=""/>
    <n v="1.1574074074074101E-5"/>
    <x v="1"/>
    <n v="1"/>
    <n v="0"/>
    <m/>
    <m/>
    <s v=""/>
    <s v=""/>
    <s v=""/>
    <s v=""/>
    <s v=""/>
    <n v="1"/>
    <x v="9"/>
    <n v="1"/>
    <n v="0"/>
    <s v="E11"/>
    <n v="1"/>
    <n v="0"/>
    <s v=""/>
    <s v="ePA"/>
    <n v="0"/>
    <n v="0"/>
    <n v="0"/>
    <n v="0"/>
    <x v="3"/>
    <x v="4"/>
    <x v="1"/>
    <s v=""/>
    <s v=""/>
  </r>
  <r>
    <s v="E24"/>
    <s v="Pituitary-dependent Cushing's disease"/>
    <n v="1"/>
    <s v="Pituitary-dependent Cushing's disease"/>
    <n v="1"/>
    <s v="RECORLEV"/>
    <s v="RECORLEV"/>
    <s v=""/>
    <s v=""/>
    <s v=""/>
    <s v=""/>
    <s v=""/>
    <s v=""/>
    <s v=""/>
    <s v=""/>
    <s v=""/>
    <s v=""/>
    <s v=""/>
    <s v=""/>
    <s v=""/>
    <s v=""/>
    <s v=""/>
    <s v=""/>
    <s v=""/>
    <s v=""/>
    <s v=""/>
    <s v=""/>
    <s v=""/>
    <s v=""/>
    <s v=""/>
    <s v=""/>
    <s v=""/>
    <s v=""/>
    <s v=""/>
    <s v=""/>
    <s v="24089815385A"/>
    <s v=""/>
    <s v=""/>
    <s v=""/>
    <s v=""/>
    <s v=""/>
    <s v=""/>
    <s v=""/>
    <s v=""/>
    <s v=""/>
    <s v=""/>
    <s v=""/>
    <s v=""/>
    <s v=""/>
    <s v=""/>
    <s v=""/>
    <s v=""/>
    <s v=""/>
    <s v=""/>
    <s v=""/>
    <s v=""/>
    <s v=""/>
    <s v=""/>
    <s v=""/>
    <s v=""/>
    <s v=""/>
    <s v=""/>
    <s v=""/>
    <s v="RXCLAIM"/>
    <s v="MEDSURG"/>
    <d v="2024-10-23T17:59:45"/>
    <s v="24-089815385A"/>
    <s v="BOURNES, CHRISTOPHER"/>
    <s v="W26679351401"/>
    <s v="AETNA - ACSF - FI - MISSISSIPPI SPC"/>
    <s v="7700"/>
    <s v="108363238"/>
    <s v="0170009100001-A"/>
    <s v="1194776286"/>
    <s v="BORCHELT, MARK"/>
    <s v="Recorlev sNTM [No VF or VF CHART] SGM"/>
    <s v="Prior Authorization"/>
    <s v="Standard"/>
    <d v="2024-10-23T09:33:22"/>
    <d v="2024-10-23T11:44:02"/>
    <d v="2024-11-05T15:26:29"/>
    <s v="Approved"/>
    <n v="2024"/>
    <n v="10"/>
    <s v="Approved from 11/05/2024 thru 11/05/2025"/>
    <s v="Call"/>
    <s v="Closed"/>
    <s v="Clinical"/>
    <s v="Approved from 11/05/2024 thru 11/05/2025"/>
    <s v="NULL"/>
    <n v="13130"/>
    <s v="Clinician reviewed - meets guidelines"/>
    <s v="Approved from 11/05/2024 thru 11/05/2025"/>
    <d v="2024-11-05T00:00:00"/>
    <d v="2025-11-05T00:00:00"/>
    <s v="MS"/>
    <s v="BOURNES"/>
    <s v="CHRISTOPHER"/>
    <n v="24306"/>
    <n v="58"/>
    <s v="M"/>
    <s v="MS"/>
    <s v="Recorlev"/>
    <s v="3002204000****"/>
    <s v="E24.8"/>
    <s v="000000NULL"/>
    <s v="1194776286"/>
    <s v="MARK"/>
    <s v="BORCHELT"/>
    <s v="GULFPORT"/>
    <s v="MS"/>
    <s v="39501"/>
    <s v="ENDOCRINE AND METABOLIC AGENTS - MISC."/>
    <s v="CORTISOL SYNTHESIS INHIBITORS"/>
    <s v="RECORLEV"/>
    <s v="Prior Authorization"/>
    <s v="Std"/>
    <s v="Standard"/>
    <s v="Recorlev sNTM [No VF or VF CHART] SGM"/>
    <s v="Client Appeal Approved"/>
    <s v="Approved"/>
    <s v="Appeal"/>
    <s v="A"/>
    <s v="ASAP"/>
    <s v="Other Cushings syndrome"/>
    <n v="6.16"/>
    <n v="6.16"/>
    <s v="NULL"/>
    <s v="72065000301"/>
    <d v="2024-10-23T17:49:01"/>
    <s v="XMRINCHARLTONSPC"/>
    <s v="NULL"/>
    <s v="Nicola"/>
    <s v="Charlton"/>
    <s v="266793514"/>
    <s v="266793514AND10/23/2024ANDRECOR"/>
    <s v=""/>
    <s v=""/>
    <s v=""/>
    <s v=""/>
    <s v=""/>
    <n v="0"/>
    <n v="0"/>
    <s v=""/>
    <s v=""/>
    <n v="0"/>
    <n v="0"/>
    <n v="1"/>
    <s v="Internal Medicine"/>
    <s v="1194776286"/>
    <n v="0"/>
    <s v=""/>
    <s v=""/>
    <s v=""/>
    <s v=""/>
    <s v=""/>
    <n v="0.35165509259259298"/>
    <x v="1"/>
    <n v="1"/>
    <n v="0"/>
    <m/>
    <m/>
    <s v=""/>
    <s v=""/>
    <s v=""/>
    <s v=""/>
    <s v=""/>
    <n v="1"/>
    <x v="10"/>
    <n v="1"/>
    <n v="0"/>
    <s v="E24"/>
    <n v="1"/>
    <n v="0"/>
    <s v=""/>
    <s v="Call"/>
    <n v="0"/>
    <n v="0"/>
    <n v="0"/>
    <n v="0"/>
    <x v="1"/>
    <x v="27"/>
    <x v="1"/>
    <s v=""/>
    <s v=""/>
  </r>
  <r>
    <s v="E25"/>
    <s v="Congenital adrenogenital disorders assoc w enzyme deficiency"/>
    <n v="1"/>
    <s v="Congenital adrenogenital disorders assoc w enzyme deficiency"/>
    <n v="1"/>
    <s v="TESTOSTERONE"/>
    <s v="TESTOSTERONE"/>
    <s v=""/>
    <s v=""/>
    <s v=""/>
    <s v=""/>
    <s v=""/>
    <s v=""/>
    <s v=""/>
    <s v=""/>
    <s v=""/>
    <s v=""/>
    <s v=""/>
    <s v=""/>
    <s v=""/>
    <s v=""/>
    <s v=""/>
    <s v=""/>
    <s v=""/>
    <s v=""/>
    <s v=""/>
    <s v=""/>
    <s v=""/>
    <s v=""/>
    <s v=""/>
    <s v=""/>
    <s v=""/>
    <s v=""/>
    <s v=""/>
    <s v=""/>
    <s v="24080934341"/>
    <s v=""/>
    <s v=""/>
    <s v=""/>
    <s v=""/>
    <s v=""/>
    <s v=""/>
    <s v=""/>
    <s v=""/>
    <s v=""/>
    <s v=""/>
    <s v=""/>
    <s v=""/>
    <s v=""/>
    <s v=""/>
    <s v=""/>
    <s v=""/>
    <s v=""/>
    <s v=""/>
    <s v=""/>
    <s v=""/>
    <s v=""/>
    <s v=""/>
    <s v=""/>
    <s v=""/>
    <s v=""/>
    <s v=""/>
    <s v=""/>
    <s v="RXCLAIM"/>
    <s v="MEDSURG"/>
    <d v="2024-02-23T13:44:12"/>
    <s v="24-080934341"/>
    <s v="COX, STEVEN"/>
    <s v="W27510964901"/>
    <s v="AETNA - ACF - FI - MISSISSIPPI"/>
    <s v="7700"/>
    <s v="84452781"/>
    <s v="0186765100001-A"/>
    <s v="1720180979"/>
    <s v="stanley, kimberly"/>
    <s v="Azmiro, Depo-Testosterone TGC"/>
    <s v="Prior Authorization"/>
    <s v="Standard"/>
    <d v="2024-02-23T13:07:25"/>
    <d v="2024-02-23T13:07:25"/>
    <d v="2024-02-23T13:06:19"/>
    <s v="Denied"/>
    <n v="2024"/>
    <n v="2"/>
    <s v="You do not meet the requirements of your plan. Your plan covers this drug when you do not have age-related hypogonadism (also referred to as late-onset hypogonadism). Your request has been denied based on the information we have."/>
    <s v="ePA"/>
    <s v="Closed"/>
    <s v="Clinical"/>
    <s v="NULL"/>
    <s v="You do not meet the requirements of your plan. Your plan covers this drug when you do not have age-related hypogonadism (also referred to as late-onset hypogonadism). Your request has been denied based on the information we have."/>
    <n v="0"/>
    <s v="Other"/>
    <s v="You do not meet the requirements of your plan. Your plan covers this drug when you do not have age-related hypogonadism (also referred to as late-onset hypogonadism). Your request has been denied based on the information we have."/>
    <s v=""/>
    <s v=""/>
    <s v="MS"/>
    <s v="COX"/>
    <s v="STEVEN"/>
    <n v="24625"/>
    <n v="56"/>
    <s v="M"/>
    <s v="MS"/>
    <s v="Testosterone Cypionate Injection"/>
    <s v="231000301020**"/>
    <s v="E25.0"/>
    <s v="1720180979"/>
    <s v="1720180979"/>
    <s v="kimberly"/>
    <s v="stanley"/>
    <s v="Mantachie"/>
    <s v="MS"/>
    <s v="38855"/>
    <s v="ANDROGENS-ANABOLIC"/>
    <s v="ANDROGENS"/>
    <s v="TESTOSTERONE"/>
    <s v="Prior Authorization"/>
    <s v="Std"/>
    <s v="Standard"/>
    <s v="Azmiro, Depo-Testosterone TGC"/>
    <s v="MD Deny and Close (Complete Clinical) - PA"/>
    <s v="Denied"/>
    <s v="Denied"/>
    <s v="D"/>
    <s v="ASAP"/>
    <s v="Congenital adrenogenital disorders assoc w enzyme deficiency"/>
    <n v="0.37"/>
    <n v="0.37"/>
    <s v="NULL"/>
    <s v="00574082701"/>
    <d v="2024-02-23T13:44:12"/>
    <s v="DCREAGER"/>
    <s v="NULL"/>
    <s v="NULL"/>
    <s v="NULL"/>
    <s v="275109649"/>
    <s v="275109649AND2/23/2024ANDTESTO"/>
    <s v="Did not meet Medical Necessity Criteria"/>
    <n v="0"/>
    <n v="0"/>
    <n v="1"/>
    <n v="0"/>
    <n v="0"/>
    <n v="0"/>
    <n v="0"/>
    <n v="0"/>
    <n v="0"/>
    <n v="0"/>
    <n v="1"/>
    <s v="Nurse Practitioner"/>
    <s v="1720180979"/>
    <n v="0"/>
    <s v=""/>
    <s v=""/>
    <s v=""/>
    <s v=""/>
    <s v=""/>
    <n v="2.5543981481481501E-2"/>
    <x v="0"/>
    <n v="0"/>
    <n v="1"/>
    <m/>
    <m/>
    <s v=""/>
    <s v=""/>
    <s v=""/>
    <s v=""/>
    <s v=""/>
    <n v="1"/>
    <x v="11"/>
    <n v="0"/>
    <n v="1"/>
    <s v="E25"/>
    <n v="0"/>
    <n v="1"/>
    <s v=""/>
    <s v="ePA"/>
    <n v="0"/>
    <n v="0"/>
    <n v="0"/>
    <n v="0"/>
    <x v="2"/>
    <x v="6"/>
    <x v="0"/>
    <s v=""/>
    <s v=""/>
  </r>
  <r>
    <s v="E29"/>
    <s v="Testicular hyperfunction"/>
    <n v="1"/>
    <s v="Testicular hyperfunction"/>
    <n v="1"/>
    <s v="JATENZO"/>
    <s v="JATENZO"/>
    <s v=""/>
    <s v=""/>
    <s v=""/>
    <s v=""/>
    <s v=""/>
    <s v=""/>
    <s v=""/>
    <s v=""/>
    <s v=""/>
    <s v=""/>
    <s v=""/>
    <s v=""/>
    <s v=""/>
    <s v=""/>
    <s v=""/>
    <s v=""/>
    <s v=""/>
    <s v=""/>
    <s v=""/>
    <s v=""/>
    <s v=""/>
    <s v=""/>
    <s v=""/>
    <s v=""/>
    <s v=""/>
    <s v=""/>
    <s v=""/>
    <s v=""/>
    <s v="24081221346"/>
    <s v=""/>
    <s v=""/>
    <s v=""/>
    <s v=""/>
    <s v=""/>
    <s v=""/>
    <s v=""/>
    <s v=""/>
    <s v=""/>
    <s v=""/>
    <s v=""/>
    <s v=""/>
    <s v=""/>
    <s v=""/>
    <s v=""/>
    <s v=""/>
    <s v=""/>
    <s v=""/>
    <s v=""/>
    <s v=""/>
    <s v=""/>
    <s v=""/>
    <s v=""/>
    <s v=""/>
    <s v=""/>
    <s v=""/>
    <s v=""/>
    <s v="RXCLAIM"/>
    <s v="MEDSURG"/>
    <d v="2024-03-01T18:21:54"/>
    <s v="24-081221346"/>
    <s v="DAVIS, BRYAN"/>
    <s v="W26679363001"/>
    <s v="AETNA - ACF - FI - TEXAS - PPO"/>
    <s v="7700"/>
    <s v="108363238"/>
    <s v="0170009100001-Q"/>
    <s v="1033685748"/>
    <s v="Leggett, Codi Danielle"/>
    <s v="Testosterone - Jatenzo, Kyzatrex, Tlando TGC"/>
    <s v="Prior Authorization"/>
    <s v="Standard"/>
    <d v="2024-03-01T18:21:51"/>
    <d v="2024-03-01T18:21:54"/>
    <d v="2024-03-01T18:20:47"/>
    <s v="Approved"/>
    <n v="2024"/>
    <n v="3"/>
    <s v="Met Plan Criteria"/>
    <s v="ePA"/>
    <s v="Closed"/>
    <s v="Clinical"/>
    <s v="NULL"/>
    <s v="Met Plan Criteria"/>
    <n v="2035"/>
    <s v="Met Plan Criteria"/>
    <s v="Met Plan Criteria"/>
    <d v="2024-03-01T00:00:00"/>
    <d v="2025-03-01T00:00:00"/>
    <s v="TX"/>
    <s v="DAVIS"/>
    <s v="BRYAN"/>
    <n v="23594"/>
    <n v="59"/>
    <s v="M"/>
    <s v="TX"/>
    <s v="Jatenzo 198MG OR CAPS"/>
    <s v="231000308001**"/>
    <s v="E29.1"/>
    <s v="1033685748"/>
    <s v="1033685748"/>
    <s v="Codi Danielle"/>
    <s v="Leggett"/>
    <s v="Conroe"/>
    <s v="TX"/>
    <s v="77304"/>
    <s v="ANDROGENS-ANABOLIC"/>
    <s v="ANDROGENS"/>
    <s v="JATENZO"/>
    <s v="Prior Authorization"/>
    <s v="Std"/>
    <s v="Standard"/>
    <s v="Testosterone - Jatenzo, Kyzatrex, Tlando TGC"/>
    <s v="ePA Approve"/>
    <s v="Approved"/>
    <s v="ePA Approve"/>
    <s v="A"/>
    <s v="ASAP"/>
    <s v="Testicular hypofunction"/>
    <n v="0"/>
    <n v="0"/>
    <s v="NULL"/>
    <s v="69087019812"/>
    <s v=""/>
    <s v="NULL"/>
    <s v="NULL"/>
    <s v="NULL"/>
    <s v="NULL"/>
    <s v="266793630"/>
    <s v="266793630AND3/1/2024ANDJATEN"/>
    <s v=""/>
    <s v=""/>
    <s v=""/>
    <s v=""/>
    <s v=""/>
    <n v="0"/>
    <n v="0"/>
    <s v=""/>
    <s v=""/>
    <n v="0"/>
    <n v="0"/>
    <n v="1"/>
    <s v="Nurse Practitioner"/>
    <s v="1033685748"/>
    <n v="0"/>
    <s v=""/>
    <s v=""/>
    <s v=""/>
    <s v=""/>
    <s v=""/>
    <n v="3.4722222222222202E-5"/>
    <x v="1"/>
    <n v="1"/>
    <n v="0"/>
    <m/>
    <m/>
    <s v=""/>
    <s v=""/>
    <s v=""/>
    <s v=""/>
    <s v=""/>
    <n v="1"/>
    <x v="12"/>
    <n v="1"/>
    <n v="0"/>
    <s v="E29"/>
    <n v="1"/>
    <n v="0"/>
    <s v=""/>
    <s v="ePA"/>
    <n v="0"/>
    <n v="0"/>
    <n v="0"/>
    <n v="0"/>
    <x v="2"/>
    <x v="28"/>
    <x v="1"/>
    <s v=""/>
    <s v=""/>
  </r>
  <r>
    <s v="E29"/>
    <s v="Testicular hyperfunction"/>
    <n v="1"/>
    <s v="Testicular hyperfunction"/>
    <n v="1"/>
    <s v="TESTOSTERONE"/>
    <s v="TESTOSTERONE"/>
    <s v=""/>
    <s v=""/>
    <s v=""/>
    <s v=""/>
    <s v=""/>
    <s v=""/>
    <s v=""/>
    <s v=""/>
    <s v=""/>
    <s v=""/>
    <s v=""/>
    <s v=""/>
    <s v=""/>
    <s v=""/>
    <s v=""/>
    <s v=""/>
    <s v=""/>
    <s v=""/>
    <s v=""/>
    <s v=""/>
    <s v=""/>
    <s v=""/>
    <s v=""/>
    <s v=""/>
    <s v=""/>
    <s v=""/>
    <s v=""/>
    <s v=""/>
    <s v="24083741391"/>
    <s v=""/>
    <s v=""/>
    <s v=""/>
    <s v=""/>
    <s v=""/>
    <s v=""/>
    <s v=""/>
    <s v=""/>
    <s v=""/>
    <s v=""/>
    <s v=""/>
    <s v=""/>
    <s v=""/>
    <s v=""/>
    <s v=""/>
    <s v=""/>
    <s v=""/>
    <s v=""/>
    <s v=""/>
    <s v=""/>
    <s v=""/>
    <s v=""/>
    <s v=""/>
    <s v=""/>
    <s v=""/>
    <s v=""/>
    <s v=""/>
    <s v="RXCLAIM"/>
    <s v="MEDSURG"/>
    <d v="2024-05-06T09:50:39"/>
    <s v="24-083741391"/>
    <s v="CORRIVEAU, SCOTT"/>
    <s v="W28630143001"/>
    <s v="AETNA - ACF - FI - MISSISSIPPI"/>
    <s v="7700"/>
    <s v="108363238"/>
    <s v="0170009110001AW"/>
    <s v="1508436288"/>
    <s v="Fowler, Sarah"/>
    <s v="Testosterone (non-injectable forms) TGC"/>
    <s v="Prior Authorization"/>
    <s v="Standard"/>
    <d v="2024-05-06T09:18:46"/>
    <d v="2024-05-06T09:45:53"/>
    <d v="2024-05-06T09:16:53"/>
    <s v="Denied"/>
    <n v="2024"/>
    <n v="5"/>
    <s v="You do not meet the requirements of your plan. Your plan covers this drug when you have had two tests in the morning that showed low testosterone levels. Your request has been denied based on the information we have."/>
    <s v="ePA"/>
    <s v="Closed"/>
    <s v="Clinical"/>
    <s v="NULL"/>
    <s v="You do not meet the requirements of your plan. Your plan covers this drug when you have had two tests in the morning that showed low testosterone levels. Your request has been denied based on the information we have."/>
    <n v="0"/>
    <s v="Other"/>
    <s v="You do not meet the requirements of your plan. Your plan covers this drug when you have had two tests in the morning that showed low testosterone levels. Your request has been denied based on the information we have."/>
    <s v=""/>
    <s v=""/>
    <s v="MS"/>
    <s v="CORRIVEAU"/>
    <s v="SCOTT"/>
    <n v="23764"/>
    <n v="59"/>
    <s v="M"/>
    <s v="NH"/>
    <s v="Testosterone topical gel"/>
    <s v="231000300040**"/>
    <s v="E29.0"/>
    <s v="1508436288"/>
    <s v="1508436288"/>
    <s v="Sarah"/>
    <s v="Fowler"/>
    <s v="Exeter"/>
    <s v="NH"/>
    <s v="3833"/>
    <s v="ANDROGENS-ANABOLIC"/>
    <s v="ANDROGENS"/>
    <s v="TESTOSTERONE"/>
    <s v="Prior Authorization"/>
    <s v="Std"/>
    <s v="Standard"/>
    <s v="Testosterone (non-injectable forms) TGC"/>
    <s v="MD Deny and Close (Missing Clinical) - PA"/>
    <s v="Denied"/>
    <s v="Insufficient Clinical Info"/>
    <s v="D"/>
    <s v="ASAP"/>
    <s v="Testicular hyperfunction"/>
    <n v="0.05"/>
    <n v="0.05"/>
    <s v="NULL"/>
    <s v="69238101302"/>
    <d v="2024-05-06T09:50:38"/>
    <s v="XMRITZHU"/>
    <s v="NULL"/>
    <s v="Tina"/>
    <s v="Zhu"/>
    <s v="286301430"/>
    <s v="286301430AND5/6/2024ANDTESTO"/>
    <s v="Did not meet Medical Necessity Criteria"/>
    <n v="0"/>
    <n v="0"/>
    <n v="1"/>
    <n v="0"/>
    <n v="0"/>
    <n v="0"/>
    <n v="0"/>
    <n v="0"/>
    <n v="0"/>
    <n v="0"/>
    <n v="1"/>
    <s v="Nurse Practitioner"/>
    <s v="1508436288"/>
    <n v="0"/>
    <s v=""/>
    <s v=""/>
    <s v=""/>
    <s v=""/>
    <s v=""/>
    <n v="2.2141203703703701E-2"/>
    <x v="0"/>
    <n v="0"/>
    <n v="1"/>
    <m/>
    <m/>
    <s v=""/>
    <s v=""/>
    <s v=""/>
    <s v=""/>
    <s v=""/>
    <n v="1"/>
    <x v="12"/>
    <n v="0"/>
    <n v="1"/>
    <s v="E29"/>
    <n v="0"/>
    <n v="1"/>
    <s v=""/>
    <s v="ePA"/>
    <n v="0"/>
    <n v="0"/>
    <n v="0"/>
    <n v="0"/>
    <x v="2"/>
    <x v="6"/>
    <x v="0"/>
    <s v=""/>
    <s v=""/>
  </r>
  <r>
    <s v="E29"/>
    <s v="Testicular hyperfunction"/>
    <n v="1"/>
    <s v="Testicular hyperfunction"/>
    <n v="1"/>
    <s v="TESTOSTERONE"/>
    <s v="TESTOSTERONE"/>
    <s v=""/>
    <s v=""/>
    <s v=""/>
    <s v=""/>
    <s v=""/>
    <s v=""/>
    <s v=""/>
    <s v=""/>
    <s v=""/>
    <s v=""/>
    <s v=""/>
    <s v=""/>
    <s v=""/>
    <s v=""/>
    <s v=""/>
    <s v=""/>
    <s v=""/>
    <s v=""/>
    <s v=""/>
    <s v=""/>
    <s v=""/>
    <s v=""/>
    <s v=""/>
    <s v=""/>
    <s v=""/>
    <s v=""/>
    <s v=""/>
    <s v=""/>
    <s v="24084167923"/>
    <s v=""/>
    <s v=""/>
    <s v=""/>
    <s v=""/>
    <s v=""/>
    <s v=""/>
    <s v=""/>
    <s v=""/>
    <s v=""/>
    <s v=""/>
    <s v=""/>
    <s v=""/>
    <s v=""/>
    <s v=""/>
    <s v=""/>
    <s v=""/>
    <s v=""/>
    <s v=""/>
    <s v=""/>
    <s v=""/>
    <s v=""/>
    <s v=""/>
    <s v=""/>
    <s v=""/>
    <s v=""/>
    <s v=""/>
    <s v=""/>
    <s v="RXCLAIM"/>
    <s v="MEDSURG"/>
    <d v="2024-05-16T11:22:38"/>
    <s v="24-084167923"/>
    <s v="MALLEY, JOHN"/>
    <s v="W27801397101"/>
    <s v="AETNA - ACF - FI - MISSISSIPPI"/>
    <s v="7700"/>
    <s v="108363238"/>
    <s v="0170009100001-A"/>
    <s v="1508942137"/>
    <s v="Dewitt, Erin"/>
    <s v="Testosterone (non-injectable forms) TGC"/>
    <s v="Prior Authorization"/>
    <s v="Standard"/>
    <d v="2024-05-16T07:25:54"/>
    <d v="2024-05-16T07:25:54"/>
    <d v="2024-05-16T07:23:50"/>
    <s v="Denied"/>
    <n v="2024"/>
    <n v="5"/>
    <s v="You do not meet the requirements of your plan. Your plan covers this drug when you do not have age-related hypogonadism (also referred to as late-onset hypogonadism). Your request has been denied based on the information we have."/>
    <s v="ePA"/>
    <s v="Closed"/>
    <s v="Clinical"/>
    <s v="NULL"/>
    <s v="You do not meet the requirements of your plan. Your plan covers this drug when you do not have age-related hypogonadism (also referred to as late-onset hypogonadism). Your request has been denied based on the information we have."/>
    <n v="0"/>
    <s v="Other"/>
    <s v="You do not meet the requirements of your plan. Your plan covers this drug when you do not have age-related hypogonadism (also referred to as late-onset hypogonadism). Your request has been denied based on the information we have."/>
    <s v=""/>
    <s v=""/>
    <s v="MS"/>
    <s v="MALLEY"/>
    <s v="JOHN"/>
    <n v="27355"/>
    <n v="49"/>
    <s v="M"/>
    <s v="MS"/>
    <s v="Testosterone topical gel"/>
    <s v="231000300040**"/>
    <s v="E29.1"/>
    <s v="1508942137"/>
    <s v="1508942137"/>
    <s v="Erin"/>
    <s v="Dewitt"/>
    <s v="Diamondhead"/>
    <s v="MS"/>
    <s v="39525"/>
    <s v="ANDROGENS-ANABOLIC"/>
    <s v="ANDROGENS"/>
    <s v="TESTOSTERONE"/>
    <s v="Prior Authorization"/>
    <s v="Std"/>
    <s v="Standard"/>
    <s v="Testosterone (non-injectable forms) TGC"/>
    <s v="MD Deny and Close (Complete Clinical) - PA"/>
    <s v="Denied"/>
    <s v="Denied"/>
    <s v="D"/>
    <s v="ASAP"/>
    <s v="Testicular hypofunction"/>
    <n v="3.57"/>
    <n v="3.57"/>
    <s v="NULL"/>
    <s v="16714096701"/>
    <d v="2024-05-16T11:22:38"/>
    <s v="DCREAGER"/>
    <s v="NULL"/>
    <s v="NULL"/>
    <s v="NULL"/>
    <s v="278013971"/>
    <s v="278013971AND5/16/2024ANDTESTO"/>
    <s v="Did not meet Medical Necessity Criteria"/>
    <n v="0"/>
    <n v="0"/>
    <n v="1"/>
    <n v="0"/>
    <n v="0"/>
    <n v="0"/>
    <n v="0"/>
    <n v="0"/>
    <n v="0"/>
    <n v="0"/>
    <n v="1"/>
    <s v="Family Medicine"/>
    <s v="1508942137"/>
    <n v="0"/>
    <s v=""/>
    <s v=""/>
    <s v=""/>
    <s v=""/>
    <s v=""/>
    <n v="0.16439814814814799"/>
    <x v="0"/>
    <n v="0"/>
    <n v="1"/>
    <m/>
    <m/>
    <s v=""/>
    <s v=""/>
    <s v=""/>
    <s v=""/>
    <s v=""/>
    <n v="1"/>
    <x v="12"/>
    <n v="0"/>
    <n v="1"/>
    <s v="E29"/>
    <n v="0"/>
    <n v="1"/>
    <s v=""/>
    <s v="ePA"/>
    <n v="0"/>
    <n v="0"/>
    <n v="0"/>
    <n v="0"/>
    <x v="6"/>
    <x v="6"/>
    <x v="0"/>
    <s v=""/>
    <s v=""/>
  </r>
  <r>
    <s v="E29"/>
    <s v="Testicular hyperfunction"/>
    <n v="1"/>
    <s v="Testicular hyperfunction"/>
    <n v="1"/>
    <s v="TESTOSTERONE"/>
    <s v="TESTOSTERONE"/>
    <s v=""/>
    <s v=""/>
    <s v=""/>
    <s v=""/>
    <s v=""/>
    <s v=""/>
    <s v=""/>
    <s v=""/>
    <s v=""/>
    <s v=""/>
    <s v=""/>
    <s v=""/>
    <s v=""/>
    <s v=""/>
    <s v=""/>
    <s v=""/>
    <s v=""/>
    <s v=""/>
    <s v=""/>
    <s v=""/>
    <s v=""/>
    <s v=""/>
    <s v=""/>
    <s v=""/>
    <s v=""/>
    <s v=""/>
    <s v=""/>
    <s v=""/>
    <s v="24085315159"/>
    <s v=""/>
    <s v=""/>
    <s v=""/>
    <s v=""/>
    <s v=""/>
    <s v=""/>
    <s v=""/>
    <s v=""/>
    <s v=""/>
    <s v=""/>
    <s v=""/>
    <s v=""/>
    <s v=""/>
    <s v=""/>
    <s v=""/>
    <s v=""/>
    <s v=""/>
    <s v=""/>
    <s v=""/>
    <s v=""/>
    <s v=""/>
    <s v=""/>
    <s v=""/>
    <s v=""/>
    <s v=""/>
    <s v=""/>
    <s v=""/>
    <s v="RXCLAIM"/>
    <s v="MEDSURG"/>
    <d v="2024-06-18T08:03:28"/>
    <s v="24-085315159"/>
    <s v="MALLEY, JOHN"/>
    <s v="W27801397101"/>
    <s v="AETNA - ACF - FI - MISSISSIPPI"/>
    <s v="7700"/>
    <s v="108363238"/>
    <s v="0170009100001-A"/>
    <s v="1508942137"/>
    <s v="Dewitt, Erin"/>
    <s v="Testosterone (non-injectable forms) TGC"/>
    <s v="Prior Authorization"/>
    <s v="Standard"/>
    <d v="2024-06-18T06:15:17"/>
    <d v="2024-06-18T06:15:17"/>
    <d v="2024-06-18T06:13:59"/>
    <s v="Denied"/>
    <n v="2024"/>
    <n v="6"/>
    <s v="You do not meet the requirements of your plan. Your plan covers this drug when you do not have age-related hypogonadism (also referred to as late-onset hypogonadism). Your request has been denied based on the information we have."/>
    <s v="ePA"/>
    <s v="Closed"/>
    <s v="Clinical"/>
    <s v="NULL"/>
    <s v="You do not meet the requirements of your plan. Your plan covers this drug when you do not have age-related hypogonadism (also referred to as late-onset hypogonadism). Your request has been denied based on the information we have."/>
    <n v="0"/>
    <s v="Other"/>
    <s v="You do not meet the requirements of your plan. Your plan covers this drug when you do not have age-related hypogonadism (also referred to as late-onset hypogonadism). Your request has been denied based on the information we have."/>
    <s v=""/>
    <s v=""/>
    <s v="MS"/>
    <s v="MALLEY"/>
    <s v="JOHN"/>
    <n v="27355"/>
    <n v="49"/>
    <s v="M"/>
    <s v="MS"/>
    <s v="Testosterone topical gel"/>
    <s v="231000300040**"/>
    <s v="E29.1"/>
    <s v="1508942137"/>
    <s v="1508942137"/>
    <s v="Erin"/>
    <s v="Dewitt"/>
    <s v="Diamondhead"/>
    <s v="MS"/>
    <s v="39525"/>
    <s v="ANDROGENS-ANABOLIC"/>
    <s v="ANDROGENS"/>
    <s v="TESTOSTERONE"/>
    <s v="Prior Authorization"/>
    <s v="Std"/>
    <s v="Standard"/>
    <s v="Testosterone (non-injectable forms) TGC"/>
    <s v="MD Deny and Close (Complete Clinical) - PA"/>
    <s v="Denied"/>
    <s v="Denied"/>
    <s v="D"/>
    <s v="ASAP"/>
    <s v="Testicular hypofunction"/>
    <n v="1.48"/>
    <n v="1.48"/>
    <s v="NULL"/>
    <s v="16714096701"/>
    <d v="2024-06-18T08:03:26"/>
    <s v="XMRIMRHAME"/>
    <s v="NULL"/>
    <s v="Marlan"/>
    <s v="Rhame"/>
    <s v="278013971"/>
    <s v="278013971AND6/18/2024ANDTESTO"/>
    <s v="Did not meet Medical Necessity Criteria"/>
    <n v="0"/>
    <n v="0"/>
    <n v="1"/>
    <n v="0"/>
    <n v="0"/>
    <n v="0"/>
    <n v="0"/>
    <n v="0"/>
    <n v="0"/>
    <n v="0"/>
    <n v="1"/>
    <s v="Family Medicine"/>
    <s v="1508942137"/>
    <n v="0"/>
    <s v=""/>
    <s v=""/>
    <s v=""/>
    <s v=""/>
    <s v=""/>
    <n v="7.51273148148148E-2"/>
    <x v="0"/>
    <n v="0"/>
    <n v="1"/>
    <m/>
    <m/>
    <s v=""/>
    <s v=""/>
    <s v=""/>
    <s v=""/>
    <s v=""/>
    <n v="1"/>
    <x v="12"/>
    <n v="0"/>
    <n v="1"/>
    <s v="E29"/>
    <n v="0"/>
    <n v="1"/>
    <s v=""/>
    <s v="ePA"/>
    <n v="0"/>
    <n v="0"/>
    <n v="0"/>
    <n v="0"/>
    <x v="6"/>
    <x v="6"/>
    <x v="0"/>
    <s v=""/>
    <s v=""/>
  </r>
  <r>
    <s v="E29"/>
    <s v="Testicular hyperfunction"/>
    <n v="1"/>
    <s v="Testicular hyperfunction"/>
    <n v="1"/>
    <s v="TESTOSTERONE"/>
    <s v="TESTOSTERONE"/>
    <s v=""/>
    <s v=""/>
    <s v=""/>
    <s v=""/>
    <s v=""/>
    <s v=""/>
    <s v=""/>
    <s v=""/>
    <s v=""/>
    <s v=""/>
    <s v=""/>
    <s v=""/>
    <s v=""/>
    <s v=""/>
    <s v=""/>
    <s v=""/>
    <s v=""/>
    <s v=""/>
    <s v=""/>
    <s v=""/>
    <s v=""/>
    <s v=""/>
    <s v=""/>
    <s v=""/>
    <s v=""/>
    <s v=""/>
    <s v=""/>
    <s v=""/>
    <s v="24088063796"/>
    <s v=""/>
    <s v=""/>
    <s v=""/>
    <s v=""/>
    <s v=""/>
    <s v=""/>
    <s v=""/>
    <s v=""/>
    <s v=""/>
    <s v=""/>
    <s v=""/>
    <s v=""/>
    <s v=""/>
    <s v=""/>
    <s v=""/>
    <s v=""/>
    <s v=""/>
    <s v=""/>
    <s v=""/>
    <s v=""/>
    <s v=""/>
    <s v=""/>
    <s v=""/>
    <s v=""/>
    <s v=""/>
    <s v=""/>
    <s v=""/>
    <s v="RXCLAIM"/>
    <s v="MEDSURG"/>
    <d v="2024-09-05T16:55:32"/>
    <s v="24-088063796"/>
    <s v="MALLEY, JOHN"/>
    <s v="W27801397101"/>
    <s v="AETNA - ACF - FI - MISSISSIPPI"/>
    <s v="7700"/>
    <s v="108363238"/>
    <s v="0170009110001AA"/>
    <s v="1508942137"/>
    <s v="Dewitt, Erin"/>
    <s v="Testosterone (non-injectable forms) TGC"/>
    <s v="Prior Authorization"/>
    <s v="Standard"/>
    <d v="2024-09-05T15:14:08"/>
    <d v="2024-09-05T15:14:08"/>
    <d v="2024-09-04T06:28:19"/>
    <s v="Denied"/>
    <n v="2024"/>
    <n v="9"/>
    <s v="We have denied your request because your plan does not cover this drug for age-related hypogonadism, also referred to as late-onset hypogonadism.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We have denied your request because your plan does not cover this drug for age-related hypogonadism, also referred to as late-onset hypogonadism.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We have denied your request because your plan does not cover this drug for age-related hypogonadism, also referred to as late-onset hypogonadism.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MALLEY"/>
    <s v="JOHN"/>
    <n v="27355"/>
    <n v="49"/>
    <s v="M"/>
    <s v="MS"/>
    <s v="Testosterone topical gel"/>
    <s v="231000300040**"/>
    <s v="E29.1"/>
    <s v="1508942137"/>
    <s v="1508942137"/>
    <s v="Erin"/>
    <s v="Dewitt"/>
    <s v="Diamondhead"/>
    <s v="MS"/>
    <s v="39525"/>
    <s v="ANDROGENS-ANABOLIC"/>
    <s v="ANDROGENS"/>
    <s v="TESTOSTERONE"/>
    <s v="Prior Authorization"/>
    <s v="Std"/>
    <s v="Standard"/>
    <s v="Testosterone (non-injectable forms) TGC"/>
    <s v="MD Deny and Close (Complete Clinical) - PA"/>
    <s v="Denied"/>
    <s v="Denied"/>
    <s v="D"/>
    <s v="ASAP"/>
    <s v="Testicular hypofunction"/>
    <n v="1.41"/>
    <n v="1.41"/>
    <s v="NULL"/>
    <s v="45802075401"/>
    <d v="2024-09-05T16:55:31"/>
    <s v="XMRIEMARTINEZ"/>
    <s v="NULL"/>
    <s v="Enrique"/>
    <s v="Martinez"/>
    <s v="278013971"/>
    <s v="278013971AND9/5/2024ANDTESTO"/>
    <s v="Did not meet Medical Necessity Criteria"/>
    <n v="0"/>
    <n v="0"/>
    <n v="1"/>
    <n v="0"/>
    <n v="0"/>
    <n v="0"/>
    <n v="0"/>
    <n v="0"/>
    <n v="0"/>
    <n v="0"/>
    <n v="1"/>
    <s v="Family Medicine"/>
    <s v="1508942137"/>
    <n v="0"/>
    <s v=""/>
    <s v=""/>
    <s v=""/>
    <s v=""/>
    <s v=""/>
    <n v="7.0416666666666697E-2"/>
    <x v="0"/>
    <n v="0"/>
    <n v="1"/>
    <m/>
    <m/>
    <s v=""/>
    <s v=""/>
    <s v=""/>
    <s v=""/>
    <s v=""/>
    <n v="1"/>
    <x v="12"/>
    <n v="0"/>
    <n v="1"/>
    <s v="E29"/>
    <n v="0"/>
    <n v="1"/>
    <s v=""/>
    <s v="ePA"/>
    <n v="0"/>
    <n v="0"/>
    <n v="0"/>
    <n v="0"/>
    <x v="6"/>
    <x v="6"/>
    <x v="0"/>
    <s v=""/>
    <s v=""/>
  </r>
  <r>
    <s v="E29"/>
    <s v="Testicular hyperfunction"/>
    <n v="1"/>
    <s v="Testicular hyperfunction"/>
    <n v="1"/>
    <s v="TESTOSTERONE"/>
    <s v="TESTOSTERONE"/>
    <s v=""/>
    <s v=""/>
    <s v=""/>
    <s v=""/>
    <s v=""/>
    <s v=""/>
    <s v=""/>
    <s v=""/>
    <s v=""/>
    <s v=""/>
    <s v=""/>
    <s v=""/>
    <s v=""/>
    <s v=""/>
    <s v=""/>
    <s v=""/>
    <s v=""/>
    <s v=""/>
    <s v=""/>
    <s v=""/>
    <s v=""/>
    <s v=""/>
    <s v=""/>
    <s v=""/>
    <s v=""/>
    <s v=""/>
    <s v=""/>
    <s v=""/>
    <s v="24084015962"/>
    <s v=""/>
    <s v=""/>
    <s v=""/>
    <s v=""/>
    <s v=""/>
    <s v=""/>
    <s v=""/>
    <s v=""/>
    <s v=""/>
    <s v=""/>
    <s v=""/>
    <s v=""/>
    <s v=""/>
    <s v=""/>
    <s v=""/>
    <s v=""/>
    <s v=""/>
    <s v=""/>
    <s v=""/>
    <s v=""/>
    <s v=""/>
    <s v=""/>
    <s v=""/>
    <s v=""/>
    <s v=""/>
    <s v=""/>
    <s v=""/>
    <s v="RXCLAIM"/>
    <s v="MEDSURG"/>
    <d v="2024-05-13T10:49:35"/>
    <s v="24-084015962"/>
    <s v="BOWEN, RONNIE"/>
    <s v="W27531954001"/>
    <s v="AETNA - ACF - FI - MISSISSIPPI"/>
    <s v="7700"/>
    <s v="84452781"/>
    <s v="0186765100001-A"/>
    <s v="1598990533"/>
    <s v="HAKKY, TARIQ"/>
    <s v="Testosterone Enanthate TGC"/>
    <s v="Prior Authorization"/>
    <s v="Standard"/>
    <d v="2024-05-13T10:49:32"/>
    <d v="2024-05-13T10:49:35"/>
    <d v="2024-05-13T10:41:52"/>
    <s v="Approved"/>
    <n v="2024"/>
    <n v="5"/>
    <s v="Met Plan Criteria"/>
    <s v="ePA"/>
    <s v="Closed"/>
    <s v="Clinical"/>
    <s v="NULL"/>
    <s v="Met Plan Criteria"/>
    <n v="2035"/>
    <s v="Met Plan Criteria"/>
    <s v="Met Plan Criteria"/>
    <d v="2024-05-13T00:00:00"/>
    <d v="2025-05-13T00:00:00"/>
    <s v="MS"/>
    <s v="BOWEN"/>
    <s v="RONNIE"/>
    <n v="22475"/>
    <n v="62"/>
    <s v="M"/>
    <s v="MS"/>
    <s v="Testosterone Enanthate 200MG/ML IM SOLN"/>
    <s v="231000302020**"/>
    <s v="E29.1"/>
    <s v="1598990533"/>
    <s v="1598990533"/>
    <s v="TARIQ"/>
    <s v="HAKKY"/>
    <s v="ATLANTA"/>
    <s v="GA"/>
    <s v="30305"/>
    <s v="ANDROGENS-ANABOLIC"/>
    <s v="ANDROGENS"/>
    <s v="TESTOSTERONE"/>
    <s v="Prior Authorization"/>
    <s v="Std"/>
    <s v="Standard"/>
    <s v="Testosterone Enanthate TGC"/>
    <s v="ePA Approve"/>
    <s v="Approved"/>
    <s v="ePA Approve"/>
    <s v="A"/>
    <s v="ASAP"/>
    <s v="Testicular hypofunction"/>
    <n v="0"/>
    <n v="0"/>
    <s v="NULL"/>
    <s v="00143975001"/>
    <s v=""/>
    <s v="NULL"/>
    <s v="NULL"/>
    <s v="NULL"/>
    <s v="NULL"/>
    <s v="275319540"/>
    <s v="275319540AND5/13/2024ANDTESTO"/>
    <s v=""/>
    <s v=""/>
    <s v=""/>
    <s v=""/>
    <s v=""/>
    <n v="0"/>
    <n v="0"/>
    <s v=""/>
    <s v=""/>
    <n v="0"/>
    <n v="0"/>
    <n v="1"/>
    <s v="Urology"/>
    <s v="1598990533"/>
    <n v="0"/>
    <s v=""/>
    <s v=""/>
    <s v=""/>
    <s v=""/>
    <s v=""/>
    <n v="3.4722222222222202E-5"/>
    <x v="1"/>
    <n v="1"/>
    <n v="0"/>
    <m/>
    <m/>
    <s v=""/>
    <s v=""/>
    <s v=""/>
    <s v=""/>
    <s v=""/>
    <n v="1"/>
    <x v="12"/>
    <n v="1"/>
    <n v="0"/>
    <s v="E29"/>
    <n v="1"/>
    <n v="0"/>
    <s v=""/>
    <s v="ePA"/>
    <n v="0"/>
    <n v="0"/>
    <n v="0"/>
    <n v="0"/>
    <x v="5"/>
    <x v="6"/>
    <x v="1"/>
    <s v=""/>
    <s v=""/>
  </r>
  <r>
    <s v="E29"/>
    <s v="Testicular hyperfunction"/>
    <n v="1"/>
    <s v="Testicular hyperfunction"/>
    <n v="1"/>
    <s v="TESTOSTERONE"/>
    <s v="TESTOSTERONE"/>
    <s v=""/>
    <s v=""/>
    <s v=""/>
    <s v=""/>
    <s v=""/>
    <s v=""/>
    <s v=""/>
    <s v=""/>
    <s v=""/>
    <s v=""/>
    <s v=""/>
    <s v=""/>
    <s v=""/>
    <s v=""/>
    <s v=""/>
    <s v=""/>
    <s v=""/>
    <s v=""/>
    <s v=""/>
    <s v=""/>
    <s v=""/>
    <s v=""/>
    <s v=""/>
    <s v=""/>
    <s v=""/>
    <s v=""/>
    <s v=""/>
    <s v=""/>
    <s v="24091736907"/>
    <s v=""/>
    <s v=""/>
    <s v=""/>
    <s v=""/>
    <s v=""/>
    <s v=""/>
    <s v=""/>
    <s v=""/>
    <s v=""/>
    <s v=""/>
    <s v=""/>
    <s v=""/>
    <s v=""/>
    <s v=""/>
    <s v=""/>
    <s v=""/>
    <s v=""/>
    <s v=""/>
    <s v=""/>
    <s v=""/>
    <s v=""/>
    <s v=""/>
    <s v=""/>
    <s v=""/>
    <s v=""/>
    <s v=""/>
    <s v=""/>
    <s v="RXCLAIM"/>
    <s v="MEDSURG"/>
    <d v="2024-12-18T16:56:47"/>
    <s v="24-091736907"/>
    <s v="DICKERSON, DAVID"/>
    <s v="W27531946301"/>
    <s v="AETNA - ACF - FI - MISSISSIPPI"/>
    <s v="7700"/>
    <s v="84452781"/>
    <s v="0186765100001-A"/>
    <s v="1619984390"/>
    <s v="Harbin, Angel"/>
    <s v="Azmiro, Depo-Testosterone TGC"/>
    <s v="Prior Authorization"/>
    <s v="Standard"/>
    <d v="2024-12-18T09:40:56"/>
    <d v="2024-12-18T09:40:56"/>
    <d v="2024-12-18T09:39:11"/>
    <s v="Denied"/>
    <n v="2024"/>
    <n v="12"/>
    <s v="We have denied your request because your plan does not cover this drug for age-related hypogonadism, also referred to as late-onset hypogonadism.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We have denied your request because your plan does not cover this drug for age-related hypogonadism, also referred to as late-onset hypogonadism.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We have denied your request because your plan does not cover this drug for age-related hypogonadism, also referred to as late-onset hypogonadism.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DICKERSON"/>
    <s v="DAVID"/>
    <n v="29978"/>
    <n v="42"/>
    <s v="M"/>
    <s v="MS"/>
    <s v="Testosterone Cypionate Injection"/>
    <s v="231000301020**"/>
    <s v="E29.1"/>
    <s v="1619984390"/>
    <s v="1619984390"/>
    <s v="Angel"/>
    <s v="Harbin"/>
    <s v="TUPELO"/>
    <s v="MS"/>
    <s v="38804"/>
    <s v="ANDROGENS-ANABOLIC"/>
    <s v="ANDROGENS"/>
    <s v="TESTOSTERONE"/>
    <s v="Prior Authorization"/>
    <s v="Std"/>
    <s v="Standard"/>
    <s v="Azmiro, Depo-Testosterone TGC"/>
    <s v="MD Deny and Close (Complete Clinical) - PA"/>
    <s v="Denied"/>
    <s v="Denied"/>
    <s v="D"/>
    <s v="ASAP"/>
    <s v="Testicular hypofunction"/>
    <n v="7.16"/>
    <n v="7.16"/>
    <s v="NULL"/>
    <s v="52536062510"/>
    <d v="2024-12-18T16:56:47"/>
    <s v="XMRIEMARTINEZ"/>
    <s v="NULL"/>
    <s v="Enrique"/>
    <s v="Martinez"/>
    <s v="275319463"/>
    <s v="275319463AND12/18/2024ANDTESTO"/>
    <s v="Did not meet Medical Necessity Criteria"/>
    <n v="0"/>
    <n v="0"/>
    <n v="1"/>
    <n v="0"/>
    <n v="0"/>
    <n v="0"/>
    <n v="0"/>
    <n v="0"/>
    <n v="0"/>
    <n v="0"/>
    <n v="1"/>
    <s v="Nurse Practitioner"/>
    <s v="1619984390"/>
    <n v="0"/>
    <s v=""/>
    <s v=""/>
    <s v=""/>
    <s v=""/>
    <s v=""/>
    <n v="0.30267361111111102"/>
    <x v="0"/>
    <n v="0"/>
    <n v="1"/>
    <m/>
    <m/>
    <s v=""/>
    <s v=""/>
    <s v=""/>
    <s v=""/>
    <s v=""/>
    <n v="1"/>
    <x v="12"/>
    <n v="0"/>
    <n v="1"/>
    <s v="E29"/>
    <n v="0"/>
    <n v="1"/>
    <s v=""/>
    <s v="ePA"/>
    <n v="0"/>
    <n v="0"/>
    <n v="0"/>
    <n v="0"/>
    <x v="2"/>
    <x v="6"/>
    <x v="0"/>
    <s v=""/>
    <s v=""/>
  </r>
  <r>
    <s v="E29"/>
    <s v="Testicular hyperfunction"/>
    <n v="1"/>
    <s v="Testicular hyperfunction"/>
    <n v="1"/>
    <s v="TESTOSTERONE"/>
    <s v="TESTOSTERONE"/>
    <s v=""/>
    <s v=""/>
    <s v=""/>
    <s v=""/>
    <s v=""/>
    <s v=""/>
    <s v=""/>
    <s v=""/>
    <s v=""/>
    <s v=""/>
    <s v=""/>
    <s v=""/>
    <s v=""/>
    <s v=""/>
    <s v=""/>
    <s v=""/>
    <s v=""/>
    <s v=""/>
    <s v=""/>
    <s v=""/>
    <s v=""/>
    <s v=""/>
    <s v=""/>
    <s v=""/>
    <s v=""/>
    <s v=""/>
    <s v=""/>
    <s v=""/>
    <s v="24091784445"/>
    <s v=""/>
    <s v=""/>
    <s v=""/>
    <s v=""/>
    <s v=""/>
    <s v=""/>
    <s v=""/>
    <s v=""/>
    <s v=""/>
    <s v=""/>
    <s v=""/>
    <s v=""/>
    <s v=""/>
    <s v=""/>
    <s v=""/>
    <s v=""/>
    <s v=""/>
    <s v=""/>
    <s v=""/>
    <s v=""/>
    <s v=""/>
    <s v=""/>
    <s v=""/>
    <s v=""/>
    <s v=""/>
    <s v=""/>
    <s v=""/>
    <s v="RXCLAIM"/>
    <s v="MEDSURG"/>
    <d v="2024-12-19T10:55:37"/>
    <s v="24-091784445"/>
    <s v="DICKERSON, DAVID"/>
    <s v="W27531946301"/>
    <s v="AETNA - ACF - FI - MISSISSIPPI"/>
    <s v="7700"/>
    <s v="84452781"/>
    <s v="0186765100001-A"/>
    <s v="1619984390"/>
    <s v="Harbin, Angel"/>
    <s v="Azmiro, Depo-Testosterone TGC"/>
    <s v="Prior Authorization"/>
    <s v="Standard"/>
    <d v="2024-12-19T08:49:09"/>
    <d v="2024-12-19T08:49:09"/>
    <d v="2024-12-19T08:47:05"/>
    <s v="Denied"/>
    <n v="2024"/>
    <n v="12"/>
    <s v="Your plan only?covers this drug when you have had two morning testosterone tests before starting treatment and your test results are in a certain range (low). We denied your request because: A) You did not have two morning testosterone tests before starting treatment, or B) Your results were not in the approvable range. We reviewed the information we had. Your request has been denied. Your doctor can send us?any new or?missing?information for us to review. For this drug, you may have to meet other criteria. You can request the drug policy for more details. You can also request other plan documents for your review."/>
    <s v="ePA"/>
    <s v="Closed"/>
    <s v="Clinical"/>
    <s v="NULL"/>
    <s v="Your plan only?covers this drug when you have had two morning testosterone tests before starting treatment and your test results are in a certain range (low). We denied your request because: A) You did not have two morning testosterone tests before starting treatment, or B) Your results were not in the approvable range. We reviewed the information we had. Your request has been denied. Your doctor can send us?any new or?missing?information for us to review. For this drug, you may have to meet other criteria. You can request the drug policy for more details. You can also request other plan documents for your review."/>
    <n v="0"/>
    <s v="Other"/>
    <s v="Your plan only?covers this drug when you have had two morning testosterone tests before starting treatment and your test results are in a certain range (low). We denied your request because: A) You did not have two morning testosterone tests before starting treatment, or B) Your results were not in the approvable range. We reviewed the information we had. Your request has been denied. Your doctor can send us?any new or?missing?information for us to review. For this drug, you may have to meet other criteria. You can request the drug policy for more details. You can also request other plan documents for your review."/>
    <s v=""/>
    <s v=""/>
    <s v="MS"/>
    <s v="DICKERSON"/>
    <s v="DAVID"/>
    <n v="29978"/>
    <n v="42"/>
    <s v="M"/>
    <s v="MS"/>
    <s v="Testosterone Cypionate Injection"/>
    <s v="231000301020**"/>
    <s v="E29.1"/>
    <s v="1619984390"/>
    <s v="1619984390"/>
    <s v="Angel"/>
    <s v="Harbin"/>
    <s v="Tupelo"/>
    <s v="MS"/>
    <s v="38804"/>
    <s v="ANDROGENS-ANABOLIC"/>
    <s v="ANDROGENS"/>
    <s v="TESTOSTERONE"/>
    <s v="Prior Authorization"/>
    <s v="Std"/>
    <s v="Standard"/>
    <s v="Azmiro, Depo-Testosterone TGC"/>
    <s v="MD Deny and Close (Complete Clinical) - PA"/>
    <s v="Denied"/>
    <s v="Denied"/>
    <s v="D"/>
    <s v="ASAP"/>
    <s v="Testicular hypofunction"/>
    <n v="2.06"/>
    <n v="2.06"/>
    <s v="NULL"/>
    <s v="00143965901"/>
    <d v="2024-12-19T10:55:36"/>
    <s v="C506928"/>
    <s v="NULL"/>
    <s v="Shilin"/>
    <s v="Patel"/>
    <s v="275319463"/>
    <s v="275319463AND12/19/2024ANDTESTO"/>
    <s v="Did not meet Medical Necessity Criteria"/>
    <n v="0"/>
    <n v="0"/>
    <n v="1"/>
    <n v="0"/>
    <n v="0"/>
    <n v="0"/>
    <n v="0"/>
    <n v="0"/>
    <n v="0"/>
    <n v="0"/>
    <n v="1"/>
    <s v="Nurse Practitioner"/>
    <s v="1619984390"/>
    <n v="0"/>
    <s v=""/>
    <s v=""/>
    <s v=""/>
    <s v=""/>
    <s v=""/>
    <n v="8.7824074074074096E-2"/>
    <x v="0"/>
    <n v="0"/>
    <n v="1"/>
    <m/>
    <m/>
    <s v=""/>
    <s v=""/>
    <s v=""/>
    <s v=""/>
    <s v=""/>
    <n v="1"/>
    <x v="12"/>
    <n v="0"/>
    <n v="1"/>
    <s v="E29"/>
    <n v="0"/>
    <n v="1"/>
    <s v=""/>
    <s v="ePA"/>
    <n v="0"/>
    <n v="0"/>
    <n v="0"/>
    <n v="0"/>
    <x v="2"/>
    <x v="6"/>
    <x v="0"/>
    <s v=""/>
    <s v=""/>
  </r>
  <r>
    <s v="E29"/>
    <s v="Testicular hyperfunction"/>
    <n v="1"/>
    <s v="Testicular hyperfunction"/>
    <n v="1"/>
    <s v="TESTOSTERONE"/>
    <s v="TESTOSTERONE"/>
    <s v=""/>
    <s v=""/>
    <s v=""/>
    <s v=""/>
    <s v=""/>
    <s v=""/>
    <s v=""/>
    <s v=""/>
    <s v=""/>
    <s v=""/>
    <s v=""/>
    <s v=""/>
    <s v=""/>
    <s v=""/>
    <s v=""/>
    <s v=""/>
    <s v=""/>
    <s v=""/>
    <s v=""/>
    <s v=""/>
    <s v=""/>
    <s v=""/>
    <s v=""/>
    <s v=""/>
    <s v=""/>
    <s v=""/>
    <s v=""/>
    <s v=""/>
    <s v="24083490531"/>
    <s v=""/>
    <s v=""/>
    <s v=""/>
    <s v=""/>
    <s v=""/>
    <s v=""/>
    <s v=""/>
    <s v=""/>
    <s v=""/>
    <s v=""/>
    <s v=""/>
    <s v=""/>
    <s v=""/>
    <s v=""/>
    <s v=""/>
    <s v=""/>
    <s v=""/>
    <s v=""/>
    <s v=""/>
    <s v=""/>
    <s v=""/>
    <s v=""/>
    <s v=""/>
    <s v=""/>
    <s v=""/>
    <s v=""/>
    <s v=""/>
    <s v="RXCLAIM"/>
    <s v="MEDSURG"/>
    <d v="2024-04-29T12:36:02"/>
    <s v="24-083490531"/>
    <s v="FRANKLIN, SAMUEL"/>
    <s v="W26679348401"/>
    <s v="AETNA - ACF - FI - MISSISSIPPI"/>
    <s v="7700"/>
    <s v="108363238"/>
    <s v="0170009100001-A"/>
    <s v="1639177447"/>
    <s v="COTTONE, JOSEPH"/>
    <s v="Azmiro, Depo-Testosterone TGC"/>
    <s v="Prior Authorization"/>
    <s v="Expedited"/>
    <d v="2024-04-29T12:16:57"/>
    <d v="2024-04-29T12:16:57"/>
    <d v="2024-04-29T12:29:52"/>
    <s v="Approved"/>
    <n v="2024"/>
    <n v="4"/>
    <s v="Approved from 04/29/2024 thru 04/29/2025 - EC, Tech I 04/29/2024 12:35 PM"/>
    <s v="Fax"/>
    <s v="Closed"/>
    <s v="Clinical"/>
    <s v="Approved from 04/29/2024 thru 04/29/2025 - EC, Tech I 04/29/2024 12:35 PM"/>
    <s v="NULL"/>
    <n v="2035"/>
    <s v="Met Plan Criteria"/>
    <s v="Approved from 04/29/2024 thru 04/29/2025 - EC, Tech I 04/29/2024 12:35 PM"/>
    <d v="2024-04-29T00:00:00"/>
    <d v="2025-04-29T00:00:00"/>
    <s v="MS"/>
    <s v="FRANKLIN"/>
    <s v="SAMUEL"/>
    <n v="32942"/>
    <n v="34"/>
    <s v="M"/>
    <s v="MS"/>
    <s v="Testosterone Cypionate Injection"/>
    <s v="231000301020**"/>
    <s v="E29.1"/>
    <s v="000000NULL"/>
    <s v="1639177447"/>
    <s v="JOSEPH"/>
    <s v="COTTONE"/>
    <s v="GULFPORT"/>
    <s v="MS"/>
    <s v="39503"/>
    <s v="ANDROGENS-ANABOLIC"/>
    <s v="ANDROGENS"/>
    <s v="TESTOSTERONE"/>
    <s v="Prior Authorization"/>
    <s v="Exp"/>
    <s v="Expedited"/>
    <s v="Azmiro, Depo-Testosterone TGC"/>
    <s v="Approve"/>
    <s v="Approved"/>
    <s v="Approved"/>
    <s v="A"/>
    <s v="ASAP"/>
    <s v="Testicular hypofunction"/>
    <n v="0.19"/>
    <n v="0.19"/>
    <s v="NULL"/>
    <s v="00574082710"/>
    <s v=""/>
    <s v="NULL"/>
    <s v="NULL"/>
    <s v="NULL"/>
    <s v="NULL"/>
    <s v="266793484"/>
    <s v="266793484AND4/29/2024ANDTESTO"/>
    <s v=""/>
    <s v=""/>
    <s v=""/>
    <s v=""/>
    <s v=""/>
    <n v="0"/>
    <n v="0"/>
    <s v=""/>
    <s v=""/>
    <n v="0"/>
    <n v="0"/>
    <n v="1"/>
    <s v="Specialist"/>
    <s v="1639177447"/>
    <n v="0"/>
    <s v=""/>
    <s v=""/>
    <s v=""/>
    <s v=""/>
    <s v=""/>
    <n v="1.32523148148148E-2"/>
    <x v="1"/>
    <n v="1"/>
    <n v="0"/>
    <n v="1"/>
    <m/>
    <s v=""/>
    <s v=""/>
    <s v=""/>
    <s v=""/>
    <s v=""/>
    <n v="1"/>
    <x v="12"/>
    <n v="1"/>
    <n v="0"/>
    <s v="E29"/>
    <n v="1"/>
    <n v="0"/>
    <s v=""/>
    <s v="Fax"/>
    <n v="0"/>
    <n v="0"/>
    <n v="0"/>
    <n v="0"/>
    <x v="9"/>
    <x v="6"/>
    <x v="1"/>
    <s v=""/>
    <s v=""/>
  </r>
  <r>
    <s v="E29"/>
    <s v="Testicular hyperfunction"/>
    <n v="1"/>
    <s v="Testicular hyperfunction"/>
    <n v="1"/>
    <s v="TESTOSTERONE"/>
    <s v="TESTOSTERONE"/>
    <s v=""/>
    <s v=""/>
    <s v=""/>
    <s v=""/>
    <s v=""/>
    <s v=""/>
    <s v=""/>
    <s v=""/>
    <s v=""/>
    <s v=""/>
    <s v=""/>
    <s v=""/>
    <s v=""/>
    <s v=""/>
    <s v=""/>
    <s v=""/>
    <s v=""/>
    <s v=""/>
    <s v=""/>
    <s v=""/>
    <s v=""/>
    <s v=""/>
    <s v=""/>
    <s v=""/>
    <s v=""/>
    <s v=""/>
    <s v=""/>
    <s v=""/>
    <s v="24085303926"/>
    <s v=""/>
    <s v=""/>
    <s v=""/>
    <s v=""/>
    <s v=""/>
    <s v=""/>
    <s v=""/>
    <s v=""/>
    <s v=""/>
    <s v=""/>
    <s v=""/>
    <s v=""/>
    <s v=""/>
    <s v=""/>
    <s v=""/>
    <s v=""/>
    <s v=""/>
    <s v=""/>
    <s v=""/>
    <s v=""/>
    <s v=""/>
    <s v=""/>
    <s v=""/>
    <s v=""/>
    <s v=""/>
    <s v=""/>
    <s v=""/>
    <s v="RXCLAIM"/>
    <s v="MEDSURG"/>
    <d v="2024-06-17T16:17:15"/>
    <s v="24-085303926"/>
    <s v="GUMM, JAMESON"/>
    <s v="W27673717001"/>
    <s v="AETNA - ACF - FI - MISSISSIPPI"/>
    <s v="7700"/>
    <s v="84452781"/>
    <s v="0186765100001-A"/>
    <s v="1679855159"/>
    <s v="Eaton, Jessica"/>
    <s v="Azmiro, Depo-Testosterone TGC"/>
    <s v="Prior Authorization"/>
    <s v="Standard"/>
    <d v="2024-06-17T16:17:12"/>
    <d v="2024-06-17T16:17:15"/>
    <d v="2024-06-17T16:14:37"/>
    <s v="Approved"/>
    <n v="2024"/>
    <n v="6"/>
    <s v="Met Plan Criteria"/>
    <s v="ePA"/>
    <s v="Closed"/>
    <s v="Clinical"/>
    <s v="NULL"/>
    <s v="Met Plan Criteria"/>
    <n v="2035"/>
    <s v="Met Plan Criteria"/>
    <s v="Met Plan Criteria"/>
    <d v="2024-06-17T00:00:00"/>
    <d v="2025-06-17T00:00:00"/>
    <s v="MS"/>
    <s v="GUMM"/>
    <s v="JAMESON"/>
    <n v="34452"/>
    <n v="30"/>
    <s v="M"/>
    <s v="MS"/>
    <s v="Testosterone Cypionate 200MG/ML IM SOLN"/>
    <s v="231000301020**"/>
    <s v="E29.1"/>
    <s v="1679855159"/>
    <s v="1679855159"/>
    <s v="Jessica"/>
    <s v="Eaton"/>
    <s v="TUPELO"/>
    <s v="MS"/>
    <s v="38801"/>
    <s v="ANDROGENS-ANABOLIC"/>
    <s v="ANDROGENS"/>
    <s v="TESTOSTERONE"/>
    <s v="Prior Authorization"/>
    <s v="Std"/>
    <s v="Standard"/>
    <s v="Azmiro, Depo-Testosterone TGC"/>
    <s v="ePA Approve"/>
    <s v="Approved"/>
    <s v="ePA Approve"/>
    <s v="A"/>
    <s v="ASAP"/>
    <s v="Testicular hypofunction"/>
    <n v="0"/>
    <n v="0"/>
    <s v="NULL"/>
    <s v="00143965901"/>
    <s v=""/>
    <s v="NULL"/>
    <s v="NULL"/>
    <s v="NULL"/>
    <s v="NULL"/>
    <s v="276737170"/>
    <s v="276737170AND6/17/2024ANDTESTO"/>
    <s v=""/>
    <s v=""/>
    <s v=""/>
    <s v=""/>
    <s v=""/>
    <n v="0"/>
    <n v="0"/>
    <s v=""/>
    <s v=""/>
    <n v="0"/>
    <n v="0"/>
    <n v="1"/>
    <s v="Nurse Practitioner"/>
    <s v="1679855159"/>
    <n v="0"/>
    <s v=""/>
    <s v=""/>
    <s v=""/>
    <s v=""/>
    <n v="1.3252314900455531E-2"/>
    <n v="3.4722222222222202E-5"/>
    <x v="1"/>
    <n v="1"/>
    <n v="0"/>
    <m/>
    <m/>
    <s v=""/>
    <s v=""/>
    <s v=""/>
    <s v=""/>
    <s v=""/>
    <n v="1"/>
    <x v="12"/>
    <n v="1"/>
    <n v="0"/>
    <s v="E29"/>
    <n v="1"/>
    <n v="0"/>
    <s v=""/>
    <s v="ePA"/>
    <n v="0"/>
    <n v="0"/>
    <n v="0"/>
    <n v="0"/>
    <x v="2"/>
    <x v="6"/>
    <x v="1"/>
    <s v=""/>
    <s v=""/>
  </r>
  <r>
    <s v="E29"/>
    <s v="Testicular hyperfunction"/>
    <n v="1"/>
    <s v="Testicular hyperfunction"/>
    <n v="1"/>
    <s v="TESTOSTERONE"/>
    <s v="TESTOSTERONE"/>
    <s v=""/>
    <s v=""/>
    <s v=""/>
    <s v=""/>
    <s v=""/>
    <s v=""/>
    <s v=""/>
    <s v=""/>
    <s v=""/>
    <s v=""/>
    <s v=""/>
    <s v=""/>
    <s v=""/>
    <s v=""/>
    <s v=""/>
    <s v=""/>
    <s v=""/>
    <s v=""/>
    <s v=""/>
    <s v=""/>
    <s v=""/>
    <s v=""/>
    <s v=""/>
    <s v=""/>
    <s v=""/>
    <s v=""/>
    <s v=""/>
    <s v=""/>
    <s v="24089376887"/>
    <s v=""/>
    <s v=""/>
    <s v=""/>
    <s v=""/>
    <s v=""/>
    <s v=""/>
    <s v=""/>
    <s v=""/>
    <s v=""/>
    <s v=""/>
    <s v=""/>
    <s v=""/>
    <s v=""/>
    <s v=""/>
    <s v=""/>
    <s v=""/>
    <s v=""/>
    <s v=""/>
    <s v=""/>
    <s v=""/>
    <s v=""/>
    <s v=""/>
    <s v=""/>
    <s v=""/>
    <s v=""/>
    <s v=""/>
    <s v=""/>
    <s v="RXCLAIM"/>
    <s v="MEDSURG"/>
    <d v="2024-10-10T09:31:02"/>
    <s v="24-089376887"/>
    <s v="ANDERSON, JAMES"/>
    <s v="W26829602401"/>
    <s v="AETNA - ACF - FI - MISSISSIPPI"/>
    <s v="7700"/>
    <s v="171714"/>
    <s v="0176713100001-A"/>
    <s v="1821103151"/>
    <s v="Rayford, Walter"/>
    <s v="Testosterone (non-injectable forms) TGC"/>
    <s v="Prior Authorization"/>
    <s v="Standard"/>
    <d v="2024-10-10T09:30:59"/>
    <d v="2024-10-10T09:31:02"/>
    <d v="2024-10-10T09:17:43"/>
    <s v="Approved"/>
    <n v="2024"/>
    <n v="10"/>
    <s v="Met Plan Criteria"/>
    <s v="ePA"/>
    <s v="Closed"/>
    <s v="Clinical"/>
    <s v="NULL"/>
    <s v="Met Plan Criteria"/>
    <n v="2035"/>
    <s v="Met Plan Criteria"/>
    <s v="Met Plan Criteria"/>
    <d v="2024-10-10T00:00:00"/>
    <d v="2025-10-10T00:00:00"/>
    <s v="MS"/>
    <s v="ANDERSON"/>
    <s v="JAMES"/>
    <n v="26835"/>
    <n v="51"/>
    <s v="M"/>
    <s v="MS"/>
    <s v="Testosterone 40.5 MG/2.5GM(1.62%) TD GEL"/>
    <s v="231000300040**"/>
    <s v="E29.1"/>
    <s v="1821103151"/>
    <s v="1821103151"/>
    <s v="Walter"/>
    <s v="Rayford"/>
    <s v="MEMPHIS"/>
    <s v="TN"/>
    <s v="38120"/>
    <s v="ANDROGENS-ANABOLIC"/>
    <s v="ANDROGENS"/>
    <s v="TESTOSTERONE"/>
    <s v="Prior Authorization"/>
    <s v="Std"/>
    <s v="Standard"/>
    <s v="Testosterone (non-injectable forms) TGC"/>
    <s v="ePA Approve"/>
    <s v="Approved"/>
    <s v="ePA Approve"/>
    <s v="A"/>
    <s v="ASAP"/>
    <s v="Testicular hypofunction"/>
    <n v="0"/>
    <n v="0"/>
    <s v="NULL"/>
    <s v="45802036665"/>
    <s v=""/>
    <s v="NULL"/>
    <s v="NULL"/>
    <s v="NULL"/>
    <s v="NULL"/>
    <s v="268296024"/>
    <s v="268296024AND10/10/2024ANDTESTO"/>
    <s v=""/>
    <s v=""/>
    <s v=""/>
    <s v=""/>
    <s v=""/>
    <n v="0"/>
    <n v="0"/>
    <s v=""/>
    <s v=""/>
    <n v="0"/>
    <n v="0"/>
    <n v="1"/>
    <s v="Urology"/>
    <s v="1821103151"/>
    <n v="0"/>
    <s v=""/>
    <s v=""/>
    <s v=""/>
    <s v=""/>
    <s v=""/>
    <n v="3.4722222222222202E-5"/>
    <x v="1"/>
    <n v="1"/>
    <n v="0"/>
    <m/>
    <m/>
    <s v=""/>
    <s v=""/>
    <s v=""/>
    <s v=""/>
    <s v=""/>
    <n v="1"/>
    <x v="12"/>
    <n v="1"/>
    <n v="0"/>
    <s v="E29"/>
    <n v="1"/>
    <n v="0"/>
    <s v=""/>
    <s v="ePA"/>
    <n v="0"/>
    <n v="0"/>
    <n v="0"/>
    <n v="0"/>
    <x v="5"/>
    <x v="6"/>
    <x v="1"/>
    <s v=""/>
    <s v=""/>
  </r>
  <r>
    <s v="E29"/>
    <s v="Testicular hyperfunction"/>
    <n v="1"/>
    <s v="Testicular hyperfunction"/>
    <n v="1"/>
    <s v="TESTOSTERONE"/>
    <s v="TESTOSTERONE"/>
    <s v=""/>
    <s v=""/>
    <s v=""/>
    <s v=""/>
    <s v=""/>
    <s v=""/>
    <s v=""/>
    <s v=""/>
    <s v=""/>
    <s v=""/>
    <s v=""/>
    <s v=""/>
    <s v=""/>
    <s v=""/>
    <s v=""/>
    <s v=""/>
    <s v=""/>
    <s v=""/>
    <s v=""/>
    <s v=""/>
    <s v=""/>
    <s v=""/>
    <s v=""/>
    <s v=""/>
    <s v=""/>
    <s v=""/>
    <s v=""/>
    <s v=""/>
    <s v="24085822572"/>
    <s v=""/>
    <s v=""/>
    <s v=""/>
    <s v=""/>
    <s v=""/>
    <s v=""/>
    <s v=""/>
    <s v=""/>
    <s v=""/>
    <s v=""/>
    <s v=""/>
    <s v=""/>
    <s v=""/>
    <s v=""/>
    <s v=""/>
    <s v=""/>
    <s v=""/>
    <s v=""/>
    <s v=""/>
    <s v=""/>
    <s v=""/>
    <s v=""/>
    <s v=""/>
    <s v=""/>
    <s v=""/>
    <s v=""/>
    <s v=""/>
    <s v="RXCLAIM"/>
    <s v="MEDSURG"/>
    <d v="2024-07-02T06:54:04"/>
    <s v="24-085822572"/>
    <s v="CORRIVEAU, SCOTT"/>
    <s v="W28630143001"/>
    <s v="AETNA - ACF - FI - MISSISSIPPI"/>
    <s v="7700"/>
    <s v="108363238"/>
    <s v="0170009110001AW"/>
    <s v="1861612244"/>
    <s v="Jumper, Cullen"/>
    <s v="Testosterone (non-injectable forms) TGC"/>
    <s v="Prior Authorization"/>
    <s v="Standard"/>
    <d v="2024-07-02T06:54:02"/>
    <d v="2024-07-02T06:54:04"/>
    <d v="2024-07-02T06:52:52"/>
    <s v="Approved"/>
    <n v="2024"/>
    <n v="7"/>
    <s v="Met Plan Criteria"/>
    <s v="ePA"/>
    <s v="Closed"/>
    <s v="Clinical"/>
    <s v="NULL"/>
    <s v="Met Plan Criteria"/>
    <n v="2035"/>
    <s v="Met Plan Criteria"/>
    <s v="Met Plan Criteria"/>
    <d v="2024-07-02T00:00:00"/>
    <d v="2025-07-02T00:00:00"/>
    <s v="MS"/>
    <s v="CORRIVEAU"/>
    <s v="SCOTT"/>
    <n v="23764"/>
    <n v="59"/>
    <s v="M"/>
    <s v="NH"/>
    <s v="Testosterone 1.62% TD GEL"/>
    <s v="231000300040**"/>
    <s v="E29.1"/>
    <s v="1861612244"/>
    <s v="1861612244"/>
    <s v="Cullen"/>
    <s v="Jumper"/>
    <s v="EXETER"/>
    <s v="NH"/>
    <s v="3833"/>
    <s v="ANDROGENS-ANABOLIC"/>
    <s v="ANDROGENS"/>
    <s v="TESTOSTERONE"/>
    <s v="Prior Authorization"/>
    <s v="Std"/>
    <s v="Standard"/>
    <s v="Testosterone (non-injectable forms) TGC"/>
    <s v="ePA Approve"/>
    <s v="Approved"/>
    <s v="ePA Approve"/>
    <s v="A"/>
    <s v="ASAP"/>
    <s v="Testicular hypofunction"/>
    <n v="0"/>
    <n v="0"/>
    <s v="NULL"/>
    <s v="69238101302"/>
    <s v=""/>
    <s v="NULL"/>
    <s v="NULL"/>
    <s v="NULL"/>
    <s v="NULL"/>
    <s v="286301430"/>
    <s v="286301430AND7/2/2024ANDTESTO"/>
    <s v=""/>
    <s v=""/>
    <s v=""/>
    <s v=""/>
    <s v=""/>
    <n v="0"/>
    <n v="0"/>
    <s v=""/>
    <s v=""/>
    <n v="0"/>
    <n v="0"/>
    <n v="1"/>
    <s v="Urology"/>
    <s v="1861612244"/>
    <n v="0"/>
    <s v=""/>
    <s v=""/>
    <s v=""/>
    <s v=""/>
    <s v=""/>
    <n v="2.31481481481481E-5"/>
    <x v="1"/>
    <n v="1"/>
    <n v="0"/>
    <m/>
    <m/>
    <s v=""/>
    <s v=""/>
    <s v=""/>
    <s v=""/>
    <s v=""/>
    <n v="1"/>
    <x v="12"/>
    <n v="1"/>
    <n v="0"/>
    <s v="E29"/>
    <n v="1"/>
    <n v="0"/>
    <s v=""/>
    <s v="ePA"/>
    <n v="0"/>
    <n v="0"/>
    <n v="0"/>
    <n v="0"/>
    <x v="5"/>
    <x v="6"/>
    <x v="1"/>
    <s v=""/>
    <s v=""/>
  </r>
  <r>
    <s v="E29"/>
    <s v="Testicular hyperfunction"/>
    <n v="1"/>
    <s v="Testicular hyperfunction"/>
    <n v="1"/>
    <s v="TESTOSTERONE"/>
    <s v="TESTOSTERONE"/>
    <s v=""/>
    <s v=""/>
    <s v=""/>
    <s v=""/>
    <s v=""/>
    <s v=""/>
    <s v=""/>
    <s v=""/>
    <s v=""/>
    <s v=""/>
    <s v=""/>
    <s v=""/>
    <s v=""/>
    <s v=""/>
    <s v=""/>
    <s v=""/>
    <s v=""/>
    <s v=""/>
    <s v=""/>
    <s v=""/>
    <s v=""/>
    <s v=""/>
    <s v=""/>
    <s v=""/>
    <s v=""/>
    <s v=""/>
    <s v=""/>
    <s v=""/>
    <s v="24084814268"/>
    <s v=""/>
    <s v=""/>
    <s v=""/>
    <s v=""/>
    <s v=""/>
    <s v=""/>
    <s v=""/>
    <s v=""/>
    <s v=""/>
    <s v=""/>
    <s v=""/>
    <s v=""/>
    <s v=""/>
    <s v=""/>
    <s v=""/>
    <s v=""/>
    <s v=""/>
    <s v=""/>
    <s v=""/>
    <s v=""/>
    <s v=""/>
    <s v=""/>
    <s v=""/>
    <s v=""/>
    <s v=""/>
    <s v=""/>
    <s v=""/>
    <s v="RXCLAIM"/>
    <s v="MEDSURG"/>
    <d v="2024-06-04T10:02:54"/>
    <s v="24-084814268"/>
    <s v="BREWER, FRANK"/>
    <s v="W28098137201"/>
    <s v="AETNA - ACF - FI - MISSISSIPPI"/>
    <s v="7700"/>
    <s v="108363238"/>
    <s v="0170009100001-A"/>
    <s v="1972587418"/>
    <s v="Owen, Standford"/>
    <s v="Azmiro, Depo-Testosterone TGC"/>
    <s v="Prior Authorization"/>
    <s v="Standard"/>
    <d v="2024-06-04T10:02:50"/>
    <d v="2024-06-04T10:02:54"/>
    <d v="2024-06-04T10:00:36"/>
    <s v="Approved"/>
    <n v="2024"/>
    <n v="6"/>
    <s v="Met Plan Criteria"/>
    <s v="ePA"/>
    <s v="Closed"/>
    <s v="Clinical"/>
    <s v="NULL"/>
    <s v="Met Plan Criteria"/>
    <n v="2035"/>
    <s v="Met Plan Criteria"/>
    <s v="Met Plan Criteria"/>
    <d v="2024-06-04T00:00:00"/>
    <d v="2025-06-04T00:00:00"/>
    <s v="MS"/>
    <s v="BREWER"/>
    <s v="FRANK"/>
    <n v="26941"/>
    <n v="50"/>
    <s v="M"/>
    <s v="MS"/>
    <s v="Testosterone Cypionate 200MG/ML IM SOLN"/>
    <s v="231000301020**"/>
    <s v="E29.1"/>
    <s v="1972587418"/>
    <s v="1972587418"/>
    <s v="Standford"/>
    <s v="Owen"/>
    <s v="Gulfport"/>
    <s v="MS"/>
    <s v="39501"/>
    <s v="ANDROGENS-ANABOLIC"/>
    <s v="ANDROGENS"/>
    <s v="TESTOSTERONE"/>
    <s v="Prior Authorization"/>
    <s v="Std"/>
    <s v="Standard"/>
    <s v="Azmiro, Depo-Testosterone TGC"/>
    <s v="ePA Approve"/>
    <s v="Approved"/>
    <s v="ePA Approve"/>
    <s v="A"/>
    <s v="ASAP"/>
    <s v="Testicular hypofunction"/>
    <n v="0"/>
    <n v="0"/>
    <s v="NULL"/>
    <s v="00143972601"/>
    <s v=""/>
    <s v="NULL"/>
    <s v="NULL"/>
    <s v="NULL"/>
    <s v="NULL"/>
    <s v="280981372"/>
    <s v="280981372AND6/4/2024ANDTESTO"/>
    <s v=""/>
    <s v=""/>
    <s v=""/>
    <s v=""/>
    <s v=""/>
    <n v="0"/>
    <n v="0"/>
    <s v=""/>
    <s v=""/>
    <n v="0"/>
    <n v="0"/>
    <n v="1"/>
    <s v="Internal Medicine"/>
    <s v="1972587418"/>
    <n v="0"/>
    <s v=""/>
    <s v=""/>
    <s v=""/>
    <s v=""/>
    <s v=""/>
    <n v="4.6296296296296301E-5"/>
    <x v="1"/>
    <n v="1"/>
    <n v="0"/>
    <m/>
    <m/>
    <s v=""/>
    <s v=""/>
    <s v=""/>
    <s v=""/>
    <s v=""/>
    <n v="1"/>
    <x v="12"/>
    <n v="1"/>
    <n v="0"/>
    <s v="E29"/>
    <n v="1"/>
    <n v="0"/>
    <s v=""/>
    <s v="ePA"/>
    <n v="0"/>
    <n v="0"/>
    <n v="0"/>
    <n v="0"/>
    <x v="1"/>
    <x v="6"/>
    <x v="1"/>
    <s v=""/>
    <s v=""/>
  </r>
  <r>
    <s v="E29"/>
    <s v="Testicular hyperfunction"/>
    <n v="1"/>
    <s v="Testicular hyperfunction"/>
    <n v="1"/>
    <s v="TESTOSTERONE"/>
    <s v="TESTOSTERONE"/>
    <s v=""/>
    <s v=""/>
    <s v=""/>
    <s v=""/>
    <s v=""/>
    <s v=""/>
    <s v=""/>
    <s v=""/>
    <s v=""/>
    <s v=""/>
    <s v=""/>
    <s v=""/>
    <s v=""/>
    <s v=""/>
    <s v=""/>
    <s v=""/>
    <s v=""/>
    <s v=""/>
    <s v=""/>
    <s v=""/>
    <s v=""/>
    <s v=""/>
    <s v=""/>
    <s v=""/>
    <s v=""/>
    <s v=""/>
    <s v=""/>
    <s v=""/>
    <s v="24085378138"/>
    <s v=""/>
    <s v=""/>
    <s v=""/>
    <s v=""/>
    <s v=""/>
    <s v=""/>
    <s v=""/>
    <s v=""/>
    <s v=""/>
    <s v=""/>
    <s v=""/>
    <s v=""/>
    <s v=""/>
    <s v=""/>
    <s v=""/>
    <s v=""/>
    <s v=""/>
    <s v=""/>
    <s v=""/>
    <s v=""/>
    <s v=""/>
    <s v=""/>
    <s v=""/>
    <s v=""/>
    <s v=""/>
    <s v=""/>
    <s v=""/>
    <s v="RXCLAIM"/>
    <s v="MEDSURG"/>
    <d v="2024-06-19T09:37:29"/>
    <s v="24-085378138"/>
    <s v="REED, LELAND"/>
    <s v="W26807143801"/>
    <s v="AETNA - ACF - FI - MISSISSIPPI"/>
    <s v="7700"/>
    <s v="171714"/>
    <s v="0176713100001-A"/>
    <s v="1992908297"/>
    <s v="DANG, GERALD"/>
    <s v="Azmiro, Depo-Testosterone TGC"/>
    <s v="Prior Authorization"/>
    <s v="Standard"/>
    <d v="2024-06-19T09:37:27"/>
    <d v="2024-06-19T09:37:29"/>
    <d v="2024-06-19T09:37:02"/>
    <s v="Approved"/>
    <n v="2024"/>
    <n v="6"/>
    <s v="Met Plan Criteria"/>
    <s v="ePA"/>
    <s v="Closed"/>
    <s v="Clinical"/>
    <s v="NULL"/>
    <s v="Met Plan Criteria"/>
    <n v="2035"/>
    <s v="Met Plan Criteria"/>
    <s v="Met Plan Criteria"/>
    <d v="2024-06-19T00:00:00"/>
    <d v="2025-06-19T00:00:00"/>
    <s v="MS"/>
    <s v="REED"/>
    <s v="LELAND"/>
    <n v="23988"/>
    <n v="58"/>
    <s v="M"/>
    <s v="MS"/>
    <s v="Testosterone Cypionate 200MG/ML IM SOLN"/>
    <s v="231000301020**"/>
    <s v="E29.1"/>
    <s v="1992908297"/>
    <s v="1992908297"/>
    <s v="GERALD"/>
    <s v="DANG"/>
    <s v="Memphis"/>
    <s v="TN"/>
    <s v="38119"/>
    <s v="ANDROGENS-ANABOLIC"/>
    <s v="ANDROGENS"/>
    <s v="TESTOSTERONE"/>
    <s v="Prior Authorization"/>
    <s v="Std"/>
    <s v="Standard"/>
    <s v="Azmiro, Depo-Testosterone TGC"/>
    <s v="ePA Approve"/>
    <s v="Approved"/>
    <s v="ePA Approve"/>
    <s v="A"/>
    <s v="ASAP"/>
    <s v="Testicular hypofunction"/>
    <n v="0"/>
    <n v="0"/>
    <s v="NULL"/>
    <s v="00143965901"/>
    <s v=""/>
    <s v="NULL"/>
    <s v="NULL"/>
    <s v="NULL"/>
    <s v="NULL"/>
    <s v="268071438"/>
    <s v="268071438AND6/19/2024ANDTESTO"/>
    <s v=""/>
    <s v=""/>
    <s v=""/>
    <s v=""/>
    <s v=""/>
    <n v="0"/>
    <n v="0"/>
    <s v=""/>
    <s v=""/>
    <n v="0"/>
    <n v="0"/>
    <n v="1"/>
    <s v="Urology"/>
    <s v="1992908297"/>
    <n v="0"/>
    <s v=""/>
    <s v=""/>
    <s v=""/>
    <s v=""/>
    <s v=""/>
    <n v="2.31481481481481E-5"/>
    <x v="1"/>
    <n v="1"/>
    <n v="0"/>
    <m/>
    <m/>
    <s v=""/>
    <s v=""/>
    <s v=""/>
    <s v=""/>
    <s v=""/>
    <n v="1"/>
    <x v="12"/>
    <n v="1"/>
    <n v="0"/>
    <s v="E29"/>
    <n v="1"/>
    <n v="0"/>
    <s v=""/>
    <s v="ePA"/>
    <n v="0"/>
    <n v="0"/>
    <n v="0"/>
    <n v="0"/>
    <x v="5"/>
    <x v="6"/>
    <x v="1"/>
    <s v=""/>
    <s v=""/>
  </r>
  <r>
    <s v="E34"/>
    <s v="Carcinoid syndrome"/>
    <n v="1"/>
    <s v="Carcinoid syndrome"/>
    <n v="1"/>
    <s v="TESTOSTERONE"/>
    <s v="TESTOSTERONE"/>
    <s v=""/>
    <s v=""/>
    <s v=""/>
    <s v=""/>
    <s v=""/>
    <s v=""/>
    <s v=""/>
    <s v=""/>
    <s v=""/>
    <s v=""/>
    <s v=""/>
    <s v=""/>
    <s v=""/>
    <s v=""/>
    <s v=""/>
    <s v=""/>
    <s v=""/>
    <s v=""/>
    <s v=""/>
    <s v=""/>
    <s v=""/>
    <s v=""/>
    <s v=""/>
    <s v=""/>
    <s v=""/>
    <s v=""/>
    <s v=""/>
    <s v=""/>
    <s v="24083668203"/>
    <s v=""/>
    <s v=""/>
    <s v=""/>
    <s v=""/>
    <s v=""/>
    <s v=""/>
    <s v=""/>
    <s v=""/>
    <s v=""/>
    <s v=""/>
    <s v=""/>
    <s v=""/>
    <s v=""/>
    <s v=""/>
    <s v=""/>
    <s v=""/>
    <s v=""/>
    <s v=""/>
    <s v=""/>
    <s v=""/>
    <s v=""/>
    <s v=""/>
    <s v=""/>
    <s v=""/>
    <s v=""/>
    <s v=""/>
    <s v=""/>
    <s v="RXCLAIM"/>
    <s v="MEDSURG"/>
    <d v="2024-05-02T15:58:42"/>
    <s v="24-083668203"/>
    <s v="BEAUBE, KEVIN"/>
    <s v="W27310689701"/>
    <s v="AETNA - ACF - FI - MISSISSIPPI"/>
    <s v="7700"/>
    <s v="112005303"/>
    <s v="0175967100001-A"/>
    <s v="1861846313"/>
    <s v="GREEN, DAVID"/>
    <s v="Azmiro, Depo-Testosterone TGC"/>
    <s v="Prior Authorization"/>
    <s v="Standard"/>
    <d v="2024-05-02T15:51:48"/>
    <d v="2024-05-02T15:51:48"/>
    <d v="2024-05-02T15:51:13"/>
    <s v="Denied"/>
    <n v="2024"/>
    <n v="5"/>
    <s v="You do not meet the requirements of your plan. Your plan covers this drug you have primary or hypogonadotropic hypogonadism or you have gender dysphoria, and you can make an informed decision to use this drug. Your request has been denied based on the information we have."/>
    <s v="ePA"/>
    <s v="Closed"/>
    <s v="Clinical"/>
    <s v="NULL"/>
    <s v="You do not meet the requirements of your plan. Your plan covers this drug you have primary or hypogonadotropic hypogonadism or you have gender dysphoria, and you can make an informed decision to use this drug. Your request has been denied based on the information we have."/>
    <n v="0"/>
    <s v="Other"/>
    <s v="You do not meet the requirements of your plan. Your plan covers this drug you have primary or hypogonadotropic hypogonadism or you have gender dysphoria, and you can make an informed decision to use this drug. Your request has been denied based on the information we have."/>
    <s v=""/>
    <s v=""/>
    <s v="MS"/>
    <s v="BEAUBE"/>
    <s v="KEVIN"/>
    <n v="26179"/>
    <n v="52"/>
    <s v="M"/>
    <s v="MS"/>
    <s v="Testosterone Cypionate Injection"/>
    <s v="231000301020**"/>
    <s v="E34.9"/>
    <s v="1861846313"/>
    <s v="1861846313"/>
    <s v="DAVID"/>
    <s v="GREEN"/>
    <s v="MADISON"/>
    <s v="MS"/>
    <s v="39110"/>
    <s v="ANDROGENS-ANABOLIC"/>
    <s v="ANDROGENS"/>
    <s v="TESTOSTERONE"/>
    <s v="Prior Authorization"/>
    <s v="Std"/>
    <s v="Standard"/>
    <s v="Azmiro, Depo-Testosterone TGC"/>
    <s v="MD Deny and Close (Complete Clinical) - PA"/>
    <s v="Denied"/>
    <s v="Denied"/>
    <s v="D"/>
    <s v="ASAP"/>
    <s v="Endocrine disorder, unspecified"/>
    <n v="7.0000000000000007E-2"/>
    <n v="7.0000000000000007E-2"/>
    <s v="NULL"/>
    <s v="69097053731"/>
    <d v="2024-05-02T15:58:42"/>
    <s v="DCREAGER"/>
    <s v="NULL"/>
    <s v="NULL"/>
    <s v="NULL"/>
    <s v="273106897"/>
    <s v="273106897AND5/2/2024ANDTESTO"/>
    <s v="Did not meet Medical Necessity Criteria"/>
    <n v="0"/>
    <n v="0"/>
    <n v="1"/>
    <n v="0"/>
    <n v="0"/>
    <n v="0"/>
    <n v="0"/>
    <n v="0"/>
    <n v="0"/>
    <n v="0"/>
    <n v="1"/>
    <s v="Family Medicine"/>
    <s v="1861846313"/>
    <n v="0"/>
    <s v=""/>
    <s v=""/>
    <s v=""/>
    <s v=""/>
    <s v=""/>
    <n v="4.7916666666666698E-3"/>
    <x v="0"/>
    <n v="0"/>
    <n v="1"/>
    <m/>
    <m/>
    <s v=""/>
    <s v=""/>
    <s v=""/>
    <s v=""/>
    <s v=""/>
    <n v="1"/>
    <x v="13"/>
    <n v="0"/>
    <n v="1"/>
    <s v="E34"/>
    <n v="0"/>
    <n v="1"/>
    <s v=""/>
    <s v="ePA"/>
    <n v="0"/>
    <n v="0"/>
    <n v="0"/>
    <n v="0"/>
    <x v="6"/>
    <x v="6"/>
    <x v="0"/>
    <s v=""/>
    <s v=""/>
  </r>
  <r>
    <s v="E66"/>
    <s v="Morbid (severe) obesity due to excess calories"/>
    <n v="1"/>
    <s v="Morbid (severe) obesity due to excess calories"/>
    <n v="1"/>
    <s v="ZEPBOUND"/>
    <s v="ZEPBOUND"/>
    <s v=""/>
    <s v=""/>
    <s v=""/>
    <s v=""/>
    <s v=""/>
    <s v=""/>
    <s v=""/>
    <s v=""/>
    <s v=""/>
    <s v=""/>
    <s v=""/>
    <s v=""/>
    <s v=""/>
    <s v=""/>
    <s v=""/>
    <s v=""/>
    <s v=""/>
    <s v=""/>
    <s v=""/>
    <s v=""/>
    <s v=""/>
    <s v=""/>
    <s v=""/>
    <s v=""/>
    <s v=""/>
    <s v=""/>
    <s v=""/>
    <s v=""/>
    <s v="24087501688"/>
    <s v=""/>
    <s v=""/>
    <s v=""/>
    <s v=""/>
    <s v=""/>
    <s v=""/>
    <s v=""/>
    <s v=""/>
    <s v=""/>
    <s v=""/>
    <s v=""/>
    <s v=""/>
    <s v=""/>
    <s v=""/>
    <s v=""/>
    <s v=""/>
    <s v=""/>
    <s v=""/>
    <s v=""/>
    <s v=""/>
    <s v=""/>
    <s v=""/>
    <s v=""/>
    <s v=""/>
    <s v=""/>
    <s v=""/>
    <s v=""/>
    <s v="RXCLAIM"/>
    <s v="MEDSURG"/>
    <d v="2024-08-18T13:46:43"/>
    <s v="24-087501688"/>
    <s v="IVESTER, REBECCA"/>
    <s v="W26829602901"/>
    <s v="AETNA - ACF - FI - MISSISSIPPI"/>
    <s v="7700"/>
    <s v="171714"/>
    <s v="0176713100001-A"/>
    <s v="1144741059"/>
    <s v="Boyd, Brittney"/>
    <s v="Initial Benefit Review (NonClinic)"/>
    <s v="Prior Authorization"/>
    <s v="Standard"/>
    <d v="2024-08-18T13:29:35"/>
    <d v="2024-08-18T13:29:35"/>
    <d v="2024-08-18T13:17:06"/>
    <s v="Denied"/>
    <n v="2024"/>
    <n v="8"/>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IVESTER"/>
    <s v="REBECCA"/>
    <n v="31686"/>
    <n v="37"/>
    <s v="F"/>
    <s v="MS"/>
    <s v="Zepbound 2.5MG/0.5ML SC SOAJ"/>
    <s v="6125258000D520"/>
    <s v="E66.01"/>
    <s v="1144741059"/>
    <s v="1144741059"/>
    <s v="Brittney"/>
    <s v="Boyd"/>
    <s v="Holly Springs"/>
    <s v="MS"/>
    <s v="38635"/>
    <s v="ADHD/ANTI-NARCOLEPSY/ANTI-OBESITY/ANOREXIANTS"/>
    <s v="INVALID GPI"/>
    <s v="ZEPBOUND"/>
    <s v="Prior Authorization"/>
    <s v="Std"/>
    <s v="Standard"/>
    <s v="Initial Benefit Review (NonClinic)"/>
    <s v="Initial Benefit Review"/>
    <s v="Denied"/>
    <s v="Initial Benefit Review"/>
    <s v="D"/>
    <s v="ASAP"/>
    <s v="Morbid (severe) obesity due to excess calories"/>
    <n v="-1"/>
    <n v="-1"/>
    <s v="NULL"/>
    <s v="00002250680"/>
    <s v=""/>
    <s v="NULL"/>
    <s v="NULL"/>
    <s v="NULL"/>
    <s v="NULL"/>
    <s v="268296029"/>
    <s v="268296029AND8/18/2024ANDZEPBO"/>
    <s v="Not a Covered Benefit Under Members Plan"/>
    <n v="0"/>
    <n v="0"/>
    <n v="0"/>
    <n v="0"/>
    <n v="0"/>
    <n v="0"/>
    <n v="0"/>
    <n v="1"/>
    <n v="0"/>
    <n v="0"/>
    <n v="1"/>
    <s v="Nurse Practitioner"/>
    <s v="1144741059"/>
    <n v="0"/>
    <s v=""/>
    <s v=""/>
    <s v=""/>
    <s v=""/>
    <s v=""/>
    <n v="1.18981481481481E-2"/>
    <x v="0"/>
    <n v="0"/>
    <n v="1"/>
    <m/>
    <m/>
    <s v=""/>
    <s v=""/>
    <s v=""/>
    <s v=""/>
    <s v=""/>
    <n v="1"/>
    <x v="14"/>
    <n v="0"/>
    <n v="1"/>
    <s v="E66"/>
    <n v="0"/>
    <n v="1"/>
    <s v=""/>
    <s v="ePA"/>
    <n v="0"/>
    <n v="0"/>
    <n v="0"/>
    <n v="0"/>
    <x v="2"/>
    <x v="29"/>
    <x v="4"/>
    <s v=""/>
    <s v=""/>
  </r>
  <r>
    <s v="E66"/>
    <s v="Morbid (severe) obesity due to excess calories"/>
    <n v="1"/>
    <s v="Morbid (severe) obesity due to excess calories"/>
    <n v="1"/>
    <s v="WEGOVY"/>
    <s v="WEGOVY"/>
    <s v=""/>
    <s v=""/>
    <s v=""/>
    <s v=""/>
    <s v=""/>
    <s v=""/>
    <s v=""/>
    <s v=""/>
    <s v=""/>
    <s v=""/>
    <s v=""/>
    <s v=""/>
    <s v=""/>
    <s v=""/>
    <s v=""/>
    <s v=""/>
    <s v=""/>
    <s v=""/>
    <s v=""/>
    <s v=""/>
    <s v=""/>
    <s v=""/>
    <s v=""/>
    <s v=""/>
    <s v=""/>
    <s v=""/>
    <s v=""/>
    <s v=""/>
    <s v="24088132981"/>
    <s v=""/>
    <s v=""/>
    <s v=""/>
    <s v=""/>
    <s v=""/>
    <s v=""/>
    <s v=""/>
    <s v=""/>
    <s v=""/>
    <s v=""/>
    <s v=""/>
    <s v=""/>
    <s v=""/>
    <s v=""/>
    <s v=""/>
    <s v=""/>
    <s v=""/>
    <s v=""/>
    <s v=""/>
    <s v=""/>
    <s v=""/>
    <s v=""/>
    <s v=""/>
    <s v=""/>
    <s v=""/>
    <s v=""/>
    <s v=""/>
    <s v="RXCLAIM"/>
    <s v="MEDSURG"/>
    <d v="2024-09-05T12:11:21"/>
    <s v="24-088132981"/>
    <s v="STREET, STEPHANIE"/>
    <s v="W24127473201"/>
    <s v="AETNA - ACF - FI - MISSISSIPPI"/>
    <s v="7700"/>
    <s v="15000024"/>
    <s v="0486310100002AA"/>
    <s v="1144984451"/>
    <s v="LILES, KATELYN"/>
    <s v="Initial Benefit Review (NonClinic)"/>
    <s v="Prior Authorization"/>
    <s v="Standard"/>
    <d v="2024-09-05T11:27:25"/>
    <d v="2024-09-05T11:27:25"/>
    <d v="2024-09-05T11:59:44"/>
    <s v="Denied"/>
    <n v="2024"/>
    <n v="9"/>
    <s v="*Drug Not Covered/Plan Exclusion - Your request for coverage was denied because your prescription benefit plan does not cover the requested medication."/>
    <s v="Fax"/>
    <s v="Closed"/>
    <s v="NonClinic"/>
    <s v="."/>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STREET"/>
    <s v="STEPHANIE"/>
    <n v="26785"/>
    <n v="51"/>
    <s v="F"/>
    <s v="MS"/>
    <s v="WEGOVY 0.25MG INJ"/>
    <s v="6125207000D520"/>
    <s v="E66.01"/>
    <s v="000000NULL"/>
    <s v="1144984451"/>
    <s v="KATELYN"/>
    <s v="LILES"/>
    <s v="SENATOBIA"/>
    <s v="MS"/>
    <s v="38668"/>
    <s v="ADHD/ANTI-NARCOLEPSY/ANTI-OBESITY/ANOREXIANTS"/>
    <s v="ANTI-OBESITY - GLP-1 RECEPTOR AGONISTS"/>
    <s v="WEGOVY"/>
    <s v="Prior Authorization"/>
    <s v="Std"/>
    <s v="Standard"/>
    <s v="Initial Benefit Review (NonClinic)"/>
    <s v="Initial Benefit Review"/>
    <s v="Denied"/>
    <s v="Initial Benefit Review"/>
    <s v="D"/>
    <s v="ASAP"/>
    <s v="Morbid (severe) obesity due to excess calories"/>
    <n v="-1"/>
    <n v="-1"/>
    <s v="NULL"/>
    <s v="00169452514"/>
    <s v=""/>
    <s v="NULL"/>
    <s v="NULL"/>
    <s v="NULL"/>
    <s v="NULL"/>
    <s v="241274732"/>
    <s v="241274732AND9/5/2024ANDWEGOV"/>
    <s v="Not a Covered Benefit Under Members Plan"/>
    <n v="0"/>
    <n v="0"/>
    <n v="0"/>
    <n v="0"/>
    <n v="0"/>
    <n v="0"/>
    <n v="0"/>
    <n v="1"/>
    <n v="0"/>
    <n v="0"/>
    <n v="1"/>
    <s v="Physician Assistant"/>
    <s v="1144984451"/>
    <n v="0"/>
    <s v=""/>
    <s v=""/>
    <s v=""/>
    <s v=""/>
    <s v=""/>
    <n v="3.0509259259259298E-2"/>
    <x v="0"/>
    <n v="0"/>
    <n v="1"/>
    <m/>
    <m/>
    <s v=""/>
    <s v=""/>
    <s v=""/>
    <s v=""/>
    <s v=""/>
    <n v="1"/>
    <x v="14"/>
    <n v="0"/>
    <n v="1"/>
    <s v="E66"/>
    <n v="0"/>
    <n v="1"/>
    <s v=""/>
    <s v="Fax"/>
    <n v="0"/>
    <n v="0"/>
    <n v="0"/>
    <n v="0"/>
    <x v="11"/>
    <x v="30"/>
    <x v="4"/>
    <s v=""/>
    <s v=""/>
  </r>
  <r>
    <s v="E66"/>
    <s v="Morbid (severe) obesity due to excess calories"/>
    <n v="1"/>
    <s v="Morbid (severe) obesity due to excess calories"/>
    <n v="1"/>
    <s v="WEGOVY"/>
    <s v="WEGOVY"/>
    <s v=""/>
    <s v=""/>
    <s v=""/>
    <s v=""/>
    <s v=""/>
    <s v=""/>
    <s v=""/>
    <s v=""/>
    <s v=""/>
    <s v=""/>
    <s v=""/>
    <s v=""/>
    <s v=""/>
    <s v=""/>
    <s v=""/>
    <s v=""/>
    <s v=""/>
    <s v=""/>
    <s v=""/>
    <s v=""/>
    <s v=""/>
    <s v=""/>
    <s v=""/>
    <s v=""/>
    <s v=""/>
    <s v=""/>
    <s v=""/>
    <s v=""/>
    <s v="24081833975"/>
    <s v=""/>
    <s v=""/>
    <s v=""/>
    <s v=""/>
    <s v=""/>
    <s v=""/>
    <s v=""/>
    <s v=""/>
    <s v=""/>
    <s v=""/>
    <s v=""/>
    <s v=""/>
    <s v=""/>
    <s v=""/>
    <s v=""/>
    <s v=""/>
    <s v=""/>
    <s v=""/>
    <s v=""/>
    <s v=""/>
    <s v=""/>
    <s v=""/>
    <s v=""/>
    <s v=""/>
    <s v=""/>
    <s v=""/>
    <s v=""/>
    <s v="RXCLAIM"/>
    <s v="MEDSURG"/>
    <d v="2024-03-19T11:31:15"/>
    <s v="24-081833975"/>
    <s v="HURD, CHASITY"/>
    <s v="W28325564901"/>
    <s v="AETNA - ACF - FI - TEXAS - PPO"/>
    <s v="7700"/>
    <s v="108363238"/>
    <s v="0170009100001-Q"/>
    <s v="1477222883"/>
    <s v="TIPTON, LUCAS"/>
    <s v="Initial Benefit Review (NonClinic)"/>
    <s v="Prior Authorization"/>
    <s v="Standard"/>
    <d v="2024-03-19T10:49:56"/>
    <d v="2024-03-19T10:49:56"/>
    <d v="2024-03-19T09:29:45"/>
    <s v="Denied"/>
    <n v="2024"/>
    <n v="3"/>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TX"/>
    <s v="HURD"/>
    <s v="CHASITY"/>
    <n v="33014"/>
    <n v="33"/>
    <s v="F"/>
    <s v="TX"/>
    <s v="WEGOVY 1.7MG INJ"/>
    <s v="6125207000D535"/>
    <s v="E66.9"/>
    <s v="1477222883"/>
    <s v="1477222883"/>
    <s v="LUCAS"/>
    <s v="TIPTON"/>
    <s v="Spring"/>
    <s v="TX"/>
    <s v="77379"/>
    <s v="ADHD/ANTI-NARCOLEPSY/ANTI-OBESITY/ANOREXIANTS"/>
    <s v="ANTI-OBESITY - GLP-1 RECEPTOR AGONISTS"/>
    <s v="WEGOVY"/>
    <s v="Prior Authorization"/>
    <s v="Std"/>
    <s v="Standard"/>
    <s v="Initial Benefit Review (NonClinic)"/>
    <s v="Initial Benefit Review"/>
    <s v="Denied"/>
    <s v="Initial Benefit Review"/>
    <s v="D"/>
    <s v="ASAP"/>
    <s v="Obesity, unspecified"/>
    <n v="-1"/>
    <n v="-1"/>
    <s v="NULL"/>
    <s v="00169451714"/>
    <s v=""/>
    <s v="NULL"/>
    <s v="NULL"/>
    <s v="NULL"/>
    <s v="NULL"/>
    <s v="283255649"/>
    <s v="283255649AND3/19/2024ANDWEGOV"/>
    <s v="Not a Covered Benefit Under Members Plan"/>
    <n v="0"/>
    <n v="0"/>
    <n v="0"/>
    <n v="0"/>
    <n v="0"/>
    <n v="0"/>
    <n v="0"/>
    <n v="1"/>
    <n v="0"/>
    <n v="0"/>
    <n v="1"/>
    <s v="Nurse Practitioner"/>
    <s v="1477222883"/>
    <n v="0"/>
    <s v=""/>
    <s v=""/>
    <s v=""/>
    <s v=""/>
    <s v=""/>
    <n v="2.8692129629629599E-2"/>
    <x v="0"/>
    <n v="0"/>
    <n v="1"/>
    <m/>
    <m/>
    <s v=""/>
    <s v=""/>
    <s v=""/>
    <s v=""/>
    <s v=""/>
    <n v="1"/>
    <x v="14"/>
    <n v="0"/>
    <n v="1"/>
    <s v="E66"/>
    <n v="0"/>
    <n v="1"/>
    <s v=""/>
    <s v="ePA"/>
    <n v="0"/>
    <n v="0"/>
    <n v="0"/>
    <n v="0"/>
    <x v="2"/>
    <x v="30"/>
    <x v="4"/>
    <s v=""/>
    <s v=""/>
  </r>
  <r>
    <s v="E66"/>
    <s v="Morbid (severe) obesity due to excess calories"/>
    <n v="1"/>
    <s v="Morbid (severe) obesity due to excess calories"/>
    <n v="1"/>
    <s v="MOUNJARO"/>
    <s v="MOUNJARO"/>
    <s v=""/>
    <s v=""/>
    <s v=""/>
    <s v=""/>
    <s v=""/>
    <s v=""/>
    <s v=""/>
    <s v=""/>
    <s v=""/>
    <s v=""/>
    <s v=""/>
    <s v=""/>
    <s v=""/>
    <s v=""/>
    <s v=""/>
    <s v=""/>
    <s v=""/>
    <s v=""/>
    <s v=""/>
    <s v=""/>
    <s v=""/>
    <s v=""/>
    <s v=""/>
    <s v=""/>
    <s v=""/>
    <s v=""/>
    <s v=""/>
    <s v=""/>
    <s v="24081676532"/>
    <s v=""/>
    <s v=""/>
    <s v=""/>
    <s v=""/>
    <s v=""/>
    <s v=""/>
    <s v=""/>
    <s v=""/>
    <s v=""/>
    <s v=""/>
    <s v=""/>
    <s v=""/>
    <s v=""/>
    <s v=""/>
    <s v=""/>
    <s v=""/>
    <s v=""/>
    <s v=""/>
    <s v=""/>
    <s v=""/>
    <s v=""/>
    <s v=""/>
    <s v=""/>
    <s v=""/>
    <s v=""/>
    <s v=""/>
    <s v=""/>
    <s v="RXCLAIM"/>
    <s v="MEDSURG"/>
    <d v="2024-03-14T10:20:42"/>
    <s v="24-081676532"/>
    <s v="KANE, CYNTHIA"/>
    <s v="W27272052902"/>
    <s v="AETNA - ACF - FI - MISSISSIPPI"/>
    <s v="7700"/>
    <s v="108363238"/>
    <s v="0170009100001BJ"/>
    <s v="1508863275"/>
    <s v="DIMINICO, CARLO"/>
    <s v="GIP-GLP-1 Agonist Mounjaro PA with Limit REG"/>
    <s v="Prior Authorization"/>
    <s v="Standard"/>
    <d v="2024-03-14T09:38:07"/>
    <d v="2024-03-14T09:38:07"/>
    <d v="2024-03-14T09:36:28"/>
    <s v="Denied"/>
    <n v="2024"/>
    <n v="3"/>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KANE"/>
    <s v="CYNTHIA"/>
    <n v="21449"/>
    <n v="65"/>
    <s v="F"/>
    <s v="NY"/>
    <s v="Mounjaro (tirzepatide)"/>
    <s v="2717308000D2**"/>
    <s v="E66.01"/>
    <s v="1508863275"/>
    <s v="1508863275"/>
    <s v="CARLO"/>
    <s v="DIMINICO"/>
    <s v="POUGHKEEPSIE"/>
    <s v="NY"/>
    <s v="12601"/>
    <s v="ANTIDIABETICS"/>
    <s v="INVALID GPI"/>
    <s v="MOUNJARO"/>
    <s v="Prior Authorization"/>
    <s v="Std"/>
    <s v="Standard"/>
    <s v="GIP-GLP-1 Agonist Mounjaro PA with Limit REG"/>
    <s v="MD Deny and Close (Complete Clinical) - PA"/>
    <s v="Denied"/>
    <s v="Denied"/>
    <s v="D"/>
    <s v="ASAP"/>
    <s v="Morbid (severe) obesity due to excess calories"/>
    <n v="0.43"/>
    <n v="0.43"/>
    <s v="NULL"/>
    <s v="00002150680"/>
    <d v="2024-03-14T10:20:42"/>
    <s v="DCREAGER"/>
    <s v="NULL"/>
    <s v="NULL"/>
    <s v="NULL"/>
    <s v="272720529"/>
    <s v="272720529AND3/14/2024ANDMOUNJ"/>
    <s v="Drug Subject to Quantity Limits"/>
    <n v="0"/>
    <n v="1"/>
    <n v="0"/>
    <n v="0"/>
    <n v="0"/>
    <n v="0"/>
    <n v="0"/>
    <n v="0"/>
    <n v="0"/>
    <n v="0"/>
    <n v="1"/>
    <s v="Internal Medicine"/>
    <s v="1508863275"/>
    <n v="0"/>
    <s v=""/>
    <s v=""/>
    <s v=""/>
    <s v=""/>
    <s v=""/>
    <n v="2.9571759259259301E-2"/>
    <x v="0"/>
    <n v="0"/>
    <n v="1"/>
    <m/>
    <m/>
    <s v=""/>
    <s v=""/>
    <s v=""/>
    <s v=""/>
    <s v=""/>
    <n v="1"/>
    <x v="14"/>
    <n v="0"/>
    <n v="1"/>
    <s v="E66"/>
    <n v="0"/>
    <n v="1"/>
    <s v=""/>
    <s v="ePA"/>
    <n v="0"/>
    <n v="0"/>
    <n v="0"/>
    <n v="0"/>
    <x v="1"/>
    <x v="4"/>
    <x v="2"/>
    <s v=""/>
    <s v=""/>
  </r>
  <r>
    <s v="E66"/>
    <s v="Morbid (severe) obesity due to excess calories"/>
    <n v="1"/>
    <s v="Morbid (severe) obesity due to excess calories"/>
    <n v="1"/>
    <s v="MOUNJARO"/>
    <s v="MOUNJARO"/>
    <s v=""/>
    <s v=""/>
    <s v=""/>
    <s v=""/>
    <s v=""/>
    <s v=""/>
    <s v=""/>
    <s v=""/>
    <s v=""/>
    <s v=""/>
    <s v=""/>
    <s v=""/>
    <s v=""/>
    <s v=""/>
    <s v=""/>
    <s v=""/>
    <s v=""/>
    <s v=""/>
    <s v=""/>
    <s v=""/>
    <s v=""/>
    <s v=""/>
    <s v=""/>
    <s v=""/>
    <s v=""/>
    <s v=""/>
    <s v=""/>
    <s v=""/>
    <s v="24080115975"/>
    <s v=""/>
    <s v=""/>
    <s v=""/>
    <s v=""/>
    <s v=""/>
    <s v=""/>
    <s v=""/>
    <s v=""/>
    <s v=""/>
    <s v=""/>
    <s v=""/>
    <s v=""/>
    <s v=""/>
    <s v=""/>
    <s v=""/>
    <s v=""/>
    <s v=""/>
    <s v=""/>
    <s v=""/>
    <s v=""/>
    <s v=""/>
    <s v=""/>
    <s v=""/>
    <s v=""/>
    <s v=""/>
    <s v=""/>
    <s v=""/>
    <s v="RXCLAIM"/>
    <s v="MEDSURG"/>
    <d v="2024-02-03T10:02:46"/>
    <s v="24-080115975"/>
    <s v="SLACK, STEPHANIE"/>
    <s v="W26638397501"/>
    <s v="AETNA - ACF - FI - MISSISSIPPI"/>
    <s v="7700"/>
    <s v="108363238"/>
    <s v="0170009100001-M"/>
    <s v="1568783736"/>
    <s v="Lin, Steve"/>
    <s v="GIP-GLP-1 Agonist Mounjaro PA with Limit REG"/>
    <s v="Prior Authorization"/>
    <s v="Standard"/>
    <d v="2024-02-03T03:12:18"/>
    <s v=""/>
    <d v="2024-02-03T03:09:14"/>
    <s v="Denied"/>
    <n v="2024"/>
    <n v="2"/>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SLACK"/>
    <s v="STEPHANIE"/>
    <n v="30079"/>
    <n v="41"/>
    <s v="F"/>
    <s v="NV"/>
    <s v="Mounjaro (tirzepatide)"/>
    <s v="2717308000D2**"/>
    <s v="E66.8"/>
    <s v="1568783736"/>
    <s v="1568783736"/>
    <s v="Steve"/>
    <s v="Lin"/>
    <s v="Las Vegas"/>
    <s v="NV"/>
    <s v="89119"/>
    <s v="ANTIDIABETICS"/>
    <s v="INVALID GPI"/>
    <s v="MOUNJARO"/>
    <s v="Prior Authorization"/>
    <s v="Std"/>
    <s v="Standard"/>
    <s v="GIP-GLP-1 Agonist Mounjaro PA with Limit REG"/>
    <s v="MD Deny and Close (Complete Clinical) - PA"/>
    <s v="Denied"/>
    <s v="Denied"/>
    <s v="D"/>
    <s v="ASAP"/>
    <s v="Other obesity"/>
    <n v="6.5"/>
    <n v="6.5"/>
    <s v="NULL"/>
    <s v="00002150680"/>
    <d v="2024-02-03T10:02:46"/>
    <s v="XMRIADEPUE"/>
    <s v="NULL"/>
    <s v="Amy"/>
    <s v="DePue"/>
    <s v="266383975"/>
    <s v="266383975AND2/3/2024ANDMOUNJ"/>
    <s v="Drug Subject to Quantity Limits"/>
    <n v="0"/>
    <n v="1"/>
    <n v="0"/>
    <n v="0"/>
    <n v="0"/>
    <n v="0"/>
    <n v="0"/>
    <n v="0"/>
    <n v="0"/>
    <n v="0"/>
    <n v="1"/>
    <s v="Internal Medicine"/>
    <s v="1568783736"/>
    <n v="0"/>
    <s v=""/>
    <s v=""/>
    <s v=""/>
    <s v=""/>
    <s v=""/>
    <n v="0.28504629629629602"/>
    <x v="0"/>
    <n v="0"/>
    <n v="1"/>
    <m/>
    <m/>
    <s v=""/>
    <s v=""/>
    <s v=""/>
    <s v=""/>
    <s v=""/>
    <n v="1"/>
    <x v="14"/>
    <n v="0"/>
    <n v="1"/>
    <s v="E66"/>
    <n v="0"/>
    <n v="1"/>
    <s v=""/>
    <s v="ePA"/>
    <n v="0"/>
    <n v="0"/>
    <n v="0"/>
    <n v="0"/>
    <x v="1"/>
    <x v="4"/>
    <x v="2"/>
    <s v=""/>
    <s v=""/>
  </r>
  <r>
    <s v="E66"/>
    <s v="Morbid (severe) obesity due to excess calories"/>
    <n v="1"/>
    <s v="Morbid (severe) obesity due to excess calories"/>
    <n v="1"/>
    <s v="OZEMPIC"/>
    <s v="OZEMPIC"/>
    <s v=""/>
    <s v=""/>
    <s v=""/>
    <s v=""/>
    <s v=""/>
    <s v=""/>
    <s v=""/>
    <s v=""/>
    <s v=""/>
    <s v=""/>
    <s v=""/>
    <s v=""/>
    <s v=""/>
    <s v=""/>
    <s v=""/>
    <s v=""/>
    <s v=""/>
    <s v=""/>
    <s v=""/>
    <s v=""/>
    <s v=""/>
    <s v=""/>
    <s v=""/>
    <s v=""/>
    <s v=""/>
    <s v=""/>
    <s v=""/>
    <s v=""/>
    <s v="24080115985"/>
    <s v=""/>
    <s v=""/>
    <s v=""/>
    <s v=""/>
    <s v=""/>
    <s v=""/>
    <s v=""/>
    <s v=""/>
    <s v=""/>
    <s v=""/>
    <s v=""/>
    <s v=""/>
    <s v=""/>
    <s v=""/>
    <s v=""/>
    <s v=""/>
    <s v=""/>
    <s v=""/>
    <s v=""/>
    <s v=""/>
    <s v=""/>
    <s v=""/>
    <s v=""/>
    <s v=""/>
    <s v=""/>
    <s v=""/>
    <s v=""/>
    <s v="RXCLAIM"/>
    <s v="MEDSURG"/>
    <d v="2024-02-03T10:03:46"/>
    <s v="24-080115985"/>
    <s v="SLACK, STEPHANIE"/>
    <s v="W26638397501"/>
    <s v="AETNA - ACF - FI - MISSISSIPPI"/>
    <s v="7700"/>
    <s v="108363238"/>
    <s v="0170009100001-M"/>
    <s v="1568783736"/>
    <s v="Lin, Steve"/>
    <s v="Antidiabetic GLP-1 Agonist PA with Limit REG"/>
    <s v="Prior Authorization"/>
    <s v="Standard"/>
    <d v="2024-02-03T03:48:54"/>
    <d v="2024-02-03T03:48:54"/>
    <d v="2024-02-03T03:32:11"/>
    <s v="Denied"/>
    <n v="2024"/>
    <n v="2"/>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SLACK"/>
    <s v="STEPHANIE"/>
    <n v="30079"/>
    <n v="41"/>
    <s v="F"/>
    <s v="NV"/>
    <s v="Ozempic 2mg/3mL Pen-Injector (semaglutide)"/>
    <s v="2717007000D221"/>
    <s v="E66.8"/>
    <s v="1568783736"/>
    <s v="1568783736"/>
    <s v="Steve"/>
    <s v="Lin"/>
    <s v="Las Vegas"/>
    <s v="NV"/>
    <s v="89119"/>
    <s v="ANTIDIABETICS"/>
    <s v="INCRETIN MIMETIC AGENTS (GLP-1 RECEPTOR AGONISTS)"/>
    <s v="OZEMPIC"/>
    <s v="Prior Authorization"/>
    <s v="Std"/>
    <s v="Standard"/>
    <s v="Antidiabetic GLP-1 Agonist PA with Limit REG"/>
    <s v="MD Deny and Close (Complete Clinical) - PA"/>
    <s v="Denied"/>
    <s v="Denied"/>
    <s v="D"/>
    <s v="ASAP"/>
    <s v="Other obesity"/>
    <n v="6.15"/>
    <n v="6.15"/>
    <s v="NULL"/>
    <s v="00169418113"/>
    <d v="2024-02-03T10:03:46"/>
    <s v="XMRIADEPUE"/>
    <s v="NULL"/>
    <s v="Amy"/>
    <s v="DePue"/>
    <s v="266383975"/>
    <s v="266383975AND2/3/2024ANDOZEMP"/>
    <s v="Drug Subject to Quantity Limits"/>
    <n v="0"/>
    <n v="1"/>
    <n v="0"/>
    <n v="0"/>
    <n v="0"/>
    <n v="0"/>
    <n v="0"/>
    <n v="0"/>
    <n v="0"/>
    <n v="0"/>
    <n v="1"/>
    <s v="Internal Medicine"/>
    <s v="1568783736"/>
    <n v="0"/>
    <s v=""/>
    <s v=""/>
    <s v=""/>
    <s v=""/>
    <s v=""/>
    <n v="0.26032407407407399"/>
    <x v="0"/>
    <n v="0"/>
    <n v="1"/>
    <m/>
    <m/>
    <s v=""/>
    <s v=""/>
    <s v=""/>
    <s v=""/>
    <s v=""/>
    <n v="1"/>
    <x v="14"/>
    <n v="0"/>
    <n v="1"/>
    <s v="E66"/>
    <n v="0"/>
    <n v="1"/>
    <s v=""/>
    <s v="ePA"/>
    <n v="0"/>
    <n v="0"/>
    <n v="0"/>
    <n v="0"/>
    <x v="1"/>
    <x v="19"/>
    <x v="2"/>
    <s v=""/>
    <s v=""/>
  </r>
  <r>
    <s v="E66"/>
    <s v="Morbid (severe) obesity due to excess calories"/>
    <n v="1"/>
    <s v="Morbid (severe) obesity due to excess calories"/>
    <n v="1"/>
    <s v="SAXENDA"/>
    <s v="SAXENDA"/>
    <s v=""/>
    <s v=""/>
    <s v=""/>
    <s v=""/>
    <s v=""/>
    <s v=""/>
    <s v=""/>
    <s v=""/>
    <s v=""/>
    <s v=""/>
    <s v=""/>
    <s v=""/>
    <s v=""/>
    <s v=""/>
    <s v=""/>
    <s v=""/>
    <s v=""/>
    <s v=""/>
    <s v=""/>
    <s v=""/>
    <s v=""/>
    <s v=""/>
    <s v=""/>
    <s v=""/>
    <s v=""/>
    <s v=""/>
    <s v=""/>
    <s v=""/>
    <s v="24080116196"/>
    <s v=""/>
    <s v=""/>
    <s v=""/>
    <s v=""/>
    <s v=""/>
    <s v=""/>
    <s v=""/>
    <s v=""/>
    <s v=""/>
    <s v=""/>
    <s v=""/>
    <s v=""/>
    <s v=""/>
    <s v=""/>
    <s v=""/>
    <s v=""/>
    <s v=""/>
    <s v=""/>
    <s v=""/>
    <s v=""/>
    <s v=""/>
    <s v=""/>
    <s v=""/>
    <s v=""/>
    <s v=""/>
    <s v=""/>
    <s v=""/>
    <s v="RXCLAIM"/>
    <s v="MEDSURG"/>
    <d v="2024-02-06T14:50:15"/>
    <s v="24-080116196"/>
    <s v="SLACK, STEPHANIE"/>
    <s v="W26638397501"/>
    <s v="AETNA - ACF - FI - MISSISSIPPI"/>
    <s v="7700"/>
    <s v="108363238"/>
    <s v="0170009100001-M"/>
    <s v="1568783736"/>
    <s v="Lin, Steve"/>
    <s v="Initial Benefit Review (NonClinic)"/>
    <s v="Prior Authorization"/>
    <s v="Standard"/>
    <d v="2024-02-06T04:46:04"/>
    <s v=""/>
    <d v="2024-02-03T07:04:58"/>
    <s v="Denied"/>
    <n v="2024"/>
    <n v="2"/>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SLACK"/>
    <s v="STEPHANIE"/>
    <n v="30079"/>
    <n v="41"/>
    <s v="F"/>
    <s v="NV"/>
    <s v="Saxenda 6mg/ml pen"/>
    <s v="6125205000D2**"/>
    <s v="E66.8"/>
    <s v="1568783736"/>
    <s v="1568783736"/>
    <s v="Steve"/>
    <s v="Lin"/>
    <s v="Las Vegas"/>
    <s v="NV"/>
    <s v="89119"/>
    <s v="ADHD/ANTI-NARCOLEPSY/ANTI-OBESITY/ANOREXIANTS"/>
    <s v="ANTI-OBESITY - GLP-1 RECEPTOR AGONISTS"/>
    <s v="SAXENDA"/>
    <s v="Prior Authorization"/>
    <s v="Std"/>
    <s v="Standard"/>
    <s v="Initial Benefit Review (NonClinic)"/>
    <s v="Initial Benefit Review"/>
    <s v="Denied"/>
    <s v="Initial Benefit Review"/>
    <s v="D"/>
    <s v="ASAP"/>
    <s v="Other obesity"/>
    <n v="-1"/>
    <n v="-1"/>
    <s v="NULL"/>
    <s v="00169280015"/>
    <s v=""/>
    <s v="NULL"/>
    <s v="NULL"/>
    <s v="NULL"/>
    <s v="NULL"/>
    <s v="266383975"/>
    <s v="266383975AND2/6/2024ANDSAXEN"/>
    <s v="Not a Covered Benefit Under Members Plan"/>
    <n v="0"/>
    <n v="0"/>
    <n v="0"/>
    <n v="0"/>
    <n v="0"/>
    <n v="0"/>
    <n v="0"/>
    <n v="1"/>
    <n v="0"/>
    <n v="0"/>
    <n v="1"/>
    <s v="Internal Medicine"/>
    <s v="1568783736"/>
    <n v="0"/>
    <s v=""/>
    <s v=""/>
    <s v=""/>
    <s v=""/>
    <s v=""/>
    <n v="0.41957175925925899"/>
    <x v="0"/>
    <n v="0"/>
    <n v="1"/>
    <m/>
    <m/>
    <s v=""/>
    <s v=""/>
    <s v=""/>
    <s v=""/>
    <s v=""/>
    <n v="1"/>
    <x v="14"/>
    <n v="0"/>
    <n v="1"/>
    <s v="E66"/>
    <n v="0"/>
    <n v="1"/>
    <s v=""/>
    <s v="ePA"/>
    <n v="0"/>
    <n v="0"/>
    <n v="0"/>
    <n v="0"/>
    <x v="1"/>
    <x v="31"/>
    <x v="4"/>
    <s v=""/>
    <s v=""/>
  </r>
  <r>
    <s v="E66"/>
    <s v="Morbid (severe) obesity due to excess calories"/>
    <n v="1"/>
    <s v="Morbid (severe) obesity due to excess calories"/>
    <n v="1"/>
    <s v="WEGOVY"/>
    <s v="WEGOVY"/>
    <s v=""/>
    <s v=""/>
    <s v=""/>
    <s v=""/>
    <s v=""/>
    <s v=""/>
    <s v=""/>
    <s v=""/>
    <s v=""/>
    <s v=""/>
    <s v=""/>
    <s v=""/>
    <s v=""/>
    <s v=""/>
    <s v=""/>
    <s v=""/>
    <s v=""/>
    <s v=""/>
    <s v=""/>
    <s v=""/>
    <s v=""/>
    <s v=""/>
    <s v=""/>
    <s v=""/>
    <s v=""/>
    <s v=""/>
    <s v=""/>
    <s v=""/>
    <s v="24080116184"/>
    <s v=""/>
    <s v=""/>
    <s v=""/>
    <s v=""/>
    <s v=""/>
    <s v=""/>
    <s v=""/>
    <s v=""/>
    <s v=""/>
    <s v=""/>
    <s v=""/>
    <s v=""/>
    <s v=""/>
    <s v=""/>
    <s v=""/>
    <s v=""/>
    <s v=""/>
    <s v=""/>
    <s v=""/>
    <s v=""/>
    <s v=""/>
    <s v=""/>
    <s v=""/>
    <s v=""/>
    <s v=""/>
    <s v=""/>
    <s v=""/>
    <s v="RXCLAIM"/>
    <s v="MEDSURG"/>
    <d v="2024-02-06T05:54:48"/>
    <s v="24-080116184"/>
    <s v="SLACK, STEPHANIE"/>
    <s v="W26638397501"/>
    <s v="AETNA - ACF - FI - MISSISSIPPI"/>
    <s v="7700"/>
    <s v="108363238"/>
    <s v="0170009100001-M"/>
    <s v="1568783736"/>
    <s v="Lin, Steve"/>
    <s v="Initial Benefit Review (NonClinic)"/>
    <s v="Prior Authorization"/>
    <s v="Standard"/>
    <d v="2024-02-06T04:44:26"/>
    <d v="2024-02-06T04:44:26"/>
    <d v="2024-02-03T07:01:53"/>
    <s v="Denied"/>
    <n v="2024"/>
    <n v="2"/>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SLACK"/>
    <s v="STEPHANIE"/>
    <n v="30079"/>
    <n v="41"/>
    <s v="F"/>
    <s v="NV"/>
    <s v="WEGOVY 0.25MG INJ"/>
    <s v="6125207000D520"/>
    <s v="E66.8"/>
    <s v="1568783736"/>
    <s v="1568783736"/>
    <s v="Steve"/>
    <s v="Lin"/>
    <s v="Las Vegas"/>
    <s v="NV"/>
    <s v="89119"/>
    <s v="ADHD/ANTI-NARCOLEPSY/ANTI-OBESITY/ANOREXIANTS"/>
    <s v="ANTI-OBESITY - GLP-1 RECEPTOR AGONISTS"/>
    <s v="WEGOVY"/>
    <s v="Prior Authorization"/>
    <s v="Std"/>
    <s v="Standard"/>
    <s v="Initial Benefit Review (NonClinic)"/>
    <s v="Initial Benefit Review"/>
    <s v="Denied"/>
    <s v="Initial Benefit Review"/>
    <s v="D"/>
    <s v="ASAP"/>
    <s v="Other obesity"/>
    <n v="-1"/>
    <n v="-1"/>
    <s v="NULL"/>
    <s v="00169452514"/>
    <s v=""/>
    <s v="NULL"/>
    <s v="NULL"/>
    <s v="NULL"/>
    <s v="NULL"/>
    <s v="266383975"/>
    <s v="266383975AND2/6/2024ANDWEGOV"/>
    <s v="Not a Covered Benefit Under Members Plan"/>
    <n v="0"/>
    <n v="0"/>
    <n v="0"/>
    <n v="0"/>
    <n v="0"/>
    <n v="0"/>
    <n v="0"/>
    <n v="1"/>
    <n v="0"/>
    <n v="0"/>
    <n v="1"/>
    <s v="Internal Medicine"/>
    <s v="1568783736"/>
    <n v="0"/>
    <s v=""/>
    <s v=""/>
    <s v=""/>
    <s v=""/>
    <s v=""/>
    <n v="4.8865740740740703E-2"/>
    <x v="0"/>
    <n v="0"/>
    <n v="1"/>
    <m/>
    <m/>
    <s v=""/>
    <s v=""/>
    <s v=""/>
    <s v=""/>
    <s v=""/>
    <n v="1"/>
    <x v="14"/>
    <n v="0"/>
    <n v="1"/>
    <s v="E66"/>
    <n v="0"/>
    <n v="1"/>
    <s v=""/>
    <s v="ePA"/>
    <n v="0"/>
    <n v="0"/>
    <n v="0"/>
    <n v="0"/>
    <x v="1"/>
    <x v="30"/>
    <x v="4"/>
    <s v=""/>
    <s v=""/>
  </r>
  <r>
    <s v="E66"/>
    <s v="Morbid (severe) obesity due to excess calories"/>
    <n v="1"/>
    <s v="Morbid (severe) obesity due to excess calories"/>
    <n v="1"/>
    <s v="ZEPBOUND"/>
    <s v="ZEPBOUND"/>
    <s v=""/>
    <s v=""/>
    <s v=""/>
    <s v=""/>
    <s v=""/>
    <s v=""/>
    <s v=""/>
    <s v=""/>
    <s v=""/>
    <s v=""/>
    <s v=""/>
    <s v=""/>
    <s v=""/>
    <s v=""/>
    <s v=""/>
    <s v=""/>
    <s v=""/>
    <s v=""/>
    <s v=""/>
    <s v=""/>
    <s v=""/>
    <s v=""/>
    <s v=""/>
    <s v=""/>
    <s v=""/>
    <s v=""/>
    <s v=""/>
    <s v=""/>
    <s v="24080116214"/>
    <s v=""/>
    <s v=""/>
    <s v=""/>
    <s v=""/>
    <s v=""/>
    <s v=""/>
    <s v=""/>
    <s v=""/>
    <s v=""/>
    <s v=""/>
    <s v=""/>
    <s v=""/>
    <s v=""/>
    <s v=""/>
    <s v=""/>
    <s v=""/>
    <s v=""/>
    <s v=""/>
    <s v=""/>
    <s v=""/>
    <s v=""/>
    <s v=""/>
    <s v=""/>
    <s v=""/>
    <s v=""/>
    <s v=""/>
    <s v=""/>
    <s v="RXCLAIM"/>
    <s v="MEDSURG"/>
    <d v="2024-02-09T13:28:56"/>
    <s v="24-080116214"/>
    <s v="SLACK, STEPHANIE"/>
    <s v="W26638397501"/>
    <s v="AETNA - ACF - FI - MISSISSIPPI"/>
    <s v="7700"/>
    <s v="108363238"/>
    <s v="0170009100001-M"/>
    <s v="1568783736"/>
    <s v="Lin, Steve"/>
    <s v="Initial Benefit Review (NonClinic)"/>
    <s v="Prior Authorization"/>
    <s v="Standard"/>
    <d v="2024-02-09T00:58:09"/>
    <d v="2024-02-09T00:58:09"/>
    <d v="2024-02-03T07:07:44"/>
    <s v="Denied"/>
    <n v="2024"/>
    <n v="2"/>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SLACK"/>
    <s v="STEPHANIE"/>
    <n v="30079"/>
    <n v="41"/>
    <s v="F"/>
    <s v="NV"/>
    <s v="Zepbound 2.5mg/0.5mL Pre-Filled Pen Solution for Injection"/>
    <s v="6125258000D520"/>
    <s v="E66.8"/>
    <s v="1568783736"/>
    <s v="1568783736"/>
    <s v="Steve"/>
    <s v="Lin"/>
    <s v="Las Vegas"/>
    <s v="NV"/>
    <s v="89119"/>
    <s v="ADHD/ANTI-NARCOLEPSY/ANTI-OBESITY/ANOREXIANTS"/>
    <s v="INVALID GPI"/>
    <s v="ZEPBOUND"/>
    <s v="Prior Authorization"/>
    <s v="Std"/>
    <s v="Standard"/>
    <s v="Initial Benefit Review (NonClinic)"/>
    <s v="Initial Benefit Review"/>
    <s v="Denied"/>
    <s v="Initial Benefit Review"/>
    <s v="D"/>
    <s v="ASAP"/>
    <s v="Other obesity"/>
    <n v="-1"/>
    <n v="-1"/>
    <s v="NULL"/>
    <s v="00002250680"/>
    <s v=""/>
    <s v="NULL"/>
    <s v="NULL"/>
    <s v="NULL"/>
    <s v="NULL"/>
    <s v="266383975"/>
    <s v="266383975AND2/9/2024ANDZEPBO"/>
    <s v="Not a Covered Benefit Under Members Plan"/>
    <n v="0"/>
    <n v="0"/>
    <n v="0"/>
    <n v="0"/>
    <n v="0"/>
    <n v="0"/>
    <n v="0"/>
    <n v="1"/>
    <n v="0"/>
    <n v="0"/>
    <n v="1"/>
    <s v="Internal Medicine"/>
    <s v="1568783736"/>
    <n v="0"/>
    <s v=""/>
    <s v=""/>
    <s v=""/>
    <s v=""/>
    <s v=""/>
    <n v="0.52137731481481497"/>
    <x v="0"/>
    <n v="0"/>
    <n v="1"/>
    <m/>
    <m/>
    <s v=""/>
    <s v=""/>
    <s v=""/>
    <s v=""/>
    <s v=""/>
    <n v="1"/>
    <x v="14"/>
    <n v="0"/>
    <n v="1"/>
    <s v="E66"/>
    <n v="0"/>
    <n v="1"/>
    <s v=""/>
    <s v="ePA"/>
    <n v="0"/>
    <n v="0"/>
    <n v="0"/>
    <n v="0"/>
    <x v="1"/>
    <x v="29"/>
    <x v="4"/>
    <s v=""/>
    <s v=""/>
  </r>
  <r>
    <s v="E66"/>
    <s v="Morbid (severe) obesity due to excess calories"/>
    <n v="1"/>
    <s v="Morbid (severe) obesity due to excess calories"/>
    <n v="1"/>
    <s v="ZEPBOUND"/>
    <s v="ZEPBOUND"/>
    <s v=""/>
    <s v=""/>
    <s v=""/>
    <s v=""/>
    <s v=""/>
    <s v=""/>
    <s v=""/>
    <s v=""/>
    <s v=""/>
    <s v=""/>
    <s v=""/>
    <s v=""/>
    <s v=""/>
    <s v=""/>
    <s v=""/>
    <s v=""/>
    <s v=""/>
    <s v=""/>
    <s v=""/>
    <s v=""/>
    <s v=""/>
    <s v=""/>
    <s v=""/>
    <s v=""/>
    <s v=""/>
    <s v=""/>
    <s v=""/>
    <s v=""/>
    <s v="24083510591"/>
    <s v=""/>
    <s v=""/>
    <s v=""/>
    <s v=""/>
    <s v=""/>
    <s v=""/>
    <s v=""/>
    <s v=""/>
    <s v=""/>
    <s v=""/>
    <s v=""/>
    <s v=""/>
    <s v=""/>
    <s v=""/>
    <s v=""/>
    <s v=""/>
    <s v=""/>
    <s v=""/>
    <s v=""/>
    <s v=""/>
    <s v=""/>
    <s v=""/>
    <s v=""/>
    <s v=""/>
    <s v=""/>
    <s v=""/>
    <s v=""/>
    <s v="RXCLAIM"/>
    <s v="MEDSURG"/>
    <d v="2024-04-29T16:48:10"/>
    <s v="24-083510591"/>
    <s v="RILEY, JENNIFER"/>
    <s v="W28098138504"/>
    <s v="AETNA - ACF - FI - TEXAS - PPO"/>
    <s v="7700"/>
    <s v="108363238"/>
    <s v="0170009110001AQ"/>
    <s v="1609887439"/>
    <s v="ODONNELL, SHANNA"/>
    <s v="Initial Benefit Review (NonClinic)"/>
    <s v="Prior Authorization"/>
    <s v="Standard"/>
    <d v="2024-04-29T16:32:45"/>
    <d v="2024-04-29T16:32:45"/>
    <d v="2024-04-29T16:33:34"/>
    <s v="Denied"/>
    <n v="2024"/>
    <n v="4"/>
    <s v="*Drug Not Covered/Plan Exclusion - Your request for coverage was denied because your prescription benefit plan does not cover the requested medication."/>
    <s v="Fax"/>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TX"/>
    <s v="RILEY"/>
    <s v="JENNIFER"/>
    <n v="28098"/>
    <n v="47"/>
    <s v="F"/>
    <s v="TX"/>
    <s v="ZEPBOUND 2.5/0.5 PEN"/>
    <s v="6125258000D520"/>
    <s v="E66.09"/>
    <s v="000000NULL"/>
    <s v="1609887439"/>
    <s v="SHANNA"/>
    <s v="ODONNELL"/>
    <s v="PORT LAVACA"/>
    <s v="TX"/>
    <s v="77979"/>
    <s v="ADHD/ANTI-NARCOLEPSY/ANTI-OBESITY/ANOREXIANTS"/>
    <s v="INVALID GPI"/>
    <s v="ZEPBOUND"/>
    <s v="Prior Authorization"/>
    <s v="Std"/>
    <s v="Standard"/>
    <s v="Initial Benefit Review (NonClinic)"/>
    <s v="Initial Benefit Review"/>
    <s v="Denied"/>
    <s v="Initial Benefit Review"/>
    <s v="D"/>
    <s v="ASAP"/>
    <s v="Other obesity due to excess calories"/>
    <n v="-1"/>
    <n v="-1"/>
    <s v="NULL"/>
    <s v="00002250680"/>
    <s v=""/>
    <s v="NULL"/>
    <s v="NULL"/>
    <s v="NULL"/>
    <s v="NULL"/>
    <s v="280981385"/>
    <s v="280981385AND4/29/2024ANDZEPBO"/>
    <s v="Not a Covered Benefit Under Members Plan"/>
    <n v="0"/>
    <n v="0"/>
    <n v="0"/>
    <n v="0"/>
    <n v="0"/>
    <n v="0"/>
    <n v="0"/>
    <n v="1"/>
    <n v="0"/>
    <n v="0"/>
    <n v="1"/>
    <s v="Nurse Practitioner, Family"/>
    <s v="1609887439"/>
    <n v="0"/>
    <s v=""/>
    <s v=""/>
    <s v=""/>
    <s v=""/>
    <s v=""/>
    <n v="1.07060185185185E-2"/>
    <x v="0"/>
    <n v="0"/>
    <n v="1"/>
    <m/>
    <m/>
    <s v=""/>
    <s v=""/>
    <s v=""/>
    <s v=""/>
    <s v=""/>
    <n v="1"/>
    <x v="14"/>
    <n v="0"/>
    <n v="1"/>
    <s v="E66"/>
    <n v="0"/>
    <n v="1"/>
    <s v=""/>
    <s v="Fax"/>
    <n v="0"/>
    <n v="0"/>
    <n v="0"/>
    <n v="0"/>
    <x v="10"/>
    <x v="29"/>
    <x v="4"/>
    <s v=""/>
    <s v=""/>
  </r>
  <r>
    <s v="E66"/>
    <s v="Morbid (severe) obesity due to excess calories"/>
    <n v="1"/>
    <s v="Morbid (severe) obesity due to excess calories"/>
    <n v="1"/>
    <s v="WEGOVY"/>
    <s v="WEGOVY"/>
    <s v=""/>
    <s v=""/>
    <s v=""/>
    <s v=""/>
    <s v=""/>
    <s v=""/>
    <s v=""/>
    <s v=""/>
    <s v=""/>
    <s v=""/>
    <s v=""/>
    <s v=""/>
    <s v=""/>
    <s v=""/>
    <s v=""/>
    <s v=""/>
    <s v=""/>
    <s v=""/>
    <s v=""/>
    <s v=""/>
    <s v=""/>
    <s v=""/>
    <s v=""/>
    <s v=""/>
    <s v=""/>
    <s v=""/>
    <s v=""/>
    <s v=""/>
    <s v="24084747292"/>
    <s v=""/>
    <s v=""/>
    <s v=""/>
    <s v=""/>
    <s v=""/>
    <s v=""/>
    <s v=""/>
    <s v=""/>
    <s v=""/>
    <s v=""/>
    <s v=""/>
    <s v=""/>
    <s v=""/>
    <s v=""/>
    <s v=""/>
    <s v=""/>
    <s v=""/>
    <s v=""/>
    <s v=""/>
    <s v=""/>
    <s v=""/>
    <s v=""/>
    <s v=""/>
    <s v=""/>
    <s v=""/>
    <s v=""/>
    <s v=""/>
    <s v="RXCLAIM"/>
    <s v="MEDSURG"/>
    <d v="2024-06-03T09:38:07"/>
    <s v="24-084747292"/>
    <s v="TAYLOR, DANNY"/>
    <s v="W26829599901"/>
    <s v="AETNA - ACF - FI - MISSISSIPPI"/>
    <s v="7700"/>
    <s v="171714"/>
    <s v="0176713100001-A"/>
    <s v="1760921696"/>
    <s v="Scott, Tracy"/>
    <s v="Initial Benefit Review (NonClinic)"/>
    <s v="Prior Authorization"/>
    <s v="Expedited"/>
    <d v="2024-06-03T09:33:56"/>
    <d v="2024-06-03T09:33:56"/>
    <d v="2024-06-01T17:51:20"/>
    <s v="Denied"/>
    <n v="2024"/>
    <n v="6"/>
    <s v="Plan Exclusion"/>
    <s v="ePA"/>
    <s v="Closed"/>
    <s v="NonClinic"/>
    <s v="NULL"/>
    <s v="Plan Exclusion"/>
    <n v="10753"/>
    <s v="Plan Exclusion"/>
    <s v="Plan Exclusion"/>
    <s v=""/>
    <s v=""/>
    <s v="MS"/>
    <s v="TAYLOR"/>
    <s v="DANNY"/>
    <n v="24720"/>
    <n v="56"/>
    <s v="M"/>
    <s v="MS"/>
    <s v="WEGOVY 0.25MG INJ"/>
    <s v="6125207000D520"/>
    <s v="E66.01"/>
    <s v="1760921696"/>
    <s v="1760921696"/>
    <s v="Tracy"/>
    <s v="Scott"/>
    <s v="Byhalia"/>
    <s v="MS"/>
    <s v="38611"/>
    <s v="ADHD/ANTI-NARCOLEPSY/ANTI-OBESITY/ANOREXIANTS"/>
    <s v="ANTI-OBESITY - GLP-1 RECEPTOR AGONISTS"/>
    <s v="WEGOVY"/>
    <s v="Prior Authorization"/>
    <s v="Exp"/>
    <s v="Expedited"/>
    <s v="Initial Benefit Review (NonClinic)"/>
    <s v="Initial Benefit Review"/>
    <s v="Denied"/>
    <s v="Initial Benefit Review"/>
    <s v="D"/>
    <s v="ASAP"/>
    <s v="Morbid (severe) obesity due to excess calories"/>
    <n v="-1"/>
    <n v="-1"/>
    <s v="NULL"/>
    <s v="00169452514"/>
    <s v=""/>
    <s v="NULL"/>
    <s v="NULL"/>
    <s v="NULL"/>
    <s v="NULL"/>
    <s v="268295999"/>
    <s v="268295999AND6/3/2024ANDWEGOV"/>
    <s v="Not a Covered Benefit Under Members Plan"/>
    <n v="0"/>
    <n v="0"/>
    <n v="0"/>
    <n v="0"/>
    <n v="0"/>
    <n v="0"/>
    <n v="0"/>
    <n v="1"/>
    <n v="0"/>
    <n v="0"/>
    <n v="1"/>
    <s v="Nurse Practitioner"/>
    <s v="1760921696"/>
    <n v="0"/>
    <s v=""/>
    <s v=""/>
    <s v=""/>
    <s v=""/>
    <s v=""/>
    <n v="2.9050925925925902E-3"/>
    <x v="0"/>
    <n v="0"/>
    <n v="1"/>
    <m/>
    <n v="1"/>
    <s v=""/>
    <s v=""/>
    <s v=""/>
    <s v=""/>
    <s v=""/>
    <n v="1"/>
    <x v="14"/>
    <n v="0"/>
    <n v="1"/>
    <s v="E66"/>
    <n v="0"/>
    <n v="1"/>
    <s v=""/>
    <s v="ePA"/>
    <n v="0"/>
    <n v="0"/>
    <n v="0"/>
    <n v="0"/>
    <x v="2"/>
    <x v="30"/>
    <x v="4"/>
    <s v=""/>
    <s v=""/>
  </r>
  <r>
    <s v="E66"/>
    <s v="Morbid (severe) obesity due to excess calories"/>
    <n v="1"/>
    <s v="Morbid (severe) obesity due to excess calories"/>
    <n v="1"/>
    <s v="WEGOVY"/>
    <s v="WEGOVY"/>
    <s v=""/>
    <s v=""/>
    <s v=""/>
    <s v=""/>
    <s v=""/>
    <s v=""/>
    <s v=""/>
    <s v=""/>
    <s v=""/>
    <s v=""/>
    <s v=""/>
    <s v=""/>
    <s v=""/>
    <s v=""/>
    <s v=""/>
    <s v=""/>
    <s v=""/>
    <s v=""/>
    <s v=""/>
    <s v=""/>
    <s v=""/>
    <s v=""/>
    <s v=""/>
    <s v=""/>
    <s v=""/>
    <s v=""/>
    <s v=""/>
    <s v=""/>
    <s v="24088009488"/>
    <s v=""/>
    <s v=""/>
    <s v=""/>
    <s v=""/>
    <s v=""/>
    <s v=""/>
    <s v=""/>
    <s v=""/>
    <s v=""/>
    <s v=""/>
    <s v=""/>
    <s v=""/>
    <s v=""/>
    <s v=""/>
    <s v=""/>
    <s v=""/>
    <s v=""/>
    <s v=""/>
    <s v=""/>
    <s v=""/>
    <s v=""/>
    <s v=""/>
    <s v=""/>
    <s v=""/>
    <s v=""/>
    <s v=""/>
    <s v=""/>
    <s v="RXCLAIM"/>
    <s v="MEDSURG"/>
    <d v="2024-09-02T15:43:24"/>
    <s v="24-088009488"/>
    <s v="ROBINSON, TAMMY"/>
    <s v="W28640093901"/>
    <s v="AETNA - ACF - FI - MISSISSIPPI"/>
    <s v="7700"/>
    <s v="171714"/>
    <s v="0176713100001-A"/>
    <s v="1760921696"/>
    <s v="Scott, Tracy"/>
    <s v="Initial Benefit Review (NonClinic)"/>
    <s v="Prior Authorization"/>
    <s v="Expedited"/>
    <d v="2024-09-02T15:33:20"/>
    <d v="2024-09-02T15:33:20"/>
    <d v="2024-09-02T15:12:33"/>
    <s v="Denied"/>
    <n v="2024"/>
    <n v="9"/>
    <s v="IBR"/>
    <s v="ePA"/>
    <s v="Closed"/>
    <s v="NonClinic"/>
    <s v="IBR"/>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ROBINSON"/>
    <s v="TAMMY"/>
    <n v="25848"/>
    <n v="53"/>
    <s v="F"/>
    <s v="MS"/>
    <s v="WEGOVY 0.25MG INJ"/>
    <s v="6125207000D520"/>
    <s v="E66.9"/>
    <s v="1760921696"/>
    <s v="1760921696"/>
    <s v="Tracy"/>
    <s v="Scott"/>
    <s v="Byhalia"/>
    <s v="MS"/>
    <s v="38611"/>
    <s v="ADHD/ANTI-NARCOLEPSY/ANTI-OBESITY/ANOREXIANTS"/>
    <s v="ANTI-OBESITY - GLP-1 RECEPTOR AGONISTS"/>
    <s v="WEGOVY"/>
    <s v="Prior Authorization"/>
    <s v="Exp"/>
    <s v="Expedited"/>
    <s v="Initial Benefit Review (NonClinic)"/>
    <s v="Initial Benefit Review"/>
    <s v="Denied"/>
    <s v="Initial Benefit Review"/>
    <s v="D"/>
    <s v="ASAP"/>
    <s v="Obesity, unspecified"/>
    <n v="-1"/>
    <n v="-1"/>
    <s v="NULL"/>
    <s v="00169452514"/>
    <s v=""/>
    <s v="NULL"/>
    <s v="NULL"/>
    <s v="NULL"/>
    <s v="NULL"/>
    <s v="286400939"/>
    <s v="286400939AND9/2/2024ANDWEGOV"/>
    <s v="Not a Covered Benefit Under Members Plan"/>
    <n v="0"/>
    <n v="0"/>
    <n v="0"/>
    <n v="0"/>
    <n v="0"/>
    <n v="0"/>
    <n v="0"/>
    <n v="1"/>
    <n v="0"/>
    <n v="0"/>
    <n v="1"/>
    <s v="Nurse Practitioner"/>
    <s v="1760921696"/>
    <n v="0"/>
    <s v=""/>
    <s v=""/>
    <s v=""/>
    <s v=""/>
    <n v="2.9050926023046486E-3"/>
    <n v="6.9907407407407401E-3"/>
    <x v="0"/>
    <n v="0"/>
    <n v="1"/>
    <m/>
    <n v="1"/>
    <s v=""/>
    <s v=""/>
    <s v=""/>
    <s v=""/>
    <s v=""/>
    <n v="1"/>
    <x v="14"/>
    <n v="0"/>
    <n v="1"/>
    <s v="E66"/>
    <n v="0"/>
    <n v="1"/>
    <s v=""/>
    <s v="ePA"/>
    <n v="0"/>
    <n v="0"/>
    <n v="0"/>
    <n v="0"/>
    <x v="2"/>
    <x v="30"/>
    <x v="4"/>
    <s v=""/>
    <s v=""/>
  </r>
  <r>
    <s v="E66"/>
    <s v="Morbid (severe) obesity due to excess calories"/>
    <n v="1"/>
    <s v="Morbid (severe) obesity due to excess calories"/>
    <n v="1"/>
    <s v="ZEPBOUND"/>
    <s v="ZEPBOUND"/>
    <s v=""/>
    <s v=""/>
    <s v=""/>
    <s v=""/>
    <s v=""/>
    <s v=""/>
    <s v=""/>
    <s v=""/>
    <s v=""/>
    <s v=""/>
    <s v=""/>
    <s v=""/>
    <s v=""/>
    <s v=""/>
    <s v=""/>
    <s v=""/>
    <s v=""/>
    <s v=""/>
    <s v=""/>
    <s v=""/>
    <s v=""/>
    <s v=""/>
    <s v=""/>
    <s v=""/>
    <s v=""/>
    <s v=""/>
    <s v=""/>
    <s v=""/>
    <s v="24089093203"/>
    <s v=""/>
    <s v=""/>
    <s v=""/>
    <s v=""/>
    <s v=""/>
    <s v=""/>
    <s v=""/>
    <s v=""/>
    <s v=""/>
    <s v=""/>
    <s v=""/>
    <s v=""/>
    <s v=""/>
    <s v=""/>
    <s v=""/>
    <s v=""/>
    <s v=""/>
    <s v=""/>
    <s v=""/>
    <s v=""/>
    <s v=""/>
    <s v=""/>
    <s v=""/>
    <s v=""/>
    <s v=""/>
    <s v=""/>
    <s v=""/>
    <s v="RXCLAIM"/>
    <s v="MEDSURG"/>
    <d v="2024-10-02T12:27:52"/>
    <s v="24-089093203"/>
    <s v="TAYLOR, DANNY"/>
    <s v="W26829599901"/>
    <s v="AETNA - ACF - FI - MISSISSIPPI"/>
    <s v="7700"/>
    <s v="171714"/>
    <s v="0176713100001-A"/>
    <s v="1760921696"/>
    <s v="Scott, Tracy"/>
    <s v="Initial Benefit Review (NonClinic)"/>
    <s v="Prior Authorization"/>
    <s v="Expedited"/>
    <d v="2024-10-02T12:23:41"/>
    <d v="2024-10-02T12:23:41"/>
    <d v="2024-10-02T12:19:15"/>
    <s v="Denied"/>
    <n v="2024"/>
    <n v="10"/>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TAYLOR"/>
    <s v="DANNY"/>
    <n v="24720"/>
    <n v="57"/>
    <s v="M"/>
    <s v="MS"/>
    <s v="ZEPBOUND 5/0.5 PEN"/>
    <s v="6125258000D525"/>
    <s v="E66.9"/>
    <s v="1760921696"/>
    <s v="1760921696"/>
    <s v="Tracy"/>
    <s v="Scott"/>
    <s v="Byhalia"/>
    <s v="MS"/>
    <s v="38611"/>
    <s v="ADHD/ANTI-NARCOLEPSY/ANTI-OBESITY/ANOREXIANTS"/>
    <s v="INVALID GPI"/>
    <s v="ZEPBOUND"/>
    <s v="Prior Authorization"/>
    <s v="Exp"/>
    <s v="Expedited"/>
    <s v="Initial Benefit Review (NonClinic)"/>
    <s v="Initial Benefit Review"/>
    <s v="Denied"/>
    <s v="Initial Benefit Review"/>
    <s v="D"/>
    <s v="ASAP"/>
    <s v="Obesity, unspecified"/>
    <n v="-1"/>
    <n v="-1"/>
    <s v="NULL"/>
    <s v="00002249580"/>
    <s v=""/>
    <s v="NULL"/>
    <s v="NULL"/>
    <s v="NULL"/>
    <s v="NULL"/>
    <s v="268295999"/>
    <s v="268295999AND10/2/2024ANDZEPBO"/>
    <s v="Not a Covered Benefit Under Members Plan"/>
    <n v="0"/>
    <n v="0"/>
    <n v="0"/>
    <n v="0"/>
    <n v="0"/>
    <n v="0"/>
    <n v="0"/>
    <n v="1"/>
    <n v="0"/>
    <n v="0"/>
    <n v="1"/>
    <s v="Nurse Practitioner"/>
    <s v="1760921696"/>
    <n v="0"/>
    <s v=""/>
    <s v=""/>
    <s v=""/>
    <s v=""/>
    <n v="6.9907407014397904E-3"/>
    <n v="2.9050925925925902E-3"/>
    <x v="0"/>
    <n v="0"/>
    <n v="1"/>
    <m/>
    <n v="1"/>
    <s v=""/>
    <s v=""/>
    <s v=""/>
    <s v=""/>
    <s v=""/>
    <n v="1"/>
    <x v="14"/>
    <n v="0"/>
    <n v="1"/>
    <s v="E66"/>
    <n v="0"/>
    <n v="1"/>
    <s v=""/>
    <s v="ePA"/>
    <n v="0"/>
    <n v="0"/>
    <n v="0"/>
    <n v="0"/>
    <x v="2"/>
    <x v="29"/>
    <x v="4"/>
    <s v=""/>
    <s v=""/>
  </r>
  <r>
    <s v="E66"/>
    <s v="Morbid (severe) obesity due to excess calories"/>
    <n v="1"/>
    <s v="Morbid (severe) obesity due to excess calories"/>
    <n v="1"/>
    <s v="ZEPBOUND"/>
    <s v="ZEPBOUND"/>
    <s v=""/>
    <s v=""/>
    <s v=""/>
    <s v=""/>
    <s v=""/>
    <s v=""/>
    <s v=""/>
    <s v=""/>
    <s v=""/>
    <s v=""/>
    <s v=""/>
    <s v=""/>
    <s v=""/>
    <s v=""/>
    <s v=""/>
    <s v=""/>
    <s v=""/>
    <s v=""/>
    <s v=""/>
    <s v=""/>
    <s v=""/>
    <s v=""/>
    <s v=""/>
    <s v=""/>
    <s v=""/>
    <s v=""/>
    <s v=""/>
    <s v=""/>
    <s v="24086703667"/>
    <s v=""/>
    <s v=""/>
    <s v=""/>
    <s v=""/>
    <s v=""/>
    <s v=""/>
    <s v=""/>
    <s v=""/>
    <s v=""/>
    <s v=""/>
    <s v=""/>
    <s v=""/>
    <s v=""/>
    <s v=""/>
    <s v=""/>
    <s v=""/>
    <s v=""/>
    <s v=""/>
    <s v=""/>
    <s v=""/>
    <s v=""/>
    <s v=""/>
    <s v=""/>
    <s v=""/>
    <s v=""/>
    <s v=""/>
    <s v=""/>
    <s v="RXCLAIM"/>
    <s v="MEDSURG"/>
    <d v="2024-07-26T09:23:55"/>
    <s v="24-086703667"/>
    <s v="MOORE, JONI"/>
    <s v="W28735428801"/>
    <s v="AETNA - ACF - FI - MISSISSIPPI"/>
    <s v="7700"/>
    <s v="112005303"/>
    <s v="0175967100001-A"/>
    <s v="1770674467"/>
    <s v="BROWN, SHARON"/>
    <s v="Initial Benefit Review (NonClinic)"/>
    <s v="Prior Authorization"/>
    <s v="Standard"/>
    <d v="2024-07-26T09:22:48"/>
    <d v="2024-07-26T09:22:49"/>
    <d v="2024-07-26T09:21:09"/>
    <s v="Denied"/>
    <n v="2024"/>
    <n v="7"/>
    <s v="Plan Exclusion"/>
    <s v="Call"/>
    <s v="Closed"/>
    <s v="NonClinic"/>
    <s v="."/>
    <s v="Plan Exclusion"/>
    <n v="10753"/>
    <s v="Plan Exclusion"/>
    <s v="Plan Exclusion"/>
    <s v=""/>
    <s v=""/>
    <s v="MS"/>
    <s v="MOORE"/>
    <s v="JONI"/>
    <n v="28469"/>
    <n v="46"/>
    <s v="F"/>
    <s v="MS"/>
    <s v="zepbound"/>
    <s v="**************"/>
    <s v="E66.9"/>
    <s v="000000NULL"/>
    <s v="1770674467"/>
    <s v="SHARON"/>
    <s v="BROWN"/>
    <s v="FLOWOOD"/>
    <s v="MS"/>
    <s v="39232"/>
    <s v="INVALID GPI"/>
    <s v="INVALID GPI"/>
    <s v="ZEPBOUND"/>
    <s v="Prior Authorization"/>
    <s v="Std"/>
    <s v="Standard"/>
    <s v="Initial Benefit Review (NonClinic)"/>
    <s v="Initial Benefit Review"/>
    <s v="Denied"/>
    <s v="Initial Benefit Review"/>
    <s v="D"/>
    <s v="ASAP"/>
    <s v="Obesity, unspecified"/>
    <n v="-1"/>
    <n v="-1"/>
    <s v="NULL"/>
    <s v="00002250680"/>
    <s v=""/>
    <s v="NULL"/>
    <s v="NULL"/>
    <s v="NULL"/>
    <s v="NULL"/>
    <s v="287354288"/>
    <s v="287354288AND7/26/2024ANDZEPBO"/>
    <s v="Not a Covered Benefit Under Members Plan"/>
    <n v="0"/>
    <n v="0"/>
    <n v="0"/>
    <n v="0"/>
    <n v="0"/>
    <n v="0"/>
    <n v="0"/>
    <n v="1"/>
    <n v="0"/>
    <n v="0"/>
    <n v="1"/>
    <s v="Nurse Practitioner"/>
    <s v="1770674467"/>
    <n v="0"/>
    <s v=""/>
    <s v=""/>
    <s v=""/>
    <s v=""/>
    <n v="2.9050926023046486E-3"/>
    <n v="7.7546296296296304E-4"/>
    <x v="0"/>
    <n v="0"/>
    <n v="1"/>
    <m/>
    <m/>
    <s v=""/>
    <s v=""/>
    <s v=""/>
    <s v=""/>
    <s v=""/>
    <n v="1"/>
    <x v="14"/>
    <n v="0"/>
    <n v="1"/>
    <s v="E66"/>
    <n v="0"/>
    <n v="1"/>
    <s v=""/>
    <s v="Call"/>
    <n v="0"/>
    <n v="0"/>
    <n v="0"/>
    <n v="0"/>
    <x v="2"/>
    <x v="29"/>
    <x v="4"/>
    <s v=""/>
    <s v=""/>
  </r>
  <r>
    <s v="E66"/>
    <s v="Morbid (severe) obesity due to excess calories"/>
    <n v="1"/>
    <s v="Morbid (severe) obesity due to excess calories"/>
    <n v="1"/>
    <s v="ZEPBOUND"/>
    <s v="ZEPBOUND"/>
    <s v=""/>
    <s v=""/>
    <s v=""/>
    <s v=""/>
    <s v=""/>
    <s v=""/>
    <s v=""/>
    <s v=""/>
    <s v=""/>
    <s v=""/>
    <s v=""/>
    <s v=""/>
    <s v=""/>
    <s v=""/>
    <s v=""/>
    <s v=""/>
    <s v=""/>
    <s v=""/>
    <s v=""/>
    <s v=""/>
    <s v=""/>
    <s v=""/>
    <s v=""/>
    <s v=""/>
    <s v=""/>
    <s v=""/>
    <s v=""/>
    <s v=""/>
    <s v="24082073192"/>
    <s v=""/>
    <s v=""/>
    <s v=""/>
    <s v=""/>
    <s v=""/>
    <s v=""/>
    <s v=""/>
    <s v=""/>
    <s v=""/>
    <s v=""/>
    <s v=""/>
    <s v=""/>
    <s v=""/>
    <s v=""/>
    <s v=""/>
    <s v=""/>
    <s v=""/>
    <s v=""/>
    <s v=""/>
    <s v=""/>
    <s v=""/>
    <s v=""/>
    <s v=""/>
    <s v=""/>
    <s v=""/>
    <s v=""/>
    <s v=""/>
    <s v="RXCLAIM"/>
    <s v="MEDSURG"/>
    <d v="2024-03-26T08:33:21"/>
    <s v="24-082073192"/>
    <s v="VARAS, ERIN"/>
    <s v="W28517725001"/>
    <s v="AETNA - ACF - FI - MISSISSIPPI"/>
    <s v="7700"/>
    <s v="108363238"/>
    <s v="0170009150001IC"/>
    <s v="1932580081"/>
    <s v="Gray O'Banks, Jaimie"/>
    <s v="Initial Benefit Review (NonClinic)"/>
    <s v="Prior Authorization"/>
    <s v="Standard"/>
    <d v="2024-03-26T07:47:32"/>
    <d v="2024-03-26T07:47:32"/>
    <d v="2024-03-25T14:38:52"/>
    <s v="Denied"/>
    <n v="2024"/>
    <n v="3"/>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VARAS"/>
    <s v="ERIN"/>
    <n v="28065"/>
    <n v="47"/>
    <s v="F"/>
    <s v="NY"/>
    <s v="ZEPBOUND 2.5/0.5 PEN"/>
    <s v="6125258000D520"/>
    <s v="E66.9"/>
    <s v="1932580081"/>
    <s v="1932580081"/>
    <s v="Jaimie"/>
    <s v="Gray O'Banks"/>
    <s v="Middletown"/>
    <s v="NY"/>
    <s v="10941"/>
    <s v="ADHD/ANTI-NARCOLEPSY/ANTI-OBESITY/ANOREXIANTS"/>
    <s v="INVALID GPI"/>
    <s v="ZEPBOUND"/>
    <s v="Prior Authorization"/>
    <s v="Std"/>
    <s v="Standard"/>
    <s v="Initial Benefit Review (NonClinic)"/>
    <s v="Initial Benefit Review"/>
    <s v="Denied"/>
    <s v="Initial Benefit Review"/>
    <s v="D"/>
    <s v="ASAP"/>
    <s v="Obesity, unspecified"/>
    <n v="-1"/>
    <n v="-1"/>
    <s v="NULL"/>
    <s v="00002250680"/>
    <s v=""/>
    <s v="NULL"/>
    <s v="NULL"/>
    <s v="NULL"/>
    <s v="NULL"/>
    <s v="285177250"/>
    <s v="285177250AND3/26/2024ANDZEPBO"/>
    <s v="Not a Covered Benefit Under Members Plan"/>
    <n v="0"/>
    <n v="0"/>
    <n v="0"/>
    <n v="0"/>
    <n v="0"/>
    <n v="0"/>
    <n v="0"/>
    <n v="1"/>
    <n v="0"/>
    <n v="0"/>
    <n v="1"/>
    <s v="Nurse Practitioner"/>
    <s v="1932580081"/>
    <n v="0"/>
    <s v=""/>
    <s v=""/>
    <s v=""/>
    <s v=""/>
    <s v=""/>
    <n v="3.1817129629629598E-2"/>
    <x v="0"/>
    <n v="0"/>
    <n v="1"/>
    <m/>
    <m/>
    <s v=""/>
    <s v=""/>
    <s v=""/>
    <s v=""/>
    <s v=""/>
    <n v="1"/>
    <x v="14"/>
    <n v="0"/>
    <n v="1"/>
    <s v="E66"/>
    <n v="0"/>
    <n v="1"/>
    <s v=""/>
    <s v="ePA"/>
    <n v="0"/>
    <n v="0"/>
    <n v="0"/>
    <n v="0"/>
    <x v="2"/>
    <x v="29"/>
    <x v="4"/>
    <s v=""/>
    <s v=""/>
  </r>
  <r>
    <s v="E66"/>
    <s v="Morbid (severe) obesity due to excess calories"/>
    <n v="1"/>
    <s v="Morbid (severe) obesity due to excess calories"/>
    <n v="1"/>
    <s v="WEGOVY"/>
    <s v="WEGOVY"/>
    <s v=""/>
    <s v=""/>
    <s v=""/>
    <s v=""/>
    <s v=""/>
    <s v=""/>
    <s v=""/>
    <s v=""/>
    <s v=""/>
    <s v=""/>
    <s v=""/>
    <s v=""/>
    <s v=""/>
    <s v=""/>
    <s v=""/>
    <s v=""/>
    <s v=""/>
    <s v=""/>
    <s v=""/>
    <s v=""/>
    <s v=""/>
    <s v=""/>
    <s v=""/>
    <s v=""/>
    <s v=""/>
    <s v=""/>
    <s v=""/>
    <s v=""/>
    <s v="24082831125"/>
    <s v=""/>
    <s v=""/>
    <s v=""/>
    <s v=""/>
    <s v=""/>
    <s v=""/>
    <s v=""/>
    <s v=""/>
    <s v=""/>
    <s v=""/>
    <s v=""/>
    <s v=""/>
    <s v=""/>
    <s v=""/>
    <s v=""/>
    <s v=""/>
    <s v=""/>
    <s v=""/>
    <s v=""/>
    <s v=""/>
    <s v=""/>
    <s v=""/>
    <s v=""/>
    <s v=""/>
    <s v=""/>
    <s v=""/>
    <s v=""/>
    <s v="RXCLAIM"/>
    <s v="MEDSURG"/>
    <d v="2024-04-11T09:51:15"/>
    <s v="24-082831125"/>
    <s v="DILLON, RANDALL"/>
    <s v="W28293602201"/>
    <s v="AETNA - ACF - FI - MISSISSIPPI"/>
    <s v="7700"/>
    <s v="108363238"/>
    <s v="0170009110001AA"/>
    <s v="1982909453"/>
    <s v="MATTHEWS, SANDRA"/>
    <s v="Initial Benefit Review (NonClinic)"/>
    <s v="Prior Authorization"/>
    <s v="Standard"/>
    <d v="2024-04-11T07:40:15"/>
    <d v="2024-04-11T07:40:15"/>
    <d v="2024-04-11T07:40:44"/>
    <s v="Denied"/>
    <n v="2024"/>
    <n v="4"/>
    <s v="Your request for coverage was denied because your prescription benefit plan does not cover the requested medication."/>
    <s v="Fax"/>
    <s v="Closed"/>
    <s v="NonClinic"/>
    <s v="NULL"/>
    <s v="Your request for coverage was denied because your prescription benefit plan does not cover the requested medication."/>
    <n v="12243"/>
    <s v="*Drug Not Covered/Plan Exclusion - Your request for coverage was denied because your prescription benefit plan does not cover the requested medication."/>
    <s v="Your request for coverage was denied because your prescription benefit plan does not cover the requested medication."/>
    <s v=""/>
    <s v=""/>
    <s v="MS"/>
    <s v="DILLON"/>
    <s v="RANDALL"/>
    <n v="27075"/>
    <n v="50"/>
    <s v="M"/>
    <s v="MS"/>
    <s v="Wegovy 0.25mg Injection"/>
    <s v="6125207000D520"/>
    <s v="E66.9"/>
    <s v="000000NULL"/>
    <s v="1982909453"/>
    <s v="SANDRA"/>
    <s v="MATTHEWS"/>
    <s v="GULFPORT"/>
    <s v="MS"/>
    <s v="39503"/>
    <s v="ADHD/ANTI-NARCOLEPSY/ANTI-OBESITY/ANOREXIANTS"/>
    <s v="ANTI-OBESITY - GLP-1 RECEPTOR AGONISTS"/>
    <s v="WEGOVY"/>
    <s v="Prior Authorization"/>
    <s v="Std"/>
    <s v="Standard"/>
    <s v="Initial Benefit Review (NonClinic)"/>
    <s v="Initial Benefit Review"/>
    <s v="Denied"/>
    <s v="Initial Benefit Review"/>
    <s v="D"/>
    <s v="ASAP"/>
    <s v="Obesity, unspecified"/>
    <n v="-1"/>
    <n v="-1"/>
    <s v="NULL"/>
    <s v="00169452514"/>
    <s v=""/>
    <s v="NULL"/>
    <s v="NULL"/>
    <s v="NULL"/>
    <s v="NULL"/>
    <s v="282936022"/>
    <s v="282936022AND4/11/2024ANDWEGOV"/>
    <s v="Not a Covered Benefit Under Members Plan"/>
    <n v="0"/>
    <n v="0"/>
    <n v="0"/>
    <n v="0"/>
    <n v="0"/>
    <n v="0"/>
    <n v="0"/>
    <n v="1"/>
    <n v="0"/>
    <n v="0"/>
    <n v="1"/>
    <s v="Nurse Practitioner"/>
    <s v="1982909453"/>
    <n v="0"/>
    <s v=""/>
    <s v=""/>
    <s v=""/>
    <s v=""/>
    <s v=""/>
    <n v="9.0972222222222204E-2"/>
    <x v="0"/>
    <n v="0"/>
    <n v="1"/>
    <m/>
    <m/>
    <s v=""/>
    <s v=""/>
    <s v=""/>
    <s v=""/>
    <s v=""/>
    <n v="1"/>
    <x v="14"/>
    <n v="0"/>
    <n v="1"/>
    <s v="E66"/>
    <n v="0"/>
    <n v="1"/>
    <s v=""/>
    <s v="Fax"/>
    <n v="0"/>
    <n v="0"/>
    <n v="0"/>
    <n v="0"/>
    <x v="2"/>
    <x v="30"/>
    <x v="4"/>
    <s v=""/>
    <s v=""/>
  </r>
  <r>
    <s v="E66"/>
    <s v="Morbid (severe) obesity due to excess calories"/>
    <n v="1"/>
    <s v="Morbid (severe) obesity due to excess calories"/>
    <n v="1"/>
    <s v="WEGOVY"/>
    <s v="WEGOVY"/>
    <s v=""/>
    <s v=""/>
    <s v=""/>
    <s v=""/>
    <s v=""/>
    <s v=""/>
    <s v=""/>
    <s v=""/>
    <s v=""/>
    <s v=""/>
    <s v=""/>
    <s v=""/>
    <s v=""/>
    <s v=""/>
    <s v=""/>
    <s v=""/>
    <s v=""/>
    <s v=""/>
    <s v=""/>
    <s v=""/>
    <s v=""/>
    <s v=""/>
    <s v=""/>
    <s v=""/>
    <s v=""/>
    <s v=""/>
    <s v=""/>
    <s v=""/>
    <s v="24087858950"/>
    <s v=""/>
    <s v=""/>
    <s v=""/>
    <s v=""/>
    <s v=""/>
    <s v=""/>
    <s v=""/>
    <s v=""/>
    <s v=""/>
    <s v=""/>
    <s v=""/>
    <s v=""/>
    <s v=""/>
    <s v=""/>
    <s v=""/>
    <s v=""/>
    <s v=""/>
    <s v=""/>
    <s v=""/>
    <s v=""/>
    <s v=""/>
    <s v=""/>
    <s v=""/>
    <s v=""/>
    <s v=""/>
    <s v=""/>
    <s v=""/>
    <s v="RXCLAIM"/>
    <s v="MEDSURG"/>
    <d v="2024-08-27T19:15:17"/>
    <s v="24-087858950"/>
    <s v="RAMSEY, DAJON"/>
    <s v="W28764317101"/>
    <s v="AETNA - ACF - FI - MISSISSIPPI"/>
    <s v="7700"/>
    <s v="108363238"/>
    <s v="0170009150001HA"/>
    <s v="1760010045"/>
    <s v="Tsai, Kang-Lin"/>
    <s v="Initial Benefit Review (NonClinic)"/>
    <s v="Prior Authorization"/>
    <s v="Standard"/>
    <d v="2024-08-27T19:12:59"/>
    <d v="2024-08-27T19:12:59"/>
    <d v="2024-08-27T19:01:25"/>
    <s v="Denied"/>
    <n v="2024"/>
    <n v="8"/>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RAMSEY"/>
    <s v="DAJON"/>
    <n v="35640"/>
    <n v="27"/>
    <s v="M"/>
    <s v="MS"/>
    <s v="WEGOVY 0.25MG INJ"/>
    <s v="6125207000D520"/>
    <s v="E66.01"/>
    <s v="1760010045"/>
    <s v="1760010045"/>
    <s v="Kang-Lin"/>
    <s v="Tsai"/>
    <s v="BAY ST LOUIS"/>
    <s v="MS"/>
    <s v="39520"/>
    <s v="ADHD/ANTI-NARCOLEPSY/ANTI-OBESITY/ANOREXIANTS"/>
    <s v="ANTI-OBESITY - GLP-1 RECEPTOR AGONISTS"/>
    <s v="WEGOVY"/>
    <s v="Prior Authorization"/>
    <s v="Std"/>
    <s v="Standard"/>
    <s v="Initial Benefit Review (NonClinic)"/>
    <s v="Initial Benefit Review"/>
    <s v="Denied"/>
    <s v="Initial Benefit Review"/>
    <s v="D"/>
    <s v="ASAP"/>
    <s v="Morbid (severe) obesity due to excess calories"/>
    <n v="-1"/>
    <n v="-1"/>
    <s v="NULL"/>
    <s v="00169452514"/>
    <s v=""/>
    <s v="NULL"/>
    <s v="NULL"/>
    <s v="NULL"/>
    <s v="NULL"/>
    <s v="287643171"/>
    <s v="287643171AND8/27/2024ANDWEGOV"/>
    <s v="Not a Covered Benefit Under Members Plan"/>
    <n v="0"/>
    <n v="0"/>
    <n v="0"/>
    <n v="0"/>
    <n v="0"/>
    <n v="0"/>
    <n v="0"/>
    <n v="1"/>
    <n v="0"/>
    <n v="0"/>
    <n v="1"/>
    <s v="Other"/>
    <s v="1760010045"/>
    <n v="1"/>
    <s v=""/>
    <s v=""/>
    <s v=""/>
    <s v=""/>
    <s v=""/>
    <n v="1.5972222222222199E-3"/>
    <x v="0"/>
    <n v="0"/>
    <n v="1"/>
    <m/>
    <m/>
    <s v=""/>
    <s v=""/>
    <s v=""/>
    <s v=""/>
    <s v=""/>
    <n v="1"/>
    <x v="14"/>
    <n v="0"/>
    <n v="1"/>
    <s v="E66"/>
    <n v="0"/>
    <n v="1"/>
    <s v=""/>
    <s v="ePA"/>
    <n v="0"/>
    <n v="0"/>
    <n v="0"/>
    <n v="0"/>
    <x v="3"/>
    <x v="30"/>
    <x v="4"/>
    <s v=""/>
    <s v=""/>
  </r>
  <r>
    <s v="E66"/>
    <s v="Morbid (severe) obesity due to excess calories"/>
    <n v="1"/>
    <s v="Morbid (severe) obesity due to excess calories"/>
    <n v="1"/>
    <s v="ZEPBOUND"/>
    <s v="ZEPBOUND"/>
    <s v=""/>
    <s v=""/>
    <s v=""/>
    <s v=""/>
    <s v=""/>
    <s v=""/>
    <s v=""/>
    <s v=""/>
    <s v=""/>
    <s v=""/>
    <s v=""/>
    <s v=""/>
    <s v=""/>
    <s v=""/>
    <s v=""/>
    <s v=""/>
    <s v=""/>
    <s v=""/>
    <s v=""/>
    <s v=""/>
    <s v=""/>
    <s v=""/>
    <s v=""/>
    <s v=""/>
    <s v=""/>
    <s v=""/>
    <s v=""/>
    <s v=""/>
    <s v="24087815342"/>
    <s v=""/>
    <s v=""/>
    <s v=""/>
    <s v=""/>
    <s v=""/>
    <s v=""/>
    <s v=""/>
    <s v=""/>
    <s v=""/>
    <s v=""/>
    <s v=""/>
    <s v=""/>
    <s v=""/>
    <s v=""/>
    <s v=""/>
    <s v=""/>
    <s v=""/>
    <s v=""/>
    <s v=""/>
    <s v=""/>
    <s v=""/>
    <s v=""/>
    <s v=""/>
    <s v=""/>
    <s v=""/>
    <s v=""/>
    <s v=""/>
    <s v="RXCLAIM"/>
    <s v="MEDSURG"/>
    <d v="2024-08-27T08:42:52"/>
    <s v="24-087815342"/>
    <s v="RAMSEY, DAJON"/>
    <s v="W28764317101"/>
    <s v="AETNA - ACF - FI - MISSISSIPPI"/>
    <s v="7700"/>
    <s v="108363238"/>
    <s v="0170009150001HA"/>
    <s v="1760010045"/>
    <s v="Tsai, Kang-Lin"/>
    <s v="Initial Benefit Review (NonClinic)"/>
    <s v="Prior Authorization"/>
    <s v="Standard"/>
    <d v="2024-08-27T08:39:32"/>
    <d v="2024-08-27T08:39:32"/>
    <d v="2024-08-27T08:17:27"/>
    <s v="Denied"/>
    <n v="2024"/>
    <n v="8"/>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RAMSEY"/>
    <s v="DAJON"/>
    <n v="35640"/>
    <n v="27"/>
    <s v="M"/>
    <s v="MS"/>
    <s v="ZEPBOUND 2.5/0.5 PEN"/>
    <s v="6125258000D520"/>
    <s v="E66.01"/>
    <s v="1760010045"/>
    <s v="1760010045"/>
    <s v="Kang-Lin"/>
    <s v="Tsai"/>
    <s v="BAY ST LOUIS"/>
    <s v="MS"/>
    <s v="39520"/>
    <s v="ADHD/ANTI-NARCOLEPSY/ANTI-OBESITY/ANOREXIANTS"/>
    <s v="INVALID GPI"/>
    <s v="ZEPBOUND"/>
    <s v="Prior Authorization"/>
    <s v="Std"/>
    <s v="Standard"/>
    <s v="Initial Benefit Review (NonClinic)"/>
    <s v="Initial Benefit Review"/>
    <s v="Denied"/>
    <s v="Initial Benefit Review"/>
    <s v="D"/>
    <s v="ASAP"/>
    <s v="Morbid (severe) obesity due to excess calories"/>
    <n v="-1"/>
    <n v="-1"/>
    <s v="NULL"/>
    <s v="00002250680"/>
    <s v=""/>
    <s v="NULL"/>
    <s v="NULL"/>
    <s v="NULL"/>
    <s v="NULL"/>
    <s v="287643171"/>
    <s v="287643171AND8/27/2024ANDZEPBO"/>
    <s v="Not a Covered Benefit Under Members Plan"/>
    <n v="0"/>
    <n v="0"/>
    <n v="0"/>
    <n v="0"/>
    <n v="0"/>
    <n v="0"/>
    <n v="0"/>
    <n v="1"/>
    <n v="0"/>
    <n v="0"/>
    <n v="1"/>
    <s v="Other"/>
    <s v="1760010045"/>
    <n v="1"/>
    <s v=""/>
    <s v=""/>
    <s v=""/>
    <s v=""/>
    <s v=""/>
    <n v="2.3148148148148099E-3"/>
    <x v="0"/>
    <n v="0"/>
    <n v="1"/>
    <m/>
    <m/>
    <s v=""/>
    <s v=""/>
    <s v=""/>
    <s v=""/>
    <s v=""/>
    <n v="1"/>
    <x v="14"/>
    <n v="0"/>
    <n v="1"/>
    <s v="E66"/>
    <n v="0"/>
    <n v="1"/>
    <s v=""/>
    <s v="ePA"/>
    <n v="0"/>
    <n v="0"/>
    <n v="0"/>
    <n v="0"/>
    <x v="3"/>
    <x v="29"/>
    <x v="4"/>
    <s v=""/>
    <s v=""/>
  </r>
  <r>
    <s v="E78"/>
    <s v="Pure hypercholesterolemia"/>
    <n v="1"/>
    <s v="Pure hypercholesterolemia"/>
    <n v="1"/>
    <s v="VASCEPA"/>
    <s v="VASCEPA"/>
    <s v=""/>
    <s v=""/>
    <s v=""/>
    <s v=""/>
    <s v=""/>
    <s v=""/>
    <s v=""/>
    <s v=""/>
    <s v=""/>
    <s v=""/>
    <s v=""/>
    <s v=""/>
    <s v=""/>
    <s v=""/>
    <s v=""/>
    <s v=""/>
    <s v=""/>
    <s v=""/>
    <s v=""/>
    <s v=""/>
    <s v=""/>
    <s v=""/>
    <s v=""/>
    <s v=""/>
    <s v=""/>
    <s v=""/>
    <s v=""/>
    <s v=""/>
    <s v="24087258047"/>
    <s v=""/>
    <s v=""/>
    <s v=""/>
    <s v=""/>
    <s v=""/>
    <s v=""/>
    <s v=""/>
    <s v=""/>
    <s v=""/>
    <s v=""/>
    <s v=""/>
    <s v=""/>
    <s v=""/>
    <s v=""/>
    <s v=""/>
    <s v=""/>
    <s v=""/>
    <s v=""/>
    <s v=""/>
    <s v=""/>
    <s v=""/>
    <s v=""/>
    <s v=""/>
    <s v=""/>
    <s v=""/>
    <s v=""/>
    <s v=""/>
    <s v="RXCLAIM"/>
    <s v="MEDSURG"/>
    <d v="2024-08-13T14:16:48"/>
    <s v="24-087258047"/>
    <s v="SLUDER, SHERI"/>
    <s v="W26679358501"/>
    <s v="AETNA - ACF - FI - TEXAS - PPO"/>
    <s v="7700"/>
    <s v="108363238"/>
    <s v="0170009100001-Q"/>
    <s v="1407513872"/>
    <s v="Marfisi, Breanne"/>
    <s v="(ACF FI) Non-Covered Drugs Medical Necessity"/>
    <s v="Prior Authorization"/>
    <s v="Standard"/>
    <d v="2024-08-13T14:08:31"/>
    <d v="2024-08-13T14:08:31"/>
    <d v="2024-08-12T08:57:07"/>
    <s v="Denied"/>
    <n v="2024"/>
    <n v="8"/>
    <s v="Your plan only covers this drug when your doctor gives us a medical reason you cannot take those other drugs. We have denied your request for this drug because your doctor told us that you will be taking a preferred drug instead. Your doctor can send us any new or missing information for us to review. The preferred drugs for your plan are: icosapent ethyl, omega-3 acid ethyl esters. Your doctor may need to get approval from your plan for preferred drugs. For this drug, you may have to meet other criteria. You can request the drug policy for more details. You can also request other plan documents for your review."/>
    <s v="ePA"/>
    <s v="Closed"/>
    <s v="Clinical"/>
    <s v="NULL"/>
    <s v="Your plan only covers this drug when your doctor gives us a medical reason you cannot take those other drugs. We have denied your request for this drug because your doctor told us that you will be taking a preferred drug instead. Your doctor can send us any new or missing information for us to review. The preferred drugs for your plan are: icosapent ethyl, omega-3 acid ethyl esters. Your doctor may need to get approval from your plan for preferred drugs. For this drug, you may have to meet other criteria. You can request the drug policy for more details. You can also request other plan documents for your review."/>
    <n v="0"/>
    <s v="Other"/>
    <s v="Your plan only covers this drug when your doctor gives us a medical reason you cannot take those other drugs. We have denied your request for this drug because your doctor told us that you will be taking a preferred drug instead. Your doctor can send us any new or missing information for us to review. The preferred drugs for your plan are: icosapent ethyl, omega-3 acid ethyl esters. Your doctor may need to get approval from your plan for preferred drugs. For this drug, you may have to meet other criteria. You can request the drug policy for more details. You can also request other plan documents for your review."/>
    <s v=""/>
    <s v=""/>
    <s v="TX"/>
    <s v="SLUDER"/>
    <s v="SHERI"/>
    <n v="24063"/>
    <n v="58"/>
    <s v="F"/>
    <s v="TX"/>
    <s v="Vascepa (icosapent ethyl)"/>
    <s v="395000351001**"/>
    <s v="E78.5"/>
    <s v="1407513872"/>
    <s v="1407513872"/>
    <s v="Breanne"/>
    <s v="Marfisi"/>
    <s v="Tomball"/>
    <s v="TX"/>
    <s v="77375"/>
    <s v="ANTIHYPERLIPIDEMICS"/>
    <s v="ANTIHYPERLIPIDEMICS - MISC."/>
    <s v="VASCEPA"/>
    <s v="Prior Authorization"/>
    <s v="Std"/>
    <s v="Standard"/>
    <s v="(ACF FI) Non-Covered Drugs Medical Necessity"/>
    <s v="MD Deny and Close (Complete Clinical) - PA"/>
    <s v="Denied"/>
    <s v="Denied"/>
    <s v="D"/>
    <s v="ASAP"/>
    <s v="Hyperlipidemia, unspecified"/>
    <n v="0.08"/>
    <n v="0.08"/>
    <s v="NULL"/>
    <s v="52937000120"/>
    <d v="2024-08-13T14:16:47"/>
    <s v="C333613"/>
    <s v="NULL"/>
    <s v="Susan"/>
    <s v="Higgins"/>
    <s v="266793585"/>
    <s v="266793585AND8/13/2024ANDVASCE"/>
    <s v="Drug is not Covered Under Plan Formulary"/>
    <n v="0"/>
    <n v="0"/>
    <n v="0"/>
    <n v="0"/>
    <n v="0"/>
    <n v="0"/>
    <n v="1"/>
    <n v="0"/>
    <n v="0"/>
    <n v="0"/>
    <n v="1"/>
    <s v="Registered Nurse"/>
    <s v="1407513872"/>
    <n v="0"/>
    <s v=""/>
    <s v=""/>
    <s v=""/>
    <s v=""/>
    <s v=""/>
    <n v="5.7523148148148203E-3"/>
    <x v="0"/>
    <n v="0"/>
    <n v="1"/>
    <m/>
    <m/>
    <s v=""/>
    <s v=""/>
    <s v=""/>
    <s v=""/>
    <s v=""/>
    <n v="1"/>
    <x v="15"/>
    <n v="0"/>
    <n v="1"/>
    <s v="E78"/>
    <n v="0"/>
    <n v="1"/>
    <s v=""/>
    <s v="ePA"/>
    <n v="0"/>
    <n v="0"/>
    <n v="0"/>
    <n v="0"/>
    <x v="0"/>
    <x v="32"/>
    <x v="3"/>
    <s v=""/>
    <s v=""/>
  </r>
  <r>
    <s v="E78"/>
    <s v="Pure hypercholesterolemia"/>
    <n v="1"/>
    <s v="Pure hypercholesterolemia"/>
    <n v="1"/>
    <s v="MOUNJARO"/>
    <s v="MOUNJARO"/>
    <s v=""/>
    <s v=""/>
    <s v=""/>
    <s v=""/>
    <s v=""/>
    <s v=""/>
    <s v=""/>
    <s v=""/>
    <s v=""/>
    <s v=""/>
    <s v=""/>
    <s v=""/>
    <s v=""/>
    <s v=""/>
    <s v=""/>
    <s v=""/>
    <s v=""/>
    <s v=""/>
    <s v=""/>
    <s v=""/>
    <s v=""/>
    <s v=""/>
    <s v=""/>
    <s v=""/>
    <s v=""/>
    <s v=""/>
    <s v=""/>
    <s v=""/>
    <s v="24089363616"/>
    <s v=""/>
    <s v=""/>
    <s v=""/>
    <s v=""/>
    <s v=""/>
    <s v=""/>
    <s v=""/>
    <s v=""/>
    <s v=""/>
    <s v=""/>
    <s v=""/>
    <s v=""/>
    <s v=""/>
    <s v=""/>
    <s v=""/>
    <s v=""/>
    <s v=""/>
    <s v=""/>
    <s v=""/>
    <s v=""/>
    <s v=""/>
    <s v=""/>
    <s v=""/>
    <s v=""/>
    <s v=""/>
    <s v=""/>
    <s v=""/>
    <s v="RXCLAIM"/>
    <s v="MEDSURG"/>
    <d v="2024-10-13T16:48:46"/>
    <s v="24-089363616"/>
    <s v="MILLS, BILLY"/>
    <s v="W26807163301"/>
    <s v="AETNA - ACF - FI - MISSISSIPPI"/>
    <s v="7700"/>
    <s v="171714"/>
    <s v="0176713100001-A"/>
    <s v="1730141995"/>
    <s v="MCMINN, JENNIFER"/>
    <s v="GIP-GLP-1 Agonist Mounjaro PA with Limit REG"/>
    <s v="Prior Authorization"/>
    <s v="Standard"/>
    <d v="2024-10-10T10:55:44"/>
    <d v="2024-10-10T10:55:44"/>
    <d v="2024-10-09T16:48:51"/>
    <s v="Denied"/>
    <n v="2024"/>
    <n v="10"/>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MILLS"/>
    <s v="BILLY"/>
    <n v="27079"/>
    <n v="50"/>
    <s v="M"/>
    <s v="MS"/>
    <s v="Mounjaro (tirzepatide)"/>
    <s v="2717308000D5**"/>
    <s v="E78.5"/>
    <s v="1730141995"/>
    <s v="1730141995"/>
    <s v="JENNIFER"/>
    <s v="MCMINN"/>
    <s v="POTTS CAMP"/>
    <s v="MS"/>
    <s v="38659"/>
    <s v="ANTIDIABETICS"/>
    <s v="INVALID GPI"/>
    <s v="MOUNJARO"/>
    <s v="Prior Authorization"/>
    <s v="Std"/>
    <s v="Standard"/>
    <s v="GIP-GLP-1 Agonist Mounjaro PA with Limit REG"/>
    <s v="MD Deny and Close (Complete Clinical) - PA"/>
    <s v="Denied"/>
    <s v="Denied"/>
    <s v="D"/>
    <s v="ASAP"/>
    <s v="Hyperlipidemia, unspecified"/>
    <n v="77.53"/>
    <n v="77.53"/>
    <s v="NULL"/>
    <s v="00002150680"/>
    <d v="2024-10-13T16:48:46"/>
    <s v="XMRIEMARTINEZ"/>
    <s v="NULL"/>
    <s v="Enrique"/>
    <s v="Martinez"/>
    <s v="268071633"/>
    <s v="268071633AND10/13/2024ANDMOUNJ"/>
    <s v="Drug Subject to Quantity Limits"/>
    <n v="0"/>
    <n v="1"/>
    <n v="0"/>
    <n v="0"/>
    <n v="0"/>
    <n v="0"/>
    <n v="0"/>
    <n v="0"/>
    <n v="0"/>
    <n v="0"/>
    <n v="1"/>
    <s v="Nurse Practitioner"/>
    <s v="1730141995"/>
    <n v="0"/>
    <s v=""/>
    <s v=""/>
    <s v=""/>
    <s v=""/>
    <s v=""/>
    <n v="3.2451620370370402"/>
    <x v="0"/>
    <n v="0"/>
    <n v="1"/>
    <m/>
    <m/>
    <s v=""/>
    <s v=""/>
    <s v=""/>
    <s v=""/>
    <s v=""/>
    <n v="1"/>
    <x v="15"/>
    <n v="0"/>
    <n v="1"/>
    <s v="E78"/>
    <n v="0"/>
    <n v="1"/>
    <s v=""/>
    <s v="ePA"/>
    <n v="0"/>
    <n v="0"/>
    <n v="0"/>
    <n v="0"/>
    <x v="2"/>
    <x v="4"/>
    <x v="2"/>
    <s v=""/>
    <s v=""/>
  </r>
  <r>
    <s v="E78"/>
    <s v="Pure hypercholesterolemia"/>
    <n v="1"/>
    <s v="Pure hypercholesterolemia"/>
    <n v="1"/>
    <s v="MOUNJARO"/>
    <s v="MOUNJARO"/>
    <s v=""/>
    <s v=""/>
    <s v=""/>
    <s v=""/>
    <s v=""/>
    <s v=""/>
    <s v=""/>
    <s v=""/>
    <s v=""/>
    <s v=""/>
    <s v=""/>
    <s v=""/>
    <s v=""/>
    <s v=""/>
    <s v=""/>
    <s v=""/>
    <s v=""/>
    <s v=""/>
    <s v=""/>
    <s v=""/>
    <s v=""/>
    <s v=""/>
    <s v=""/>
    <s v=""/>
    <s v=""/>
    <s v=""/>
    <s v=""/>
    <s v=""/>
    <s v="24089468182"/>
    <s v=""/>
    <s v=""/>
    <s v=""/>
    <s v=""/>
    <s v=""/>
    <s v=""/>
    <s v=""/>
    <s v=""/>
    <s v=""/>
    <s v=""/>
    <s v=""/>
    <s v=""/>
    <s v=""/>
    <s v=""/>
    <s v=""/>
    <s v=""/>
    <s v=""/>
    <s v=""/>
    <s v=""/>
    <s v=""/>
    <s v=""/>
    <s v=""/>
    <s v=""/>
    <s v=""/>
    <s v=""/>
    <s v=""/>
    <s v=""/>
    <s v="RXCLAIM"/>
    <s v="MEDSURG"/>
    <d v="2024-10-14T09:23:04"/>
    <s v="24-089468182"/>
    <s v="MILLS, BILLY"/>
    <s v="W26807163301"/>
    <s v="AETNA - ACF - FI - MISSISSIPPI"/>
    <s v="7700"/>
    <s v="171714"/>
    <s v="0176713100001-A"/>
    <s v="1730141995"/>
    <s v="MCMINN, JENNIFERLEIGH"/>
    <s v="GIP-GLP-1 Agonist Mounjaro PA with Limit REG"/>
    <s v="Prior Authorization"/>
    <s v="Standard"/>
    <d v="2024-10-14T09:20:04"/>
    <d v="2024-10-14T09:22:37"/>
    <d v="2024-10-14T09:17:26"/>
    <s v="Approved"/>
    <n v="2024"/>
    <n v="10"/>
    <s v="Approved from 10/14/2024 thru 10/14/2027"/>
    <s v="Call"/>
    <s v="Closed"/>
    <s v="Clinical"/>
    <s v="Approved from 10/14/2024 thru 10/14/2027"/>
    <s v="NULL"/>
    <n v="2035"/>
    <s v="Met Plan Criteria"/>
    <s v="Approved from 10/14/2024 thru 10/14/2027"/>
    <d v="2024-10-14T00:00:00"/>
    <d v="2027-10-14T00:00:00"/>
    <s v="MS"/>
    <s v="MILLS"/>
    <s v="BILLY"/>
    <n v="27079"/>
    <n v="50"/>
    <s v="M"/>
    <s v="MS"/>
    <s v="Mounjaro (tirzepatide)"/>
    <s v="2717308000D5**"/>
    <s v="E78.5"/>
    <s v="000000NULL"/>
    <s v="1730141995"/>
    <s v="JENNIFERLEIGH"/>
    <s v="MCMINN"/>
    <s v="POTTS CAMP"/>
    <s v="MS"/>
    <s v="38659"/>
    <s v="ANTIDIABETICS"/>
    <s v="INVALID GPI"/>
    <s v="MOUNJARO"/>
    <s v="Prior Authorization"/>
    <s v="Std"/>
    <s v="Standard"/>
    <s v="GIP-GLP-1 Agonist Mounjaro PA with Limit REG"/>
    <s v="Approve"/>
    <s v="Approved"/>
    <s v="Approved"/>
    <s v="A"/>
    <s v="ASAP"/>
    <s v="Hyperlipidemia, unspecified"/>
    <n v="0"/>
    <n v="0"/>
    <s v="NULL"/>
    <s v="00002150601"/>
    <s v=""/>
    <s v="NULL"/>
    <s v="NULL"/>
    <s v="NULL"/>
    <s v="NULL"/>
    <s v="268071633"/>
    <s v="268071633AND10/14/2024ANDMOUNJ"/>
    <s v=""/>
    <s v=""/>
    <s v=""/>
    <s v=""/>
    <s v=""/>
    <n v="0"/>
    <n v="0"/>
    <s v=""/>
    <s v=""/>
    <n v="0"/>
    <n v="0"/>
    <n v="1"/>
    <s v="Nurse Practitioner"/>
    <s v="1730141995"/>
    <n v="0"/>
    <s v=""/>
    <s v=""/>
    <s v=""/>
    <s v=""/>
    <s v=""/>
    <n v="2.0833333333333298E-3"/>
    <x v="1"/>
    <n v="1"/>
    <n v="0"/>
    <m/>
    <m/>
    <s v=""/>
    <s v=""/>
    <s v=""/>
    <s v=""/>
    <s v=""/>
    <n v="1"/>
    <x v="15"/>
    <n v="1"/>
    <n v="0"/>
    <s v="E78"/>
    <n v="1"/>
    <n v="0"/>
    <s v=""/>
    <s v="Call"/>
    <n v="0"/>
    <n v="0"/>
    <n v="0"/>
    <n v="0"/>
    <x v="2"/>
    <x v="4"/>
    <x v="1"/>
    <s v=""/>
    <s v=""/>
  </r>
  <r>
    <s v="E78"/>
    <s v="Pure hypercholesterolemia"/>
    <n v="1"/>
    <s v="Pure hypercholesterolemia"/>
    <n v="1"/>
    <s v="REPATHA"/>
    <s v="REPATHA"/>
    <s v=""/>
    <s v=""/>
    <s v=""/>
    <s v=""/>
    <s v=""/>
    <s v=""/>
    <s v=""/>
    <s v=""/>
    <s v=""/>
    <s v=""/>
    <s v=""/>
    <s v=""/>
    <s v=""/>
    <s v=""/>
    <s v=""/>
    <s v=""/>
    <s v=""/>
    <s v=""/>
    <s v=""/>
    <s v=""/>
    <s v=""/>
    <s v=""/>
    <s v=""/>
    <s v=""/>
    <s v=""/>
    <s v=""/>
    <s v=""/>
    <s v=""/>
    <s v="24088948729"/>
    <s v=""/>
    <s v=""/>
    <s v=""/>
    <s v=""/>
    <s v=""/>
    <s v=""/>
    <s v=""/>
    <s v=""/>
    <s v=""/>
    <s v=""/>
    <s v=""/>
    <s v=""/>
    <s v=""/>
    <s v=""/>
    <s v=""/>
    <s v=""/>
    <s v=""/>
    <s v=""/>
    <s v=""/>
    <s v=""/>
    <s v=""/>
    <s v=""/>
    <s v=""/>
    <s v=""/>
    <s v=""/>
    <s v=""/>
    <s v=""/>
    <s v="RXCLAIM"/>
    <s v="MEDSURG"/>
    <d v="2024-09-30T11:54:31"/>
    <s v="24-088948729"/>
    <s v="OWENS, ANNA"/>
    <s v="W27943668301"/>
    <s v="AETNA - ACSF - FI - MISSISSIPPI SPC"/>
    <s v="7700"/>
    <s v="171714"/>
    <s v="0176713100001-A"/>
    <s v="1750679916"/>
    <s v="SWARUP, SUPREEYA"/>
    <s v="Praluent, Repatha, Leqvio ACSF SSPA"/>
    <s v="Prior Authorization"/>
    <s v="Standard"/>
    <d v="2024-09-27T12:24:02"/>
    <d v="2024-09-27T12:24:02"/>
    <d v="2024-09-27T13:54:52"/>
    <s v="Denied"/>
    <n v="2024"/>
    <n v="9"/>
    <s v="Your plan only covers this drug for your health condition, primary hyperlipidemia, if your untreated (before any lipid-lowering therapy) low-density lipoprotein cholesterol (LDL-C) (bad cholesterol) level is 190 mg/dL or greater.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Fax"/>
    <s v="Closed"/>
    <s v="Clinical"/>
    <s v="Your plan only covers this drug for your health condition, primary hyperlipidemia, if your untreated (before any lipid-lowering therapy) low-density lipoprotein cholesterol (LDL-C) (bad cholesterol) level is 190 mg/dL or greater.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Your plan only covers this drug for your health condition, primary hyperlipidemia, if your untreated (before any lipid-lowering therapy) low-density lipoprotein cholesterol (LDL-C) (bad cholesterol) level is 190 mg/dL or greater.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161953"/>
    <s v="Primary hyperlipidemia - Untreated LDL less than 190 mg/dL"/>
    <s v="Your plan only covers this drug for your health condition, primary hyperlipidemia, if your untreated (before any lipid-lowering therapy) low-density lipoprotein cholesterol (LDL-C) (bad cholesterol) level is 190 mg/dL or greater.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OWENS"/>
    <s v="ANNA"/>
    <n v="23972"/>
    <n v="59"/>
    <s v="F"/>
    <s v="MS"/>
    <s v="Repatha"/>
    <s v="3935002000****"/>
    <s v="E78.00"/>
    <s v="000000NULL"/>
    <s v="1750679916"/>
    <s v="SUPREEYA"/>
    <s v="SWARUP"/>
    <s v="MEMPHIS"/>
    <s v="TN"/>
    <s v="38119"/>
    <s v="ANTIHYPERLIPIDEMICS"/>
    <s v="PROPROTEIN CONVERTASE SUBTILISIN/KEXIN TYPE 9 INHIBITORS"/>
    <s v="REPATHA"/>
    <s v="Prior Authorization"/>
    <s v="Std"/>
    <s v="Standard"/>
    <s v="Praluent, Repatha, Leqvio ACSF SSPA"/>
    <s v="Denied"/>
    <s v="Denied"/>
    <s v="Denied - CRU"/>
    <s v="D"/>
    <s v="ASAP"/>
    <s v="Pure hypercholesterolemia, unspecified"/>
    <n v="23.3"/>
    <n v="23.3"/>
    <s v="NULL"/>
    <s v="72511076002"/>
    <d v="2024-09-30T11:49:44"/>
    <s v="XMRIHGRIGOSPC"/>
    <s v="NULL"/>
    <s v="HEATHER"/>
    <s v="GRIGO"/>
    <s v="279436683"/>
    <s v="279436683AND9/30/2024ANDREPAT"/>
    <s v="Did not meet Medical Necessity Criteria"/>
    <n v="0"/>
    <n v="0"/>
    <n v="1"/>
    <n v="0"/>
    <n v="0"/>
    <n v="0"/>
    <n v="0"/>
    <n v="0"/>
    <n v="0"/>
    <n v="0"/>
    <n v="1"/>
    <s v="Other"/>
    <s v="1750679916"/>
    <n v="1"/>
    <s v=""/>
    <s v=""/>
    <s v=""/>
    <s v=""/>
    <s v=""/>
    <n v="2.9795023148148099"/>
    <x v="0"/>
    <n v="0"/>
    <n v="1"/>
    <m/>
    <m/>
    <s v=""/>
    <s v=""/>
    <s v=""/>
    <s v=""/>
    <s v=""/>
    <n v="1"/>
    <x v="15"/>
    <n v="0"/>
    <n v="1"/>
    <s v="E78"/>
    <n v="0"/>
    <n v="1"/>
    <s v=""/>
    <s v="Fax"/>
    <n v="0"/>
    <n v="0"/>
    <n v="0"/>
    <n v="0"/>
    <x v="3"/>
    <x v="33"/>
    <x v="0"/>
    <s v=""/>
    <s v=""/>
  </r>
  <r>
    <s v="F11"/>
    <s v="Opioid abuse, uncomplicated"/>
    <n v="1"/>
    <s v="Opioid abuse, uncomplicated"/>
    <n v="1"/>
    <s v="SUBOXONE"/>
    <s v="SUBOXONE"/>
    <s v=""/>
    <s v=""/>
    <s v=""/>
    <s v=""/>
    <s v=""/>
    <s v=""/>
    <s v=""/>
    <s v=""/>
    <s v=""/>
    <s v=""/>
    <s v=""/>
    <s v=""/>
    <s v=""/>
    <s v=""/>
    <s v=""/>
    <s v=""/>
    <s v=""/>
    <s v=""/>
    <s v=""/>
    <s v=""/>
    <s v=""/>
    <s v=""/>
    <s v=""/>
    <s v=""/>
    <s v=""/>
    <s v=""/>
    <s v=""/>
    <s v=""/>
    <s v="24080260292"/>
    <s v=""/>
    <s v=""/>
    <s v=""/>
    <s v=""/>
    <s v=""/>
    <s v=""/>
    <s v=""/>
    <s v=""/>
    <s v=""/>
    <s v=""/>
    <s v=""/>
    <s v=""/>
    <s v=""/>
    <s v=""/>
    <s v=""/>
    <s v=""/>
    <s v=""/>
    <s v=""/>
    <s v=""/>
    <s v=""/>
    <s v=""/>
    <s v=""/>
    <s v=""/>
    <s v=""/>
    <s v=""/>
    <s v=""/>
    <s v=""/>
    <s v="RXCLAIM"/>
    <s v="SUD"/>
    <d v="2024-02-07T14:13:01"/>
    <s v="24-080260292"/>
    <s v="GRISSOM, CARRIE"/>
    <s v="W27411396701"/>
    <s v="AETNA - ACF - FI - MISSISSIPPI"/>
    <s v="7700"/>
    <s v="108363238"/>
    <s v="0170009100001-A"/>
    <s v="1508029083"/>
    <s v="Black, Jason"/>
    <s v="(ACF FI) Non-Covered Drugs Medical Necessity"/>
    <s v="Prior Authorization"/>
    <s v="Expedited"/>
    <d v="2024-02-07T10:53:35"/>
    <d v="2024-02-07T10:53:35"/>
    <d v="2024-02-07T10:47:10"/>
    <s v="Denied"/>
    <n v="2024"/>
    <n v="2"/>
    <s v="Coverage for this medication is denied for the following reason(s). We reviewed the information we received about your condition and circumstances. We used plan approved criteria when making this decision. The policy states that this medication may be covered when the requested product cannot be switched to a formulary alternative. Based on the policy and the information we received your request was denied. The request was denied because the requested medication can be switched to the formulary alternative. Formulary alternatives are: buprenorphine-naloxone sublingual, Zubsolv. Requirement: 3 in a class with 3 or more alternatives, 2 in a class with 2 alternatives, or 1 in a class 1 alternative. Note: Formulary alternatives may require a prior authorization. Your prescriber will be responsible for determining what alternative is appropriate for you."/>
    <s v="ePA"/>
    <s v="Closed"/>
    <s v="Clinical"/>
    <s v="NULL"/>
    <s v="Coverage for this medication is denied for the following reason(s). We reviewed the information we received about your condition and circumstances. We used plan approved criteria when making this decision. The policy states that this medication may be covered when the requested product cannot be switched to a formulary alternative. Based on the policy and the information we received your request was denied. The request was denied because the requested medication can be switched to the formulary alternative. Formulary alternatives are: buprenorphine-naloxone sublingual, Zubsolv. Requirement: 3 in a class with 3 or more alternatives, 2 in a class with 2 alternatives, or 1 in a class 1 alternative. Note: Formulary alternatives may require a prior authorization. Your prescriber will be responsible for determining what alternative is appropriate for you."/>
    <n v="0"/>
    <s v="Other"/>
    <s v="Coverage for this medication is denied for the following reason(s). We reviewed the information we received about your condition and circumstances. We used plan approved criteria when making this decision. The policy states that this medication may be covered when the requested product cannot be switched to a formulary alternative. Based on the policy and the information we received your request was denied. The request was denied because the requested medication can be switched to the formulary alternative. Formulary alternatives are: buprenorphine-naloxone sublingual, Zubsolv. Requirement: 3 in a class with 3 or more alternatives, 2 in a class with 2 alternatives, or 1 in a class 1 alternative. Note: Formulary alternatives may require a prior authorization. Your prescriber will be responsible for determining what alternative is appropriate for you."/>
    <s v=""/>
    <s v=""/>
    <s v="MS"/>
    <s v="GRISSOM"/>
    <s v="CARRIE"/>
    <n v="30219"/>
    <n v="41"/>
    <s v="F"/>
    <s v="MS"/>
    <s v="Suboxone Film (buprenorphine-naloxone)"/>
    <s v="652000102082**"/>
    <s v="F11.10"/>
    <s v="1508029083"/>
    <s v="1508029083"/>
    <s v="Jason"/>
    <s v="Black"/>
    <s v="BILOXI"/>
    <s v="MS"/>
    <s v="39532"/>
    <s v="ANALGESICS - OPIOID"/>
    <s v="OPIOID PARTIAL AGONISTS"/>
    <s v="SUBOXONE"/>
    <s v="Prior Authorization"/>
    <s v="Exp"/>
    <s v="Expedited"/>
    <s v="(ACF FI) Non-Covered Drugs Medical Necessity"/>
    <s v="MD Deny and Close (Complete Clinical) - PA"/>
    <s v="Denied"/>
    <s v="Denied"/>
    <s v="D"/>
    <s v="ASAP"/>
    <s v="Opioid abuse, uncomplicated"/>
    <n v="3.19"/>
    <n v="3.19"/>
    <s v="NULL"/>
    <s v="12496120803"/>
    <d v="2024-02-07T14:13:00"/>
    <s v="DCREAGER"/>
    <s v="NULL"/>
    <s v="NULL"/>
    <s v="NULL"/>
    <s v="274113967"/>
    <s v="274113967AND2/7/2024ANDSUBOX"/>
    <s v="Drug is not Covered Under Plan Formulary"/>
    <n v="0"/>
    <n v="0"/>
    <n v="0"/>
    <n v="0"/>
    <n v="0"/>
    <n v="0"/>
    <n v="1"/>
    <n v="0"/>
    <n v="0"/>
    <n v="1"/>
    <n v="0"/>
    <s v="Emergency Medicine"/>
    <s v="1508029083"/>
    <n v="0"/>
    <s v=""/>
    <s v=""/>
    <s v=""/>
    <s v=""/>
    <s v=""/>
    <n v="0.13849537037036999"/>
    <x v="0"/>
    <n v="0"/>
    <n v="1"/>
    <m/>
    <n v="1"/>
    <s v=""/>
    <s v=""/>
    <s v=""/>
    <s v=""/>
    <s v=""/>
    <n v="1"/>
    <x v="16"/>
    <n v="0"/>
    <n v="1"/>
    <s v="F11"/>
    <n v="0"/>
    <n v="1"/>
    <s v=""/>
    <s v="ePA"/>
    <n v="0"/>
    <n v="0"/>
    <n v="0"/>
    <n v="0"/>
    <x v="7"/>
    <x v="34"/>
    <x v="3"/>
    <s v=""/>
    <s v=""/>
  </r>
  <r>
    <s v="F31"/>
    <s v="Bipolar disorder, current episode hypomanic"/>
    <n v="1"/>
    <s v="Bipolar disorder, current episode hypomanic"/>
    <n v="1"/>
    <s v="CAPLYTA"/>
    <s v="CAPLYTA"/>
    <s v=""/>
    <s v=""/>
    <s v=""/>
    <s v=""/>
    <s v=""/>
    <s v=""/>
    <s v=""/>
    <s v=""/>
    <s v=""/>
    <s v=""/>
    <s v=""/>
    <s v=""/>
    <s v=""/>
    <s v=""/>
    <s v=""/>
    <s v=""/>
    <s v=""/>
    <s v=""/>
    <s v=""/>
    <s v=""/>
    <s v=""/>
    <s v=""/>
    <s v=""/>
    <s v=""/>
    <s v=""/>
    <s v=""/>
    <s v=""/>
    <s v=""/>
    <s v="24084206180"/>
    <s v=""/>
    <s v=""/>
    <s v=""/>
    <s v=""/>
    <s v=""/>
    <s v=""/>
    <s v=""/>
    <s v=""/>
    <s v=""/>
    <s v=""/>
    <s v=""/>
    <s v=""/>
    <s v=""/>
    <s v=""/>
    <s v=""/>
    <s v=""/>
    <s v=""/>
    <s v=""/>
    <s v=""/>
    <s v=""/>
    <s v=""/>
    <s v=""/>
    <s v=""/>
    <s v=""/>
    <s v=""/>
    <s v=""/>
    <s v=""/>
    <s v="RXCLAIM"/>
    <s v="MH"/>
    <d v="2024-05-16T16:32:48"/>
    <s v="24-084206180"/>
    <s v="COEY, BRITTANY"/>
    <s v="W27411387001"/>
    <s v="AETNA - ACF - FI - MISSISSIPPI"/>
    <s v="7700"/>
    <s v="108363238"/>
    <s v="0170009110001AA"/>
    <s v="1356900534"/>
    <s v="Ainsworth, Seren"/>
    <s v="(ACF FI) Non-Covered Drugs Medical Necessity"/>
    <s v="Prior Authorization"/>
    <s v="Expedited"/>
    <d v="2024-05-16T15:38:40"/>
    <d v="2024-05-16T15:38:40"/>
    <d v="2024-05-16T15:37:50"/>
    <s v="Approved"/>
    <n v="2024"/>
    <n v="5"/>
    <s v="Approved from 05/16/2024 thru 05/16/2025"/>
    <s v="ePA"/>
    <s v="Closed"/>
    <s v="Clinical"/>
    <s v="Approved from 05/16/2024 thru 05/16/2025"/>
    <s v="NULL"/>
    <n v="2035"/>
    <s v="Met Plan Criteria"/>
    <s v="Approved from 05/16/2024 thru 05/16/2025"/>
    <d v="2024-05-16T00:00:00"/>
    <d v="2025-05-16T00:00:00"/>
    <s v="MS"/>
    <s v="COEY"/>
    <s v="BRITTANY"/>
    <n v="33006"/>
    <n v="34"/>
    <s v="F"/>
    <s v="MS"/>
    <s v="Caplyta (lumateperone)"/>
    <s v="594000224001**"/>
    <s v="F31.81"/>
    <s v="1356900534"/>
    <s v="1356900534"/>
    <s v="Seren"/>
    <s v="Ainsworth"/>
    <s v="BILOXI"/>
    <s v="MS"/>
    <s v="39532"/>
    <s v="ANTIPSYCHOTICS/ANTIMANIC AGENTS"/>
    <s v="ANTIPSYCHOTICS - MISC."/>
    <s v="CAPLYTA"/>
    <s v="Prior Authorization"/>
    <s v="Exp"/>
    <s v="Expedited"/>
    <s v="(ACF FI) Non-Covered Drugs Medical Necessity"/>
    <s v="ePA Approve"/>
    <s v="Approved"/>
    <s v="ePA Approve"/>
    <s v="A"/>
    <s v="ASAP"/>
    <s v="Bipolar II disorder"/>
    <n v="0.54"/>
    <n v="0.54"/>
    <s v="NULL"/>
    <s v="72060011040"/>
    <s v=""/>
    <s v="NULL"/>
    <s v="NULL"/>
    <s v="NULL"/>
    <s v="NULL"/>
    <s v="274113870"/>
    <s v="274113870AND5/16/2024ANDCAPLY"/>
    <s v=""/>
    <s v=""/>
    <s v=""/>
    <s v=""/>
    <s v=""/>
    <n v="0"/>
    <n v="0"/>
    <s v=""/>
    <s v=""/>
    <n v="1"/>
    <n v="0"/>
    <n v="0"/>
    <s v="Family Medicine"/>
    <s v="1356900534"/>
    <n v="0"/>
    <s v=""/>
    <s v=""/>
    <s v=""/>
    <s v=""/>
    <n v="0.13849537039641291"/>
    <n v="3.7592592592592601E-2"/>
    <x v="1"/>
    <n v="1"/>
    <n v="0"/>
    <n v="1"/>
    <m/>
    <s v=""/>
    <s v=""/>
    <s v=""/>
    <s v=""/>
    <s v=""/>
    <n v="1"/>
    <x v="17"/>
    <n v="1"/>
    <n v="0"/>
    <s v="F31"/>
    <n v="1"/>
    <n v="0"/>
    <s v=""/>
    <s v="ePA"/>
    <n v="0"/>
    <n v="0"/>
    <n v="0"/>
    <n v="0"/>
    <x v="6"/>
    <x v="35"/>
    <x v="1"/>
    <s v=""/>
    <s v=""/>
  </r>
  <r>
    <s v="F31"/>
    <s v="Bipolar disorder, current episode hypomanic"/>
    <n v="1"/>
    <s v="Bipolar disorder, current episode hypomanic"/>
    <n v="1"/>
    <s v="VRAYLAR"/>
    <s v="VRAYLAR"/>
    <s v=""/>
    <s v=""/>
    <s v=""/>
    <s v=""/>
    <s v=""/>
    <s v=""/>
    <s v=""/>
    <s v=""/>
    <s v=""/>
    <s v=""/>
    <s v=""/>
    <s v=""/>
    <s v=""/>
    <s v=""/>
    <s v=""/>
    <s v=""/>
    <s v=""/>
    <s v=""/>
    <s v=""/>
    <s v=""/>
    <s v=""/>
    <s v=""/>
    <s v=""/>
    <s v=""/>
    <s v=""/>
    <s v=""/>
    <s v=""/>
    <s v=""/>
    <s v="24082976883"/>
    <s v=""/>
    <s v=""/>
    <s v=""/>
    <s v=""/>
    <s v=""/>
    <s v=""/>
    <s v=""/>
    <s v=""/>
    <s v=""/>
    <s v=""/>
    <s v=""/>
    <s v=""/>
    <s v=""/>
    <s v=""/>
    <s v=""/>
    <s v=""/>
    <s v=""/>
    <s v=""/>
    <s v=""/>
    <s v=""/>
    <s v=""/>
    <s v=""/>
    <s v=""/>
    <s v=""/>
    <s v=""/>
    <s v=""/>
    <s v=""/>
    <s v="RXCLAIM"/>
    <s v="MH"/>
    <d v="2024-04-16T09:39:55"/>
    <s v="24-082976883"/>
    <s v="COEY, BRITTANY"/>
    <s v="W27411387001"/>
    <s v="AETNA - ACF - FI - MISSISSIPPI"/>
    <s v="7700"/>
    <s v="108363238"/>
    <s v="0170009110001AA"/>
    <s v="1851333009"/>
    <s v="Shelby, Christopher"/>
    <s v="Atypical Antipsychotics REG"/>
    <s v="Prior Authorization"/>
    <s v="Standard"/>
    <d v="2024-04-16T09:39:53"/>
    <d v="2024-04-16T09:39:55"/>
    <d v="2024-04-15T16:40:44"/>
    <s v="Approved"/>
    <n v="2024"/>
    <n v="4"/>
    <s v="Met Plan Criteria"/>
    <s v="ePA"/>
    <s v="Closed"/>
    <s v="Clinical"/>
    <s v="NULL"/>
    <s v="Met Plan Criteria"/>
    <n v="2035"/>
    <s v="Met Plan Criteria"/>
    <s v="Met Plan Criteria"/>
    <d v="2024-04-16T00:00:00"/>
    <d v="2025-04-16T00:00:00"/>
    <s v="MS"/>
    <s v="COEY"/>
    <s v="BRITTANY"/>
    <n v="33006"/>
    <n v="33"/>
    <s v="F"/>
    <s v="MS"/>
    <s v="Vraylar 1.5 mg capsule (cariprazine)"/>
    <s v="5940001810****"/>
    <s v="F31.81"/>
    <s v="1851333009"/>
    <s v="1851333009"/>
    <s v="Christopher"/>
    <s v="Shelby"/>
    <s v="BILOXI"/>
    <s v="MS"/>
    <s v="39532"/>
    <s v="ANTIPSYCHOTICS/ANTIMANIC AGENTS"/>
    <s v="ANTIPSYCHOTICS - MISC."/>
    <s v="VRAYLAR"/>
    <s v="Prior Authorization"/>
    <s v="Std"/>
    <s v="Standard"/>
    <s v="Atypical Antipsychotics REG"/>
    <s v="ePA Approve"/>
    <s v="Approved"/>
    <s v="ePA Approve"/>
    <s v="A"/>
    <s v="ASAP"/>
    <s v="Bipolar II disorder"/>
    <n v="0"/>
    <n v="0"/>
    <s v="NULL"/>
    <s v="61874011530"/>
    <s v=""/>
    <s v="NULL"/>
    <s v="NULL"/>
    <s v="NULL"/>
    <s v="NULL"/>
    <s v="274113870"/>
    <s v="274113870AND4/16/2024ANDVRAYL"/>
    <s v=""/>
    <s v=""/>
    <s v=""/>
    <s v=""/>
    <s v=""/>
    <n v="0"/>
    <n v="0"/>
    <s v=""/>
    <s v=""/>
    <n v="1"/>
    <n v="0"/>
    <n v="0"/>
    <s v="Family Medicine"/>
    <s v="1851333009"/>
    <n v="0"/>
    <s v=""/>
    <s v=""/>
    <s v=""/>
    <s v=""/>
    <n v="3.7592592598230112E-2"/>
    <n v="2.31481481481481E-5"/>
    <x v="1"/>
    <n v="1"/>
    <n v="0"/>
    <m/>
    <m/>
    <s v=""/>
    <s v=""/>
    <s v=""/>
    <s v=""/>
    <s v=""/>
    <n v="1"/>
    <x v="17"/>
    <n v="1"/>
    <n v="0"/>
    <s v="F31"/>
    <n v="1"/>
    <n v="0"/>
    <s v=""/>
    <s v="ePA"/>
    <n v="0"/>
    <n v="0"/>
    <n v="0"/>
    <n v="0"/>
    <x v="6"/>
    <x v="36"/>
    <x v="1"/>
    <s v=""/>
    <s v=""/>
  </r>
  <r>
    <s v="F32"/>
    <s v="Major depressive disorder, single episode, mild"/>
    <n v="1"/>
    <s v="Major depressive disorder, single episode, mild"/>
    <n v="1"/>
    <s v="AUVELITY"/>
    <s v="AUVELITY"/>
    <s v=""/>
    <s v=""/>
    <s v=""/>
    <s v=""/>
    <s v=""/>
    <s v=""/>
    <s v=""/>
    <s v=""/>
    <s v=""/>
    <s v=""/>
    <s v=""/>
    <s v=""/>
    <s v=""/>
    <s v=""/>
    <s v=""/>
    <s v=""/>
    <s v=""/>
    <s v=""/>
    <s v=""/>
    <s v=""/>
    <s v=""/>
    <s v=""/>
    <s v=""/>
    <s v=""/>
    <s v=""/>
    <s v=""/>
    <s v=""/>
    <s v=""/>
    <s v="24089861464"/>
    <s v=""/>
    <s v=""/>
    <s v=""/>
    <s v=""/>
    <s v=""/>
    <s v=""/>
    <s v=""/>
    <s v=""/>
    <s v=""/>
    <s v=""/>
    <s v=""/>
    <s v=""/>
    <s v=""/>
    <s v=""/>
    <s v=""/>
    <s v=""/>
    <s v=""/>
    <s v=""/>
    <s v=""/>
    <s v=""/>
    <s v=""/>
    <s v=""/>
    <s v=""/>
    <s v=""/>
    <s v=""/>
    <s v=""/>
    <s v=""/>
    <s v="RXCLAIM"/>
    <s v="MH"/>
    <d v="2024-10-24T09:35:48"/>
    <s v="24-089861464"/>
    <s v="SMITH, SYLVIA"/>
    <s v="W27307353501"/>
    <s v="AETNA - ACF - FI - MISSISSIPPI"/>
    <s v="7700"/>
    <s v="112005303"/>
    <s v="0175967100001-A"/>
    <s v="1205065554"/>
    <s v="Bridges, James"/>
    <s v="Auvelity NTM (ACF FI)"/>
    <s v="Prior Authorization"/>
    <s v="Standard"/>
    <d v="2024-10-24T09:07:15"/>
    <d v="2024-10-24T09:07:15"/>
    <d v="2024-10-24T09:04:47"/>
    <s v="Approved"/>
    <n v="2024"/>
    <n v="10"/>
    <s v="Approved from 10/24/2024 thru 10/24/2025"/>
    <s v="ePA"/>
    <s v="Closed"/>
    <s v="Clinical"/>
    <s v="Approved from 10/24/2024 thru 10/24/2025"/>
    <s v="NULL"/>
    <n v="2035"/>
    <s v="Met Plan Criteria"/>
    <s v="Approved from 10/24/2024 thru 10/24/2025"/>
    <d v="2024-10-24T00:00:00"/>
    <d v="2025-10-24T00:00:00"/>
    <s v="MS"/>
    <s v="SMITH"/>
    <s v="SYLVIA"/>
    <n v="29578"/>
    <n v="43"/>
    <s v="F"/>
    <s v="MS"/>
    <s v="Auvelity (bupropion-dextromethorphan)"/>
    <s v="589999023004**"/>
    <s v="F32.9"/>
    <s v="1205065554"/>
    <s v="1205065554"/>
    <s v="James"/>
    <s v="Bridges"/>
    <s v="MADISON"/>
    <s v="MS"/>
    <s v="39110"/>
    <s v="ANTIDEPRESSANTS"/>
    <s v="INVALID GPI"/>
    <s v="AUVELITY"/>
    <s v="Prior Authorization"/>
    <s v="Std"/>
    <s v="Standard"/>
    <s v="Auvelity NTM (ACF FI)"/>
    <s v="ePA Approve"/>
    <s v="Approved"/>
    <s v="ePA Approve"/>
    <s v="A"/>
    <s v="ASAP"/>
    <s v="Major depressive disorder, single episode, unspecified"/>
    <n v="0.28999999999999998"/>
    <n v="0.28999999999999998"/>
    <s v="NULL"/>
    <s v="81968004530"/>
    <s v=""/>
    <s v="NULL"/>
    <s v="NULL"/>
    <s v="NULL"/>
    <s v="NULL"/>
    <s v="273073535"/>
    <s v="273073535AND10/24/2024ANDAUVEL"/>
    <s v=""/>
    <s v=""/>
    <s v=""/>
    <s v=""/>
    <s v=""/>
    <n v="0"/>
    <n v="0"/>
    <s v=""/>
    <s v=""/>
    <n v="1"/>
    <n v="0"/>
    <n v="0"/>
    <s v="Internal Medicine"/>
    <s v="1205065554"/>
    <n v="0"/>
    <s v=""/>
    <s v=""/>
    <s v=""/>
    <s v=""/>
    <s v=""/>
    <n v="1.98263888888889E-2"/>
    <x v="1"/>
    <n v="1"/>
    <n v="0"/>
    <m/>
    <m/>
    <s v=""/>
    <s v=""/>
    <s v=""/>
    <s v=""/>
    <s v=""/>
    <n v="1"/>
    <x v="18"/>
    <n v="1"/>
    <n v="0"/>
    <s v="F32"/>
    <n v="1"/>
    <n v="0"/>
    <s v=""/>
    <s v="ePA"/>
    <n v="0"/>
    <n v="0"/>
    <n v="0"/>
    <n v="0"/>
    <x v="1"/>
    <x v="37"/>
    <x v="1"/>
    <s v=""/>
    <s v=""/>
  </r>
  <r>
    <s v="F32"/>
    <s v="Major depressive disorder, single episode, mild"/>
    <n v="1"/>
    <s v="Major depressive disorder, single episode, mild"/>
    <n v="1"/>
    <s v="VRAYLAR"/>
    <s v="VRAYLAR"/>
    <s v=""/>
    <s v=""/>
    <s v=""/>
    <s v=""/>
    <s v=""/>
    <s v=""/>
    <s v=""/>
    <s v=""/>
    <s v=""/>
    <s v=""/>
    <s v=""/>
    <s v=""/>
    <s v=""/>
    <s v=""/>
    <s v=""/>
    <s v=""/>
    <s v=""/>
    <s v=""/>
    <s v=""/>
    <s v=""/>
    <s v=""/>
    <s v=""/>
    <s v=""/>
    <s v=""/>
    <s v=""/>
    <s v=""/>
    <s v=""/>
    <s v=""/>
    <s v="24090454055"/>
    <s v=""/>
    <s v=""/>
    <s v=""/>
    <s v=""/>
    <s v=""/>
    <s v=""/>
    <s v=""/>
    <s v=""/>
    <s v=""/>
    <s v=""/>
    <s v=""/>
    <s v=""/>
    <s v=""/>
    <s v=""/>
    <s v=""/>
    <s v=""/>
    <s v=""/>
    <s v=""/>
    <s v=""/>
    <s v=""/>
    <s v=""/>
    <s v=""/>
    <s v=""/>
    <s v=""/>
    <s v=""/>
    <s v=""/>
    <s v=""/>
    <s v="RXCLAIM"/>
    <s v="MH"/>
    <d v="2024-11-11T11:32:25"/>
    <s v="24-090454055"/>
    <s v="DENNING, TERESA"/>
    <s v="W26679352602"/>
    <s v="AETNA - ACF - FI - MISSISSIPPI"/>
    <s v="7700"/>
    <s v="108363238"/>
    <s v="0170009100001-A"/>
    <s v="1336405455"/>
    <s v="Ramsey, Stacie"/>
    <s v="Atypical Antipsychotics REG"/>
    <s v="Prior Authorization"/>
    <s v="Standard"/>
    <d v="2024-11-11T11:26:53"/>
    <d v="2024-11-11T11:26:53"/>
    <d v="2024-11-11T11:25:29"/>
    <s v="Approved"/>
    <n v="2024"/>
    <n v="11"/>
    <s v="Approved from 11/11/2024 thru 11/11/2025"/>
    <s v="ePA"/>
    <s v="Closed"/>
    <s v="Clinical"/>
    <s v="Approved from 11/11/2024 thru 11/11/2025"/>
    <s v="NULL"/>
    <n v="2035"/>
    <s v="Met Plan Criteria"/>
    <s v="Approved from 11/11/2024 thru 11/11/2025"/>
    <d v="2024-11-11T00:00:00"/>
    <d v="2025-11-11T00:00:00"/>
    <s v="MS"/>
    <s v="DENNING"/>
    <s v="TERESA"/>
    <n v="22746"/>
    <n v="62"/>
    <s v="F"/>
    <s v="MS"/>
    <s v="Vraylar (cariprazine)"/>
    <s v="5940001810****"/>
    <s v="F32.0"/>
    <s v="1336405455"/>
    <s v="1336405455"/>
    <s v="Stacie"/>
    <s v="Ramsey"/>
    <s v="Gulfport"/>
    <s v="MS"/>
    <s v="39503"/>
    <s v="ANTIPSYCHOTICS/ANTIMANIC AGENTS"/>
    <s v="ANTIPSYCHOTICS - MISC."/>
    <s v="VRAYLAR"/>
    <s v="Prior Authorization"/>
    <s v="Std"/>
    <s v="Standard"/>
    <s v="Atypical Antipsychotics REG"/>
    <s v="ePA Approve"/>
    <s v="Approved"/>
    <s v="ePA Approve"/>
    <s v="A"/>
    <s v="ASAP"/>
    <s v="Major depressive disorder, single episode, mild"/>
    <n v="0.06"/>
    <n v="0.06"/>
    <s v="NULL"/>
    <s v="61874011530"/>
    <s v=""/>
    <s v="NULL"/>
    <s v="NULL"/>
    <s v="NULL"/>
    <s v="NULL"/>
    <s v="266793526"/>
    <s v="266793526AND11/11/2024ANDVRAYL"/>
    <s v=""/>
    <s v=""/>
    <s v=""/>
    <s v=""/>
    <s v=""/>
    <n v="0"/>
    <n v="0"/>
    <s v=""/>
    <s v=""/>
    <n v="1"/>
    <n v="0"/>
    <n v="0"/>
    <s v="Nurse Practitioner"/>
    <s v="1336405455"/>
    <n v="0"/>
    <s v=""/>
    <s v=""/>
    <s v=""/>
    <s v=""/>
    <s v=""/>
    <n v="3.8425925925925902E-3"/>
    <x v="1"/>
    <n v="1"/>
    <n v="0"/>
    <m/>
    <m/>
    <s v=""/>
    <s v=""/>
    <s v=""/>
    <s v=""/>
    <s v=""/>
    <n v="1"/>
    <x v="18"/>
    <n v="1"/>
    <n v="0"/>
    <s v="F32"/>
    <n v="1"/>
    <n v="0"/>
    <s v=""/>
    <s v="ePA"/>
    <n v="0"/>
    <n v="0"/>
    <n v="0"/>
    <n v="0"/>
    <x v="2"/>
    <x v="36"/>
    <x v="1"/>
    <s v=""/>
    <s v=""/>
  </r>
  <r>
    <s v="F33"/>
    <s v="Major depressive disorder, recurrent, mild"/>
    <n v="1"/>
    <s v="Major depressive disorder, recurrent, mild"/>
    <n v="1"/>
    <s v="VRAYLAR"/>
    <s v="VRAYLAR"/>
    <s v=""/>
    <s v=""/>
    <s v=""/>
    <s v=""/>
    <s v=""/>
    <s v=""/>
    <s v=""/>
    <s v=""/>
    <s v=""/>
    <s v=""/>
    <s v=""/>
    <s v=""/>
    <s v=""/>
    <s v=""/>
    <s v=""/>
    <s v=""/>
    <s v=""/>
    <s v=""/>
    <s v=""/>
    <s v=""/>
    <s v=""/>
    <s v=""/>
    <s v=""/>
    <s v=""/>
    <s v=""/>
    <s v=""/>
    <s v=""/>
    <s v=""/>
    <s v="24086277402"/>
    <s v=""/>
    <s v=""/>
    <s v=""/>
    <s v=""/>
    <s v=""/>
    <s v=""/>
    <s v=""/>
    <s v=""/>
    <s v=""/>
    <s v=""/>
    <s v=""/>
    <s v=""/>
    <s v=""/>
    <s v=""/>
    <s v=""/>
    <s v=""/>
    <s v=""/>
    <s v=""/>
    <s v=""/>
    <s v=""/>
    <s v=""/>
    <s v=""/>
    <s v=""/>
    <s v=""/>
    <s v=""/>
    <s v=""/>
    <s v=""/>
    <s v="RXCLAIM"/>
    <s v="MH"/>
    <d v="2024-07-15T17:55:09"/>
    <s v="24-086277402"/>
    <s v="GRISSOM, CARRIE"/>
    <s v="W27411396701"/>
    <s v="AETNA - ACF - FI - MISSISSIPPI"/>
    <s v="7700"/>
    <s v="108363238"/>
    <s v="0170009100001-A"/>
    <s v="1073747564"/>
    <s v="Galle, Jennifer"/>
    <s v="Atypical Antipsychotics REG"/>
    <s v="Prior Authorization"/>
    <s v="Standard"/>
    <d v="2024-07-15T17:50:02"/>
    <d v="2024-07-15T17:50:02"/>
    <d v="2024-07-15T17:49:13"/>
    <s v="Approved"/>
    <n v="2024"/>
    <n v="7"/>
    <s v="Approved from 07/15/2024 thru 07/15/2025"/>
    <s v="ePA"/>
    <s v="Closed"/>
    <s v="Clinical"/>
    <s v="Approved from 07/15/2024 thru 07/15/2025"/>
    <s v="NULL"/>
    <n v="2035"/>
    <s v="Met Plan Criteria"/>
    <s v="Approved from 07/15/2024 thru 07/15/2025"/>
    <d v="2024-07-15T00:00:00"/>
    <d v="2025-07-15T00:00:00"/>
    <s v="MS"/>
    <s v="GRISSOM"/>
    <s v="CARRIE"/>
    <n v="30219"/>
    <n v="41"/>
    <s v="F"/>
    <s v="MS"/>
    <s v="Vraylar (cariprazine)"/>
    <s v="5940001810****"/>
    <s v="F33.1"/>
    <s v="1073747564"/>
    <s v="1073747564"/>
    <s v="Jennifer"/>
    <s v="Galle"/>
    <s v="Biloxi"/>
    <s v="MS"/>
    <s v="39532"/>
    <s v="ANTIPSYCHOTICS/ANTIMANIC AGENTS"/>
    <s v="ANTIPSYCHOTICS - MISC."/>
    <s v="VRAYLAR"/>
    <s v="Prior Authorization"/>
    <s v="Std"/>
    <s v="Standard"/>
    <s v="Atypical Antipsychotics REG"/>
    <s v="ePA Approve"/>
    <s v="Approved"/>
    <s v="ePA Approve"/>
    <s v="A"/>
    <s v="ASAP"/>
    <s v="Major depressive disorder, recurrent, moderate"/>
    <n v="0.05"/>
    <n v="0.05"/>
    <s v="NULL"/>
    <s v="61874013030"/>
    <s v=""/>
    <s v="NULL"/>
    <s v="NULL"/>
    <s v="NULL"/>
    <s v="NULL"/>
    <s v="274113967"/>
    <s v="274113967AND7/15/2024ANDVRAYL"/>
    <s v=""/>
    <s v=""/>
    <s v=""/>
    <s v=""/>
    <s v=""/>
    <n v="0"/>
    <n v="0"/>
    <s v=""/>
    <s v=""/>
    <n v="1"/>
    <n v="0"/>
    <n v="0"/>
    <s v="Nurse Practitioner"/>
    <s v="1073747564"/>
    <n v="0"/>
    <s v=""/>
    <s v=""/>
    <s v=""/>
    <s v=""/>
    <s v=""/>
    <n v="3.5532407407407401E-3"/>
    <x v="1"/>
    <n v="1"/>
    <n v="0"/>
    <m/>
    <m/>
    <s v=""/>
    <s v=""/>
    <s v=""/>
    <s v=""/>
    <s v=""/>
    <n v="1"/>
    <x v="19"/>
    <n v="1"/>
    <n v="0"/>
    <s v="F33"/>
    <n v="1"/>
    <n v="0"/>
    <s v=""/>
    <s v="ePA"/>
    <n v="0"/>
    <n v="0"/>
    <n v="0"/>
    <n v="0"/>
    <x v="2"/>
    <x v="36"/>
    <x v="1"/>
    <s v=""/>
    <s v=""/>
  </r>
  <r>
    <s v="F33"/>
    <s v="Major depressive disorder, recurrent, mild"/>
    <n v="1"/>
    <s v="Major depressive disorder, recurrent, mild"/>
    <n v="1"/>
    <s v="VRAYLAR"/>
    <s v="VRAYLAR"/>
    <s v=""/>
    <s v=""/>
    <s v=""/>
    <s v=""/>
    <s v=""/>
    <s v=""/>
    <s v=""/>
    <s v=""/>
    <s v=""/>
    <s v=""/>
    <s v=""/>
    <s v=""/>
    <s v=""/>
    <s v=""/>
    <s v=""/>
    <s v=""/>
    <s v=""/>
    <s v=""/>
    <s v=""/>
    <s v=""/>
    <s v=""/>
    <s v=""/>
    <s v=""/>
    <s v=""/>
    <s v=""/>
    <s v=""/>
    <s v=""/>
    <s v=""/>
    <s v="24083775230"/>
    <s v=""/>
    <s v=""/>
    <s v=""/>
    <s v=""/>
    <s v=""/>
    <s v=""/>
    <s v=""/>
    <s v=""/>
    <s v=""/>
    <s v=""/>
    <s v=""/>
    <s v=""/>
    <s v=""/>
    <s v=""/>
    <s v=""/>
    <s v=""/>
    <s v=""/>
    <s v=""/>
    <s v=""/>
    <s v=""/>
    <s v=""/>
    <s v=""/>
    <s v=""/>
    <s v=""/>
    <s v=""/>
    <s v=""/>
    <s v=""/>
    <s v="RXCLAIM"/>
    <s v="MH"/>
    <d v="2024-05-06T15:56:17"/>
    <s v="24-083775230"/>
    <s v="EVANS, SARA"/>
    <s v="W28035763901"/>
    <s v="AETNA - ACF - FI - MISSISSIPPI"/>
    <s v="7700"/>
    <s v="15000024"/>
    <s v="0486310100001-A"/>
    <s v="1235102674"/>
    <s v="METTETAL, CARY"/>
    <s v="Atypical Antipsychotics REG"/>
    <s v="Prior Authorization"/>
    <s v="Standard"/>
    <d v="2024-05-06T15:56:13"/>
    <d v="2024-05-06T15:56:17"/>
    <d v="2024-05-06T15:52:06"/>
    <s v="Approved"/>
    <n v="2024"/>
    <n v="5"/>
    <s v="Met Plan Criteria"/>
    <s v="ePA"/>
    <s v="Closed"/>
    <s v="Clinical"/>
    <s v="NULL"/>
    <s v="Met Plan Criteria"/>
    <n v="2035"/>
    <s v="Met Plan Criteria"/>
    <s v="Met Plan Criteria"/>
    <d v="2024-05-06T00:00:00"/>
    <d v="2025-05-06T00:00:00"/>
    <s v="MS"/>
    <s v="EVANS"/>
    <s v="SARA"/>
    <n v="30369"/>
    <n v="41"/>
    <s v="F"/>
    <s v="MS"/>
    <s v="Vraylar 1.5MG OR CAPS"/>
    <s v="5940001810****"/>
    <s v="F33.1"/>
    <s v="1235102674"/>
    <s v="1235102674"/>
    <s v="CARY"/>
    <s v="METTETAL"/>
    <s v="SARDIS"/>
    <s v="MS"/>
    <s v="38666"/>
    <s v="ANTIPSYCHOTICS/ANTIMANIC AGENTS"/>
    <s v="ANTIPSYCHOTICS - MISC."/>
    <s v="VRAYLAR"/>
    <s v="Prior Authorization"/>
    <s v="Std"/>
    <s v="Standard"/>
    <s v="Atypical Antipsychotics REG"/>
    <s v="ePA Approve"/>
    <s v="Approved"/>
    <s v="ePA Approve"/>
    <s v="A"/>
    <s v="ASAP"/>
    <s v="Major depressive disorder, recurrent, moderate"/>
    <n v="0"/>
    <n v="0"/>
    <s v="NULL"/>
    <s v="61874011530"/>
    <s v=""/>
    <s v="NULL"/>
    <s v="NULL"/>
    <s v="NULL"/>
    <s v="NULL"/>
    <s v="280357639"/>
    <s v="280357639AND5/6/2024ANDVRAYL"/>
    <s v=""/>
    <s v=""/>
    <s v=""/>
    <s v=""/>
    <s v=""/>
    <n v="0"/>
    <n v="0"/>
    <s v=""/>
    <s v=""/>
    <n v="1"/>
    <n v="0"/>
    <n v="0"/>
    <s v="Family Medicine"/>
    <s v="1235102674"/>
    <n v="0"/>
    <s v=""/>
    <s v=""/>
    <s v=""/>
    <s v=""/>
    <s v=""/>
    <n v="4.6296296296296301E-5"/>
    <x v="1"/>
    <n v="1"/>
    <n v="0"/>
    <m/>
    <m/>
    <s v=""/>
    <s v=""/>
    <s v=""/>
    <s v=""/>
    <s v=""/>
    <n v="1"/>
    <x v="19"/>
    <n v="1"/>
    <n v="0"/>
    <s v="F33"/>
    <n v="1"/>
    <n v="0"/>
    <s v=""/>
    <s v="ePA"/>
    <n v="0"/>
    <n v="0"/>
    <n v="0"/>
    <n v="0"/>
    <x v="6"/>
    <x v="36"/>
    <x v="1"/>
    <s v=""/>
    <s v=""/>
  </r>
  <r>
    <s v="F33"/>
    <s v="Major depressive disorder, recurrent, mild"/>
    <n v="1"/>
    <s v="Major depressive disorder, recurrent, mild"/>
    <n v="1"/>
    <s v="AUVELITY"/>
    <s v="AUVELITY"/>
    <s v=""/>
    <s v=""/>
    <s v=""/>
    <s v=""/>
    <s v=""/>
    <s v=""/>
    <s v=""/>
    <s v=""/>
    <s v=""/>
    <s v=""/>
    <s v=""/>
    <s v=""/>
    <s v=""/>
    <s v=""/>
    <s v=""/>
    <s v=""/>
    <s v=""/>
    <s v=""/>
    <s v=""/>
    <s v=""/>
    <s v=""/>
    <s v=""/>
    <s v=""/>
    <s v=""/>
    <s v=""/>
    <s v=""/>
    <s v=""/>
    <s v=""/>
    <s v="24087600509"/>
    <s v=""/>
    <s v=""/>
    <s v=""/>
    <s v=""/>
    <s v=""/>
    <s v=""/>
    <s v=""/>
    <s v=""/>
    <s v=""/>
    <s v=""/>
    <s v=""/>
    <s v=""/>
    <s v=""/>
    <s v=""/>
    <s v=""/>
    <s v=""/>
    <s v=""/>
    <s v=""/>
    <s v=""/>
    <s v=""/>
    <s v=""/>
    <s v=""/>
    <s v=""/>
    <s v=""/>
    <s v=""/>
    <s v=""/>
    <s v=""/>
    <s v="RXCLAIM"/>
    <s v="MH"/>
    <d v="2024-08-20T16:28:49"/>
    <s v="24-087600509"/>
    <s v="DICKERSON, KENNETH"/>
    <s v="W26807149801"/>
    <s v="AETNA - ACF - FI - MISSISSIPPI"/>
    <s v="7700"/>
    <s v="171714"/>
    <s v="0176713100001-A"/>
    <s v="1265533038"/>
    <s v="Miller, Amy"/>
    <s v="Auvelity NTM (ACF FI)"/>
    <s v="Prior Authorization"/>
    <s v="Standard"/>
    <d v="2024-08-20T16:15:30"/>
    <d v="2024-08-20T16:15:30"/>
    <d v="2024-08-20T16:13:27"/>
    <s v="Approved"/>
    <n v="2024"/>
    <n v="8"/>
    <s v="Approved from 08/20/2024 thru 08/20/2025"/>
    <s v="ePA"/>
    <s v="Closed"/>
    <s v="Clinical"/>
    <s v="Approved from 08/20/2024 thru 08/20/2025"/>
    <s v="NULL"/>
    <n v="2035"/>
    <s v="Met Plan Criteria"/>
    <s v="Approved from 08/20/2024 thru 08/20/2025"/>
    <d v="2024-08-20T00:00:00"/>
    <d v="2025-08-20T00:00:00"/>
    <s v="MS"/>
    <s v="DICKERSON"/>
    <s v="KENNETH"/>
    <n v="17476"/>
    <n v="76"/>
    <s v="M"/>
    <s v="MS"/>
    <s v="Auvelity (bupropion-dextromethorphan)"/>
    <s v="589999023004**"/>
    <s v="F33.2"/>
    <s v="1265533038"/>
    <s v="1265533038"/>
    <s v="Amy"/>
    <s v="Miller"/>
    <s v="SALTILLO"/>
    <s v="MS"/>
    <s v="38866"/>
    <s v="ANTIDEPRESSANTS"/>
    <s v="INVALID GPI"/>
    <s v="AUVELITY"/>
    <s v="Prior Authorization"/>
    <s v="Std"/>
    <s v="Standard"/>
    <s v="Auvelity NTM (ACF FI)"/>
    <s v="ePA Approve"/>
    <s v="Approved"/>
    <s v="ePA Approve"/>
    <s v="A"/>
    <s v="ASAP"/>
    <s v="Major depressive disorder, recurrent severe without psychotic features"/>
    <n v="0.13"/>
    <n v="0.13"/>
    <s v="NULL"/>
    <s v="81968004530"/>
    <s v=""/>
    <s v="NULL"/>
    <s v="NULL"/>
    <s v="NULL"/>
    <s v="NULL"/>
    <s v="268071498"/>
    <s v="268071498AND8/20/2024ANDAUVEL"/>
    <s v=""/>
    <s v=""/>
    <s v=""/>
    <s v=""/>
    <s v=""/>
    <n v="0"/>
    <n v="0"/>
    <s v=""/>
    <s v=""/>
    <n v="1"/>
    <n v="0"/>
    <n v="0"/>
    <s v="Psychiatry &amp; Neurology"/>
    <s v="1265533038"/>
    <n v="0"/>
    <s v=""/>
    <s v=""/>
    <s v=""/>
    <s v=""/>
    <s v=""/>
    <n v="9.2476851851851904E-3"/>
    <x v="1"/>
    <n v="1"/>
    <n v="0"/>
    <m/>
    <m/>
    <s v=""/>
    <s v=""/>
    <s v=""/>
    <s v=""/>
    <s v=""/>
    <n v="1"/>
    <x v="19"/>
    <n v="1"/>
    <n v="0"/>
    <s v="F33"/>
    <n v="1"/>
    <n v="0"/>
    <s v=""/>
    <s v="ePA"/>
    <n v="0"/>
    <n v="0"/>
    <n v="0"/>
    <n v="0"/>
    <x v="12"/>
    <x v="37"/>
    <x v="1"/>
    <s v=""/>
    <s v=""/>
  </r>
  <r>
    <s v="F33"/>
    <s v="Major depressive disorder, recurrent, mild"/>
    <n v="1"/>
    <s v="Major depressive disorder, recurrent, mild"/>
    <n v="1"/>
    <s v="BUPROPION"/>
    <s v="BUPROPION"/>
    <s v="2024043003985-1"/>
    <s v="2024043003985"/>
    <s v="1"/>
    <s v="A"/>
    <s v="M"/>
    <s v="PR"/>
    <s v="Y"/>
    <s v="272720516"/>
    <s v="0065744233"/>
    <d v="2024-04-26T00:00:00"/>
    <d v="2024-04-26T00:00:00"/>
    <n v="0"/>
    <s v="272720516AND4/26/2024ANDBUPRO"/>
    <s v="272720516ANDBUPRO"/>
    <s v="Match"/>
    <s v="BUPROPION TAB 75MG"/>
    <s v="Bupropion Extended Release 450mg Tablet"/>
    <d v="2024-04-30T00:00:00"/>
    <d v="2024-04-30T00:00:00"/>
    <d v="2024-04-30T00:00:00"/>
    <s v="APPEAL"/>
    <s v="OUTPATIENT DENIAL"/>
    <s v="PHARMACY STEP THERAPY NOT FOLLOWED"/>
    <s v="OT"/>
    <s v="CLINICAL INTERPRET."/>
    <s v="OVERTURNED"/>
    <s v="AETNA PHARMACY - SYSTEM"/>
    <s v=""/>
    <s v="24083429346"/>
    <s v="No Match"/>
    <s v="LAUREN"/>
    <s v="BASSEL"/>
    <d v="1986-04-17T00:00:00"/>
    <n v="2"/>
    <s v="NY"/>
    <s v="MS"/>
    <s v="MS"/>
    <s v="NY"/>
    <s v="ADVERSE"/>
    <s v="FI"/>
    <s v="AE POS"/>
    <s v="OPEN ACCESS MC"/>
    <s v="M"/>
    <s v="FAX"/>
    <s v="KEY"/>
    <s v="N"/>
    <s v="N"/>
    <s v="N"/>
    <s v="MH"/>
    <s v="AETNA - ACF - FI - MISSISSIPPI"/>
    <s v="272720516"/>
    <s v="272720516AND4/26/2024ANDBUPRO"/>
    <s v="272720516ANDBUPRO"/>
    <s v="BASSEL, LAUREN"/>
    <s v="Denied"/>
    <d v="1986-04-17T00:00:00"/>
    <s v="RXCLAIM"/>
    <s v="MH"/>
    <d v="2024-04-26T15:23:37"/>
    <s v="24-083429346"/>
    <s v="BASSEL, LAUREN"/>
    <s v="W27272051602"/>
    <s v="AETNA - ACF - FI - MISSISSIPPI"/>
    <s v="7700"/>
    <s v="108363238"/>
    <s v="0170009110001BL"/>
    <s v="1659384428"/>
    <s v="BERNSTEIN, MARK"/>
    <s v="(ACF FI) Non-Covered Drugs Medical Necessity"/>
    <s v="Prior Authorization"/>
    <s v="Expedited"/>
    <d v="2024-04-26T10:21:48"/>
    <d v="2024-04-26T11:32:50"/>
    <d v="2024-04-26T10:21:01"/>
    <s v="Denied"/>
    <n v="2024"/>
    <n v="4"/>
    <s v="&quot;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bupropion, bupropion ext-rel (except bupropion ext-rel tablet 450mg). Requirement: 3 in a class with 3 or more alternatives, 2 in a class with 2 alternatives, or 1 in a class 1 alternative. Note: Formulary alternatives may require a prior authorization. Your prescriber will be responsible for determining what alternative is appropriate for you.&quot;"/>
    <s v="ePA"/>
    <s v="Closed"/>
    <s v="Clinical"/>
    <s v="NULL"/>
    <s v="&quot;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bupropion, bupropion ext-rel (except bupropion ext-rel tablet 450mg). Requirement: 3 in a class with 3 or more alternatives, 2 in a class with 2 alternatives, or 1 in a class 1 alternative. Note: Formulary alternatives may require a prior authorization. Your prescriber will be responsible for determining what alternative is appropriate for you.&quot;"/>
    <n v="0"/>
    <s v="Other"/>
    <s v="&quot;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bupropion, bupropion ext-rel (except bupropion ext-rel tablet 450mg). Requirement: 3 in a class with 3 or more alternatives, 2 in a class with 2 alternatives, or 1 in a class 1 alternative. Note: Formulary alternatives may require a prior authorization. Your prescriber will be responsible for determining what alternative is appropriate for you.&quot;"/>
    <s v=""/>
    <s v=""/>
    <s v="MS"/>
    <s v="BASSEL"/>
    <s v="LAUREN"/>
    <n v="31519"/>
    <n v="38"/>
    <s v="F"/>
    <s v="NY"/>
    <s v="Bupropion Extended Release 450mg Tablet"/>
    <s v="58300040107545"/>
    <s v="F33.1"/>
    <s v="1659384428"/>
    <s v="1659384428"/>
    <s v="MARK"/>
    <s v="BERNSTEIN"/>
    <s v="GOSHEN"/>
    <s v="NY"/>
    <s v="10924"/>
    <s v="ANTIDEPRESSANTS"/>
    <s v="ANTIDEPRESSANTS - MISC."/>
    <s v="BUPROPION"/>
    <s v="Prior Authorization"/>
    <s v="Exp"/>
    <s v="Expedited"/>
    <s v="(ACF FI) Non-Covered Drugs Medical Necessity"/>
    <s v="MD Deny and Close (Missing Clinical) - PA"/>
    <s v="Denied"/>
    <s v="Insufficient Clinical Info"/>
    <s v="D"/>
    <s v="ASAP"/>
    <s v="Major depressive disorder, recurrent, moderate"/>
    <n v="3.51"/>
    <n v="3.51"/>
    <s v="NULL"/>
    <s v="47781063730"/>
    <d v="2024-04-26T15:23:37"/>
    <s v="DCREAGER"/>
    <s v="NULL"/>
    <s v="NULL"/>
    <s v="NULL"/>
    <s v="272720516"/>
    <s v="272720516AND4/26/2024ANDBUPRO"/>
    <s v="Drug is not Covered Under Plan Formulary"/>
    <n v="0"/>
    <n v="0"/>
    <n v="0"/>
    <n v="0"/>
    <n v="0"/>
    <n v="0"/>
    <n v="1"/>
    <n v="0"/>
    <n v="1"/>
    <n v="0"/>
    <n v="0"/>
    <s v="Psychiatry &amp; Neurology"/>
    <s v="1659384428"/>
    <n v="0"/>
    <s v=""/>
    <s v=""/>
    <s v=""/>
    <s v=""/>
    <s v=""/>
    <n v="0.20959490740740699"/>
    <x v="0"/>
    <n v="0"/>
    <n v="1"/>
    <m/>
    <n v="1"/>
    <s v="APPEAL"/>
    <n v="1"/>
    <s v="OVERTURNED"/>
    <n v="1"/>
    <n v="0"/>
    <n v="1"/>
    <x v="19"/>
    <n v="0"/>
    <n v="1"/>
    <s v="F33"/>
    <n v="0"/>
    <n v="1"/>
    <s v=""/>
    <s v="ePA"/>
    <n v="0"/>
    <n v="0"/>
    <n v="0"/>
    <n v="0"/>
    <x v="12"/>
    <x v="38"/>
    <x v="3"/>
    <s v=""/>
    <s v=""/>
  </r>
  <r>
    <s v="F33"/>
    <s v="Major depressive disorder, recurrent, mild"/>
    <n v="1"/>
    <s v="Major depressive disorder, recurrent, mild"/>
    <n v="1"/>
    <s v="FLUOXETINE"/>
    <s v="FLUOXETINE"/>
    <s v=""/>
    <s v=""/>
    <s v=""/>
    <s v=""/>
    <s v=""/>
    <s v=""/>
    <s v=""/>
    <s v=""/>
    <s v=""/>
    <s v=""/>
    <s v=""/>
    <s v=""/>
    <s v=""/>
    <s v=""/>
    <s v=""/>
    <s v=""/>
    <s v=""/>
    <s v=""/>
    <s v=""/>
    <s v=""/>
    <s v=""/>
    <s v=""/>
    <s v=""/>
    <s v=""/>
    <s v=""/>
    <s v=""/>
    <s v=""/>
    <s v=""/>
    <s v="24086168466"/>
    <s v=""/>
    <s v=""/>
    <s v=""/>
    <s v=""/>
    <s v=""/>
    <s v=""/>
    <s v=""/>
    <s v=""/>
    <s v=""/>
    <s v=""/>
    <s v=""/>
    <s v=""/>
    <s v=""/>
    <s v=""/>
    <s v=""/>
    <s v=""/>
    <s v=""/>
    <s v=""/>
    <s v=""/>
    <s v=""/>
    <s v=""/>
    <s v=""/>
    <s v=""/>
    <s v=""/>
    <s v=""/>
    <s v=""/>
    <s v=""/>
    <s v="RXCLAIM"/>
    <s v="MH"/>
    <d v="2024-07-11T15:46:57"/>
    <s v="24-086168466"/>
    <s v="BASSEL, LAUREN"/>
    <s v="W27272051602"/>
    <s v="AETNA - ACF - FI - MISSISSIPPI"/>
    <s v="7700"/>
    <s v="108363238"/>
    <s v="0170009100001BJ"/>
    <s v="1659384428"/>
    <s v="BERNSTEIN, MARK"/>
    <s v="(ACF FI) Non-Covered Drugs Medical Necessity"/>
    <s v="Prior Authorization"/>
    <s v="Expedited"/>
    <d v="2024-07-11T15:30:57"/>
    <d v="2024-07-11T15:30:57"/>
    <d v="2024-07-11T15:27:45"/>
    <s v="Approved"/>
    <n v="2024"/>
    <n v="7"/>
    <s v="Approved from 07/11/2024 thru 07/11/2025"/>
    <s v="ePA"/>
    <s v="Closed"/>
    <s v="Clinical"/>
    <s v="Approved from 07/11/2024 thru 07/11/2025"/>
    <s v="NULL"/>
    <n v="2035"/>
    <s v="Met Plan Criteria"/>
    <s v="Approved from 07/11/2024 thru 07/11/2025"/>
    <d v="2024-07-11T00:00:00"/>
    <d v="2025-07-11T00:00:00"/>
    <s v="MS"/>
    <s v="BASSEL"/>
    <s v="LAUREN"/>
    <n v="31519"/>
    <n v="38"/>
    <s v="F"/>
    <s v="NY"/>
    <s v="Fluoxetine 60mg Tab"/>
    <s v="58160040000360"/>
    <s v="F33.1"/>
    <s v="1659384428"/>
    <s v="1659384428"/>
    <s v="MARK"/>
    <s v="BERNSTEIN"/>
    <s v="Goshen"/>
    <s v="NY"/>
    <s v="10924"/>
    <s v="ANTIDEPRESSANTS"/>
    <s v="SELECTIVE SEROTONIN REUPTAKE INHIBITORS (SSRIS)"/>
    <s v="FLUOXETINE"/>
    <s v="Prior Authorization"/>
    <s v="Exp"/>
    <s v="Expedited"/>
    <s v="(ACF FI) Non-Covered Drugs Medical Necessity"/>
    <s v="ePA Approve"/>
    <s v="Approved"/>
    <s v="ePA Approve"/>
    <s v="A"/>
    <s v="ASAP"/>
    <s v="Major depressive disorder, recurrent, moderate"/>
    <n v="0.16"/>
    <n v="0.16"/>
    <s v="NULL"/>
    <s v="75834014830"/>
    <s v=""/>
    <s v="NULL"/>
    <s v="NULL"/>
    <s v="NULL"/>
    <s v="NULL"/>
    <s v="272720516"/>
    <s v="272720516AND7/11/2024ANDFLUOX"/>
    <s v=""/>
    <s v=""/>
    <s v=""/>
    <s v=""/>
    <s v=""/>
    <n v="0"/>
    <n v="0"/>
    <s v=""/>
    <s v=""/>
    <n v="1"/>
    <n v="0"/>
    <n v="0"/>
    <s v="Psychiatry &amp; Neurology"/>
    <s v="1659384428"/>
    <n v="0"/>
    <s v=""/>
    <s v=""/>
    <s v=""/>
    <s v=""/>
    <n v="0.20959490739915054"/>
    <n v="1.1111111111111099E-2"/>
    <x v="1"/>
    <n v="1"/>
    <n v="0"/>
    <n v="1"/>
    <m/>
    <s v=""/>
    <s v=""/>
    <s v=""/>
    <s v=""/>
    <s v=""/>
    <n v="1"/>
    <x v="19"/>
    <n v="1"/>
    <n v="0"/>
    <s v="F33"/>
    <n v="1"/>
    <n v="0"/>
    <s v=""/>
    <s v="ePA"/>
    <n v="0"/>
    <n v="0"/>
    <n v="0"/>
    <n v="0"/>
    <x v="12"/>
    <x v="39"/>
    <x v="1"/>
    <s v=""/>
    <s v=""/>
  </r>
  <r>
    <s v="F41"/>
    <s v="Panic disorder without agoraphobia"/>
    <n v="1"/>
    <s v="Panic disorder without agoraphobia"/>
    <n v="1"/>
    <s v="VILAZODONE"/>
    <s v="VILAZODONE"/>
    <s v=""/>
    <s v=""/>
    <s v=""/>
    <s v=""/>
    <s v=""/>
    <s v=""/>
    <s v=""/>
    <s v=""/>
    <s v=""/>
    <s v=""/>
    <s v=""/>
    <s v=""/>
    <s v=""/>
    <s v=""/>
    <s v=""/>
    <s v=""/>
    <s v=""/>
    <s v=""/>
    <s v=""/>
    <s v=""/>
    <s v=""/>
    <s v=""/>
    <s v=""/>
    <s v=""/>
    <s v=""/>
    <s v=""/>
    <s v=""/>
    <s v=""/>
    <s v="24089004282"/>
    <s v=""/>
    <s v=""/>
    <s v=""/>
    <s v=""/>
    <s v=""/>
    <s v=""/>
    <s v=""/>
    <s v=""/>
    <s v=""/>
    <s v=""/>
    <s v=""/>
    <s v=""/>
    <s v=""/>
    <s v=""/>
    <s v=""/>
    <s v=""/>
    <s v=""/>
    <s v=""/>
    <s v=""/>
    <s v=""/>
    <s v=""/>
    <s v=""/>
    <s v=""/>
    <s v=""/>
    <s v=""/>
    <s v=""/>
    <s v=""/>
    <s v="RXCLAIM"/>
    <s v="MH"/>
    <d v="2024-09-30T15:07:12"/>
    <s v="24-089004282"/>
    <s v="PERALTA, ZURYA"/>
    <s v="W28583034501"/>
    <s v="AETNA - ACF - FI - TEXAS - PPO"/>
    <s v="7700"/>
    <s v="108363238"/>
    <s v="0170009100001-R"/>
    <s v="1588442495"/>
    <s v="THOMAS-GRAHAM, ASHLEY"/>
    <s v="(ACF FI) Non-Covered Drugs Medical Necessity"/>
    <s v="Prior Authorization"/>
    <s v="Standard"/>
    <d v="2024-09-30T14:56:41"/>
    <d v="2024-09-30T14:56:41"/>
    <d v="2024-09-30T14:54:04"/>
    <s v="Approved"/>
    <n v="2024"/>
    <n v="9"/>
    <s v="Approved from 09/30/2024 thru 09/30/2025"/>
    <s v="ePA"/>
    <s v="Closed"/>
    <s v="Clinical"/>
    <s v="Approved from 09/30/2024 thru 09/30/2025"/>
    <s v="NULL"/>
    <n v="2035"/>
    <s v="Met Plan Criteria"/>
    <s v="Approved from 09/30/2024 thru 09/30/2025"/>
    <d v="2024-09-30T00:00:00"/>
    <d v="2025-09-30T00:00:00"/>
    <s v="TX"/>
    <s v="PERALTA"/>
    <s v="ZURYA"/>
    <n v="31699"/>
    <n v="37"/>
    <s v="F"/>
    <s v="TX"/>
    <s v="Vilazodone"/>
    <s v="5812008810****"/>
    <s v="F41.1"/>
    <s v="1588442495"/>
    <s v="1588442495"/>
    <s v="ASHLEY"/>
    <s v="THOMAS-GRAHAM"/>
    <s v="Tomball"/>
    <s v="TX"/>
    <s v="77377"/>
    <s v="ANTIDEPRESSANTS"/>
    <s v="SEROTONIN MODULATORS"/>
    <s v="VILAZODONE"/>
    <s v="Prior Authorization"/>
    <s v="Std"/>
    <s v="Standard"/>
    <s v="(ACF FI) Non-Covered Drugs Medical Necessity"/>
    <s v="ePA Approve"/>
    <s v="Approved"/>
    <s v="ePA Approve"/>
    <s v="A"/>
    <s v="ASAP"/>
    <s v="Generalized anxiety disorder"/>
    <n v="0.11"/>
    <n v="0.11"/>
    <s v="NULL"/>
    <s v="72205026230"/>
    <s v=""/>
    <s v="NULL"/>
    <s v="NULL"/>
    <s v="NULL"/>
    <s v="NULL"/>
    <s v="285830345"/>
    <s v="285830345AND9/30/2024ANDVILAZ"/>
    <s v=""/>
    <s v=""/>
    <s v=""/>
    <s v=""/>
    <s v=""/>
    <n v="0"/>
    <n v="0"/>
    <s v=""/>
    <s v=""/>
    <n v="1"/>
    <n v="0"/>
    <n v="0"/>
    <s v="Nurse Practitioner, Psych/Mental Health"/>
    <s v="1588442495"/>
    <n v="0"/>
    <s v=""/>
    <s v=""/>
    <s v=""/>
    <s v=""/>
    <n v="1.1111111096397508E-2"/>
    <n v="7.3032407407407404E-3"/>
    <x v="1"/>
    <n v="1"/>
    <n v="0"/>
    <m/>
    <m/>
    <s v=""/>
    <s v=""/>
    <s v=""/>
    <s v=""/>
    <s v=""/>
    <n v="1"/>
    <x v="20"/>
    <n v="1"/>
    <n v="0"/>
    <s v="F41"/>
    <n v="1"/>
    <n v="0"/>
    <s v=""/>
    <s v="ePA"/>
    <n v="0"/>
    <n v="0"/>
    <n v="0"/>
    <n v="0"/>
    <x v="13"/>
    <x v="40"/>
    <x v="1"/>
    <s v=""/>
    <s v=""/>
  </r>
  <r>
    <s v="F41"/>
    <s v="Panic disorder without agoraphobia"/>
    <n v="1"/>
    <s v="Panic disorder without agoraphobia"/>
    <n v="1"/>
    <s v="FLUOXETINE"/>
    <s v="FLUOXETINE"/>
    <s v=""/>
    <s v=""/>
    <s v=""/>
    <s v=""/>
    <s v=""/>
    <s v=""/>
    <s v=""/>
    <s v=""/>
    <s v=""/>
    <s v=""/>
    <s v=""/>
    <s v=""/>
    <s v=""/>
    <s v=""/>
    <s v=""/>
    <s v=""/>
    <s v=""/>
    <s v=""/>
    <s v=""/>
    <s v=""/>
    <s v=""/>
    <s v=""/>
    <s v=""/>
    <s v=""/>
    <s v=""/>
    <s v=""/>
    <s v=""/>
    <s v=""/>
    <s v="24080479711"/>
    <s v=""/>
    <s v=""/>
    <s v=""/>
    <s v=""/>
    <s v=""/>
    <s v=""/>
    <s v=""/>
    <s v=""/>
    <s v=""/>
    <s v=""/>
    <s v=""/>
    <s v=""/>
    <s v=""/>
    <s v=""/>
    <s v=""/>
    <s v=""/>
    <s v=""/>
    <s v=""/>
    <s v=""/>
    <s v=""/>
    <s v=""/>
    <s v=""/>
    <s v=""/>
    <s v=""/>
    <s v=""/>
    <s v=""/>
    <s v=""/>
    <s v="RXCLAIM"/>
    <s v="MH"/>
    <d v="2024-02-14T08:07:02"/>
    <s v="24-080479711"/>
    <s v="GAMA, ELIZABETH"/>
    <s v="W27746916401"/>
    <s v="AETNA - ACF - FI - TEXAS - PPO"/>
    <s v="7700"/>
    <s v="108363238"/>
    <s v="0170009110001AQ"/>
    <s v="1639139371"/>
    <s v="HOANG, NANCY"/>
    <s v="(ACF FI) Non-Covered Drugs Medical Necessity"/>
    <s v="Prior Authorization"/>
    <s v="Standard"/>
    <d v="2024-02-13T09:09:41"/>
    <d v="2024-02-13T09:09:41"/>
    <d v="2024-02-13T09:07:55"/>
    <s v="Denied"/>
    <n v="2024"/>
    <n v="2"/>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citalopram, escitalopram, fluoxetine (except fluoxetine tablet 60mg, fluoxetine tablet [generics for Sarafem]), paroxetine HCl, paroxetine HCl ext-rel (except NDC^ 60505367503), sertraline, Trintellix. Requirement: 3 in a class with 3 or more alternatives, 2 in a class with 2 alternatives, or 1 in a class 1 alternative. Note: Formulary alternatives may require a prior authorization. Your prescriber will be responsible for determining what alternative is appropriate for you."/>
    <s v="ePA"/>
    <s v="Closed"/>
    <s v="Clinical"/>
    <s v="NULL"/>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citalopram, escitalopram, fluoxetine (except fluoxetine tablet 60mg, fluoxetine tablet [generics for Sarafem]), paroxetine HCl, paroxetine HCl ext-rel (except NDC^ 60505367503), sertraline, Trintellix. Requirement: 3 in a class with 3 or more alternatives, 2 in a class with 2 alternatives, or 1 in a class 1 alternative. Note: Formulary alternatives may require a prior authorization. Your prescriber will be responsible for determining what alternative is appropriate for you."/>
    <n v="0"/>
    <s v="Other"/>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citalopram, escitalopram, fluoxetine (except fluoxetine tablet 60mg, fluoxetine tablet [generics for Sarafem]), paroxetine HCl, paroxetine HCl ext-rel (except NDC^ 60505367503), sertraline, Trintellix. Requirement: 3 in a class with 3 or more alternatives, 2 in a class with 2 alternatives, or 1 in a class 1 alternative. Note: Formulary alternatives may require a prior authorization. Your prescriber will be responsible for determining what alternative is appropriate for you."/>
    <s v=""/>
    <s v=""/>
    <s v="TX"/>
    <s v="GAMA"/>
    <s v="ELIZABETH"/>
    <n v="28482"/>
    <n v="46"/>
    <s v="F"/>
    <s v="TX"/>
    <s v="Fluoxetine 60mg Tab"/>
    <s v="58160040000360"/>
    <s v="F41.1"/>
    <s v="1639139371"/>
    <s v="1639139371"/>
    <s v="NANCY"/>
    <s v="HOANG"/>
    <s v="HOUSTON"/>
    <s v="TX"/>
    <s v="77095"/>
    <s v="ANTIDEPRESSANTS"/>
    <s v="SELECTIVE SEROTONIN REUPTAKE INHIBITORS (SSRIS)"/>
    <s v="FLUOXETINE"/>
    <s v="Prior Authorization"/>
    <s v="Std"/>
    <s v="Standard"/>
    <s v="(ACF FI) Non-Covered Drugs Medical Necessity"/>
    <s v="MD Deny and Close (Complete Clinical) - PA"/>
    <s v="Denied"/>
    <s v="Denied"/>
    <s v="D"/>
    <s v="ASAP"/>
    <s v="Generalized anxiety disorder"/>
    <n v="22.57"/>
    <n v="22.57"/>
    <s v="NULL"/>
    <s v="75834014830"/>
    <d v="2024-02-14T08:07:01"/>
    <s v="Z350626"/>
    <s v="NULL"/>
    <s v="Ellen"/>
    <s v="Guthrie"/>
    <s v="277469164"/>
    <s v="277469164AND2/14/2024ANDFLUOX"/>
    <s v="Drug is not Covered Under Plan Formulary"/>
    <n v="0"/>
    <n v="0"/>
    <n v="0"/>
    <n v="0"/>
    <n v="0"/>
    <n v="0"/>
    <n v="1"/>
    <n v="0"/>
    <n v="1"/>
    <n v="0"/>
    <n v="0"/>
    <s v="Family Medicine"/>
    <s v="1639139371"/>
    <n v="0"/>
    <s v=""/>
    <s v=""/>
    <s v=""/>
    <s v=""/>
    <s v=""/>
    <n v="0.95649305555555597"/>
    <x v="0"/>
    <n v="0"/>
    <n v="1"/>
    <m/>
    <m/>
    <s v=""/>
    <s v=""/>
    <s v=""/>
    <s v=""/>
    <s v=""/>
    <n v="1"/>
    <x v="20"/>
    <n v="0"/>
    <n v="1"/>
    <s v="F41"/>
    <n v="0"/>
    <n v="1"/>
    <s v=""/>
    <s v="ePA"/>
    <n v="0"/>
    <n v="0"/>
    <n v="0"/>
    <n v="0"/>
    <x v="6"/>
    <x v="39"/>
    <x v="3"/>
    <s v=""/>
    <s v=""/>
  </r>
  <r>
    <s v="F44"/>
    <s v="Dissociative amnesia"/>
    <n v="1"/>
    <s v="Dissociative amnesia"/>
    <n v="1"/>
    <s v="ZONEGRAN"/>
    <s v="ZONEGRAN"/>
    <s v=""/>
    <s v=""/>
    <s v=""/>
    <s v=""/>
    <s v=""/>
    <s v=""/>
    <s v=""/>
    <s v=""/>
    <s v=""/>
    <s v=""/>
    <s v=""/>
    <s v=""/>
    <s v=""/>
    <s v=""/>
    <s v=""/>
    <s v=""/>
    <s v=""/>
    <s v=""/>
    <s v=""/>
    <s v=""/>
    <s v=""/>
    <s v=""/>
    <s v=""/>
    <s v=""/>
    <s v=""/>
    <s v=""/>
    <s v=""/>
    <s v=""/>
    <s v="24081199190"/>
    <s v=""/>
    <s v=""/>
    <s v=""/>
    <s v=""/>
    <s v=""/>
    <s v=""/>
    <s v=""/>
    <s v=""/>
    <s v=""/>
    <s v=""/>
    <s v=""/>
    <s v=""/>
    <s v=""/>
    <s v=""/>
    <s v=""/>
    <s v=""/>
    <s v=""/>
    <s v=""/>
    <s v=""/>
    <s v=""/>
    <s v=""/>
    <s v=""/>
    <s v=""/>
    <s v=""/>
    <s v=""/>
    <s v=""/>
    <s v=""/>
    <s v="RXCLAIM"/>
    <s v="MEDSURG"/>
    <d v="2024-03-01T13:14:00"/>
    <s v="24-081199190"/>
    <s v="BACKEN, PEGGY"/>
    <s v="W26807164201"/>
    <s v="AETNA - ACF - FI - MISSISSIPPI"/>
    <s v="7700"/>
    <s v="171714"/>
    <s v="0176713100001-A"/>
    <s v="1871555011"/>
    <s v="JOYNER, CHRISTINA"/>
    <s v="(ACF FI) Non-Covered Drugs Medical Necessity"/>
    <s v="Prior Authorization"/>
    <s v="Expedited"/>
    <d v="2024-03-01T12:07:56"/>
    <d v="2024-03-01T13:12:58"/>
    <d v="2024-03-01T11:59:01"/>
    <s v="Approved"/>
    <n v="2024"/>
    <n v="3"/>
    <s v="Approved from 03/01/2024 thru 03/01/2025"/>
    <s v="ePA"/>
    <s v="Closed"/>
    <s v="Clinical"/>
    <s v="Approved from 03/01/2024 thru 03/01/2025"/>
    <s v="NULL"/>
    <n v="2035"/>
    <s v="Met Plan Criteria"/>
    <s v="Approved from 03/01/2024 thru 03/01/2025"/>
    <d v="2024-03-01T00:00:00"/>
    <d v="2025-03-01T00:00:00"/>
    <s v="MS"/>
    <s v="BACKEN"/>
    <s v="PEGGY"/>
    <n v="24498"/>
    <n v="57"/>
    <s v="F"/>
    <s v="MS"/>
    <s v="Zonegran (zonisamide)"/>
    <s v="726000900001**"/>
    <s v="F44.5"/>
    <s v="1871555011"/>
    <s v="1871555011"/>
    <s v="CHRISTINA"/>
    <s v="JOYNER"/>
    <s v="Holly springs"/>
    <s v="MS"/>
    <s v="38635"/>
    <s v="ANTICONVULSANTS"/>
    <s v="ANTICONVULSANTS - MISC."/>
    <s v="ZONEGRAN"/>
    <s v="Prior Authorization"/>
    <s v="Exp"/>
    <s v="Expedited"/>
    <s v="(ACF FI) Non-Covered Drugs Medical Necessity"/>
    <s v="ePA Approve"/>
    <s v="Approved"/>
    <s v="ePA Approve"/>
    <s v="A"/>
    <s v="ASAP"/>
    <s v="Conversion disorder with seizures or convulsions"/>
    <n v="0.01"/>
    <n v="0.01"/>
    <s v="NULL"/>
    <s v="59212068010"/>
    <s v=""/>
    <s v="NULL"/>
    <s v="NULL"/>
    <s v="NULL"/>
    <s v="NULL"/>
    <s v="268071642"/>
    <s v="268071642AND3/1/2024ANDZONEG"/>
    <s v=""/>
    <s v=""/>
    <s v=""/>
    <s v=""/>
    <s v=""/>
    <n v="0"/>
    <n v="0"/>
    <s v=""/>
    <s v=""/>
    <n v="0"/>
    <n v="0"/>
    <n v="1"/>
    <s v="Nurse Practitioner"/>
    <s v="1871555011"/>
    <n v="0"/>
    <s v=""/>
    <s v=""/>
    <s v=""/>
    <s v=""/>
    <s v=""/>
    <n v="4.5879629629629597E-2"/>
    <x v="1"/>
    <n v="1"/>
    <n v="0"/>
    <n v="1"/>
    <m/>
    <s v=""/>
    <s v=""/>
    <s v=""/>
    <s v=""/>
    <s v=""/>
    <n v="1"/>
    <x v="21"/>
    <n v="1"/>
    <n v="0"/>
    <s v="F44"/>
    <n v="1"/>
    <n v="0"/>
    <s v=""/>
    <s v="ePA"/>
    <n v="0"/>
    <n v="0"/>
    <n v="0"/>
    <n v="0"/>
    <x v="2"/>
    <x v="41"/>
    <x v="1"/>
    <s v=""/>
    <s v=""/>
  </r>
  <r>
    <s v="F90"/>
    <s v="Attn-defct hyperactivity disorder, predom inattentive type"/>
    <n v="1"/>
    <s v="Attn-defct hyperactivity disorder, predom inattentive type"/>
    <n v="1"/>
    <s v="AMPHETAMINE-DEXTROAMPHETAMINE"/>
    <s v="AMPHETAMINE-DEXTROAMPHETAMINE"/>
    <s v=""/>
    <s v=""/>
    <s v=""/>
    <s v=""/>
    <s v=""/>
    <s v=""/>
    <s v=""/>
    <s v=""/>
    <s v=""/>
    <s v=""/>
    <s v=""/>
    <s v=""/>
    <s v=""/>
    <s v=""/>
    <s v=""/>
    <s v=""/>
    <s v=""/>
    <s v=""/>
    <s v=""/>
    <s v=""/>
    <s v=""/>
    <s v=""/>
    <s v=""/>
    <s v=""/>
    <s v=""/>
    <s v=""/>
    <s v=""/>
    <s v=""/>
    <s v="24084052400"/>
    <s v=""/>
    <s v=""/>
    <s v=""/>
    <s v=""/>
    <s v=""/>
    <s v=""/>
    <s v=""/>
    <s v=""/>
    <s v=""/>
    <s v=""/>
    <s v=""/>
    <s v=""/>
    <s v=""/>
    <s v=""/>
    <s v=""/>
    <s v=""/>
    <s v=""/>
    <s v=""/>
    <s v=""/>
    <s v=""/>
    <s v=""/>
    <s v=""/>
    <s v=""/>
    <s v=""/>
    <s v=""/>
    <s v=""/>
    <s v=""/>
    <s v="RXCLAIM"/>
    <s v="MH"/>
    <d v="2024-05-16T08:40:07"/>
    <s v="24-084052400"/>
    <s v="MILLS, BRITTNEE"/>
    <s v="W26679375801"/>
    <s v="AETNA - ACF - FI - TEXAS - PPO"/>
    <s v="7700"/>
    <s v="108363238"/>
    <s v="0170009110001AQ"/>
    <s v="1265476998"/>
    <s v="Woodrome, Robert"/>
    <s v="ADHD Agents Post Limit (MMT)"/>
    <s v="Prior Authorization"/>
    <s v="Expedited"/>
    <d v="2024-05-13T21:11:44"/>
    <s v=""/>
    <d v="2024-05-13T21:11:24"/>
    <s v="Denied"/>
    <n v="2024"/>
    <n v="5"/>
    <s v="We have denied your request because it is for more than the amount your plan covers (quantity limit). Your plan only covers more of this drug (additional quantities) when you meet the criteria for additional quantities. Your plan covers up to the following per month: A) Adderall: 90 tabs [5mg, 7.5mg, 10mg, 12.5mg], 60 tabs [15mg, 20mg], 30 tabs [30mg]; B) Adderall XR: 90 caps [5mg, 10mg], 30 caps [15mg, 20mg, 25mg, 30mg]. We reviewed the information we had. Your request for more drug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We have denied your request because it is for more than the amount your plan covers (quantity limit). Your plan only covers more of this drug (additional quantities) when you meet the criteria for additional quantities. Your plan covers up to the following per month: A) Adderall: 90 tabs [5mg, 7.5mg, 10mg, 12.5mg], 60 tabs [15mg, 20mg], 30 tabs [30mg]; B) Adderall XR: 90 caps [5mg, 10mg], 30 caps [15mg, 20mg, 25mg, 30mg]. We reviewed the information we had. Your request for more drug has been denied. Your doctor can send us any new or missing information for us to review. For this drug, you may have to meet other criteria. You can request the drug policy for more details. You can also request other plan documents for your review."/>
    <n v="90834"/>
    <s v="Quantity, Post limit criteria not met 683-J ID3352"/>
    <s v="We have denied your request because it is for more than the amount your plan covers (quantity limit). Your plan only covers more of this drug (additional quantities) when you meet the criteria for additional quantities. Your plan covers up to the following per month: A) Adderall: 90 tabs [5mg, 7.5mg, 10mg, 12.5mg], 60 tabs [15mg, 20mg], 30 tabs [30mg]; B) Adderall XR: 90 caps [5mg, 10mg], 30 caps [15mg, 20mg, 25mg, 30mg]. We reviewed the information we had. Your request for more drug has been denied. Your doctor can send us any new or missing information for us to review. For this drug, you may have to meet other criteria. You can request the drug policy for more details. You can also request other plan documents for your review."/>
    <s v=""/>
    <s v=""/>
    <s v="TX"/>
    <s v="MILLS"/>
    <s v="BRITTNEE"/>
    <n v="32598"/>
    <n v="35"/>
    <s v="F"/>
    <s v="TX"/>
    <s v="Amphetamine-Dextroamphetamine 30mg"/>
    <s v="61109902100330"/>
    <s v="F90.0"/>
    <s v="1265476998"/>
    <s v="1265476998"/>
    <s v="Robert"/>
    <s v="Woodrome"/>
    <s v="SPLENDORA"/>
    <s v="TX"/>
    <s v="77372"/>
    <s v="ADHD/ANTI-NARCOLEPSY/ANTI-OBESITY/ANOREXIANTS"/>
    <s v="AMPHETAMINE MIXTURES"/>
    <s v="AMPHETAMINE-DEXTROAMPHETAMINE"/>
    <s v="Prior Authorization"/>
    <s v="Exp"/>
    <s v="Expedited"/>
    <s v="ADHD Agents Post Limit (MMT)"/>
    <s v="Insufficient Clinical Info"/>
    <s v="Denied"/>
    <s v="Insufficient Clinical Info"/>
    <s v="D"/>
    <s v="ASAP"/>
    <s v="Attn-defct hyperactivity disorder, predom inattentive type"/>
    <n v="59.28"/>
    <n v="59.28"/>
    <s v="NULL"/>
    <s v="64850050601"/>
    <d v="2024-05-15T08:34:38"/>
    <s v="C394299"/>
    <s v="NULL"/>
    <s v="Suma"/>
    <s v="Dondapati"/>
    <s v="266793758"/>
    <s v="266793758AND5/16/2024ANDAMPHE"/>
    <s v="Drug Subject to Quantity Limits"/>
    <n v="0"/>
    <n v="1"/>
    <n v="0"/>
    <n v="0"/>
    <n v="0"/>
    <n v="0"/>
    <n v="0"/>
    <n v="0"/>
    <n v="1"/>
    <n v="0"/>
    <n v="0"/>
    <s v="Family Medicine"/>
    <s v="1265476998"/>
    <n v="0"/>
    <s v=""/>
    <s v=""/>
    <s v=""/>
    <s v=""/>
    <n v="4.5879629600676708E-2"/>
    <n v="2.4780439814814801"/>
    <x v="0"/>
    <n v="0"/>
    <n v="1"/>
    <m/>
    <n v="1"/>
    <s v=""/>
    <s v=""/>
    <s v=""/>
    <s v=""/>
    <s v=""/>
    <n v="1"/>
    <x v="22"/>
    <n v="0"/>
    <n v="1"/>
    <s v="F90"/>
    <n v="0"/>
    <n v="1"/>
    <s v=""/>
    <s v="ePA"/>
    <n v="0"/>
    <n v="0"/>
    <n v="0"/>
    <n v="0"/>
    <x v="6"/>
    <x v="42"/>
    <x v="2"/>
    <s v=""/>
    <s v=""/>
  </r>
  <r>
    <s v="F90"/>
    <s v="Attn-defct hyperactivity disorder, predom inattentive type"/>
    <n v="1"/>
    <s v="Attn-defct hyperactivity disorder, predom inattentive type"/>
    <n v="1"/>
    <s v="FOCALIN"/>
    <s v="FOCALIN"/>
    <s v=""/>
    <s v=""/>
    <s v=""/>
    <s v=""/>
    <s v=""/>
    <s v=""/>
    <s v=""/>
    <s v=""/>
    <s v=""/>
    <s v=""/>
    <s v=""/>
    <s v=""/>
    <s v=""/>
    <s v=""/>
    <s v=""/>
    <s v=""/>
    <s v=""/>
    <s v=""/>
    <s v=""/>
    <s v=""/>
    <s v=""/>
    <s v=""/>
    <s v=""/>
    <s v=""/>
    <s v=""/>
    <s v=""/>
    <s v=""/>
    <s v=""/>
    <s v="24088403118"/>
    <s v=""/>
    <s v=""/>
    <s v=""/>
    <s v=""/>
    <s v=""/>
    <s v=""/>
    <s v=""/>
    <s v=""/>
    <s v=""/>
    <s v=""/>
    <s v=""/>
    <s v=""/>
    <s v=""/>
    <s v=""/>
    <s v=""/>
    <s v=""/>
    <s v=""/>
    <s v=""/>
    <s v=""/>
    <s v=""/>
    <s v=""/>
    <s v=""/>
    <s v=""/>
    <s v=""/>
    <s v=""/>
    <s v=""/>
    <s v=""/>
    <s v="RXCLAIM"/>
    <s v="MH"/>
    <d v="2024-09-12T19:05:24"/>
    <s v="24-088403118"/>
    <s v="PARKER, LILLIAN"/>
    <s v="W27411387403"/>
    <s v="AETNA - ACF - FI - MISSISSIPPI"/>
    <s v="7700"/>
    <s v="108363238"/>
    <s v="0170009150001HB"/>
    <s v="1326093915"/>
    <s v="Frank, Erica"/>
    <s v="(ACF FI) Non-Covered Drugs Medical Necessity"/>
    <s v="Prior Authorization"/>
    <s v="Standard"/>
    <d v="2024-09-12T15:28:07"/>
    <d v="2024-09-12T15:28:07"/>
    <d v="2024-09-12T15:26:12"/>
    <s v="Approved"/>
    <n v="2024"/>
    <n v="9"/>
    <s v="Approved from 09/12/2024 thru 09/12/2025"/>
    <s v="ePA"/>
    <s v="Closed"/>
    <s v="Clinical"/>
    <s v="Approved from 09/12/2024 thru 09/12/2025"/>
    <s v="NULL"/>
    <n v="2035"/>
    <s v="Met Plan Criteria"/>
    <s v="Approved from 09/12/2024 thru 09/12/2025"/>
    <d v="2024-09-12T00:00:00"/>
    <d v="2025-09-12T00:00:00"/>
    <s v="MS"/>
    <s v="PARKER"/>
    <s v="LILLIAN"/>
    <n v="42922"/>
    <n v="7"/>
    <s v="F"/>
    <s v="MS"/>
    <s v="Focalin XR (dexmethylphenidate ER)"/>
    <s v="614000161070**"/>
    <s v="F90.2"/>
    <s v="1326093915"/>
    <s v="1326093915"/>
    <s v="Erica"/>
    <s v="Frank"/>
    <s v="GULFPORT"/>
    <s v="MS"/>
    <s v="39503"/>
    <s v="ADHD/ANTI-NARCOLEPSY/ANTI-OBESITY/ANOREXIANTS"/>
    <s v="STIMULANTS - MISC."/>
    <s v="FOCALIN"/>
    <s v="Prior Authorization"/>
    <s v="Std"/>
    <s v="Standard"/>
    <s v="(ACF FI) Non-Covered Drugs Medical Necessity"/>
    <s v="ePA Approve"/>
    <s v="Approved"/>
    <s v="ePA Approve"/>
    <s v="A"/>
    <s v="ASAP"/>
    <s v="Attention-deficit hyperactivity disorder, combined type"/>
    <n v="3.37"/>
    <n v="3.37"/>
    <s v="NULL"/>
    <s v="00078043205"/>
    <d v="2024-09-12T16:14:40"/>
    <s v="DCREAGER"/>
    <s v="NULL"/>
    <s v="NULL"/>
    <s v="NULL"/>
    <s v="274113874"/>
    <s v="274113874AND9/12/2024ANDFOCAL"/>
    <s v=""/>
    <s v=""/>
    <s v=""/>
    <s v=""/>
    <s v=""/>
    <n v="0"/>
    <n v="0"/>
    <s v=""/>
    <s v=""/>
    <n v="1"/>
    <n v="0"/>
    <n v="0"/>
    <s v="Pediatrics"/>
    <s v="1326093915"/>
    <n v="0"/>
    <s v=""/>
    <s v=""/>
    <s v=""/>
    <s v=""/>
    <n v="2.47804398140579"/>
    <n v="0.15089120370370401"/>
    <x v="1"/>
    <n v="1"/>
    <n v="0"/>
    <m/>
    <m/>
    <s v=""/>
    <s v=""/>
    <s v=""/>
    <s v=""/>
    <s v=""/>
    <n v="1"/>
    <x v="22"/>
    <n v="1"/>
    <n v="0"/>
    <s v="F90"/>
    <n v="1"/>
    <n v="0"/>
    <s v=""/>
    <s v="ePA"/>
    <n v="0"/>
    <n v="0"/>
    <n v="0"/>
    <n v="0"/>
    <x v="8"/>
    <x v="43"/>
    <x v="1"/>
    <s v=""/>
    <s v=""/>
  </r>
  <r>
    <s v="F90"/>
    <s v="Attn-defct hyperactivity disorder, predom inattentive type"/>
    <n v="1"/>
    <s v="Attn-defct hyperactivity disorder, predom inattentive type"/>
    <n v="1"/>
    <s v="DEXTROAMPHETAMINE"/>
    <s v="DEXTROAMPHETAMINE"/>
    <s v=""/>
    <s v=""/>
    <s v=""/>
    <s v=""/>
    <s v=""/>
    <s v=""/>
    <s v=""/>
    <s v=""/>
    <s v=""/>
    <s v=""/>
    <s v=""/>
    <s v=""/>
    <s v=""/>
    <s v=""/>
    <s v=""/>
    <s v=""/>
    <s v=""/>
    <s v=""/>
    <s v=""/>
    <s v=""/>
    <s v=""/>
    <s v=""/>
    <s v=""/>
    <s v=""/>
    <s v=""/>
    <s v=""/>
    <s v=""/>
    <s v=""/>
    <s v="24089656447"/>
    <s v=""/>
    <s v=""/>
    <s v=""/>
    <s v=""/>
    <s v=""/>
    <s v=""/>
    <s v=""/>
    <s v=""/>
    <s v=""/>
    <s v=""/>
    <s v=""/>
    <s v=""/>
    <s v=""/>
    <s v=""/>
    <s v=""/>
    <s v=""/>
    <s v=""/>
    <s v=""/>
    <s v=""/>
    <s v=""/>
    <s v=""/>
    <s v=""/>
    <s v=""/>
    <s v=""/>
    <s v=""/>
    <s v=""/>
    <s v=""/>
    <s v="RXCLAIM"/>
    <s v="MH"/>
    <d v="2024-10-18T07:02:54"/>
    <s v="24-089656447"/>
    <s v="HICKMAN, LANDON"/>
    <s v="W28926254603"/>
    <s v="AETNA - ACF - FI - MISSISSIPPI"/>
    <s v="7700"/>
    <s v="108363238"/>
    <s v="0170009110001AB"/>
    <s v="1497818579"/>
    <s v="Fain, George"/>
    <s v="ADHD Agents Post Limit (MMT)"/>
    <s v="Prior Authorization"/>
    <s v="Standard"/>
    <d v="2024-10-18T07:02:51"/>
    <d v="2024-10-18T07:02:54"/>
    <d v="2024-10-18T06:58:22"/>
    <s v="Approved"/>
    <n v="2024"/>
    <n v="10"/>
    <s v="Met Plan Criteria"/>
    <s v="ePA"/>
    <s v="Closed"/>
    <s v="Clinical"/>
    <s v="NULL"/>
    <s v="Met Plan Criteria"/>
    <n v="2035"/>
    <s v="Met Plan Criteria"/>
    <s v="Met Plan Criteria"/>
    <d v="2024-10-18T00:00:00"/>
    <d v="2025-10-18T00:00:00"/>
    <s v="MS"/>
    <s v="HICKMAN"/>
    <s v="LANDON"/>
    <n v="41148"/>
    <n v="12"/>
    <s v="M"/>
    <s v="MS"/>
    <s v="Dextroamphetamine Sulfate ER 15MG OR CP24"/>
    <s v="61100020107015"/>
    <s v="F90.2"/>
    <s v="1497818579"/>
    <s v="1497818579"/>
    <s v="George"/>
    <s v="Fain"/>
    <s v="Ocean Springs"/>
    <s v="MS"/>
    <s v="39564"/>
    <s v="ADHD/ANTI-NARCOLEPSY/ANTI-OBESITY/ANOREXIANTS"/>
    <s v="AMPHETAMINES"/>
    <s v="DEXTROAMPHETAMINE"/>
    <s v="Prior Authorization"/>
    <s v="Std"/>
    <s v="Standard"/>
    <s v="ADHD Agents Post Limit (MMT)"/>
    <s v="ePA Approve"/>
    <s v="Approved"/>
    <s v="ePA Approve"/>
    <s v="A"/>
    <s v="ASAP"/>
    <s v="Attention-deficit hyperactivity disorder, combined type"/>
    <n v="0"/>
    <n v="0"/>
    <s v="NULL"/>
    <s v="00406896201"/>
    <s v=""/>
    <s v="NULL"/>
    <s v="NULL"/>
    <s v="NULL"/>
    <s v="NULL"/>
    <s v="289262546"/>
    <s v="289262546AND10/18/2024ANDDEXTR"/>
    <s v=""/>
    <s v=""/>
    <s v=""/>
    <s v=""/>
    <s v=""/>
    <n v="0"/>
    <n v="0"/>
    <s v=""/>
    <s v=""/>
    <n v="1"/>
    <n v="0"/>
    <n v="0"/>
    <s v="Pediatrics"/>
    <s v="1497818579"/>
    <n v="0"/>
    <s v=""/>
    <s v=""/>
    <s v=""/>
    <s v=""/>
    <s v=""/>
    <n v="3.4722222222222202E-5"/>
    <x v="1"/>
    <n v="1"/>
    <n v="0"/>
    <m/>
    <m/>
    <s v=""/>
    <s v=""/>
    <s v=""/>
    <s v=""/>
    <s v=""/>
    <n v="1"/>
    <x v="22"/>
    <n v="1"/>
    <n v="0"/>
    <s v="F90"/>
    <n v="1"/>
    <n v="0"/>
    <s v=""/>
    <s v="ePA"/>
    <n v="0"/>
    <n v="0"/>
    <n v="0"/>
    <n v="0"/>
    <x v="8"/>
    <x v="44"/>
    <x v="1"/>
    <s v=""/>
    <s v=""/>
  </r>
  <r>
    <s v="F90"/>
    <s v="Attn-defct hyperactivity disorder, predom inattentive type"/>
    <n v="1"/>
    <s v="Attn-defct hyperactivity disorder, predom inattentive type"/>
    <n v="1"/>
    <s v="AMPHETAMINE-DEXTROAMPHETAMINE"/>
    <s v="AMPHETAMINE-DEXTROAMPHETAMINE"/>
    <s v=""/>
    <s v=""/>
    <s v=""/>
    <s v=""/>
    <s v=""/>
    <s v=""/>
    <s v=""/>
    <s v=""/>
    <s v=""/>
    <s v=""/>
    <s v=""/>
    <s v=""/>
    <s v=""/>
    <s v=""/>
    <s v=""/>
    <s v=""/>
    <s v=""/>
    <s v=""/>
    <s v=""/>
    <s v=""/>
    <s v=""/>
    <s v=""/>
    <s v=""/>
    <s v=""/>
    <s v=""/>
    <s v=""/>
    <s v=""/>
    <s v=""/>
    <s v="24086393060"/>
    <s v=""/>
    <s v=""/>
    <s v=""/>
    <s v=""/>
    <s v=""/>
    <s v=""/>
    <s v=""/>
    <s v=""/>
    <s v=""/>
    <s v=""/>
    <s v=""/>
    <s v=""/>
    <s v=""/>
    <s v=""/>
    <s v=""/>
    <s v=""/>
    <s v=""/>
    <s v=""/>
    <s v=""/>
    <s v=""/>
    <s v=""/>
    <s v=""/>
    <s v=""/>
    <s v=""/>
    <s v=""/>
    <s v=""/>
    <s v=""/>
    <s v="RXCLAIM"/>
    <s v="MH"/>
    <d v="2024-07-18T07:47:25"/>
    <s v="24-086393060"/>
    <s v="MALLEY, JOHN"/>
    <s v="W27801397101"/>
    <s v="AETNA - ACF - FI - MISSISSIPPI"/>
    <s v="7700"/>
    <s v="108363238"/>
    <s v="0170009110001AA"/>
    <s v="1508942137"/>
    <s v="Dewitt, Erin"/>
    <s v="ADHD Agents Post Limit (MMT)"/>
    <s v="Prior Authorization"/>
    <s v="Standard"/>
    <d v="2024-07-18T07:47:23"/>
    <d v="2024-07-18T07:47:25"/>
    <d v="2024-07-18T07:45:18"/>
    <s v="Approved"/>
    <n v="2024"/>
    <n v="7"/>
    <s v="Met Plan Criteria"/>
    <s v="ePA"/>
    <s v="Closed"/>
    <s v="Clinical"/>
    <s v="NULL"/>
    <s v="Met Plan Criteria"/>
    <n v="2035"/>
    <s v="Met Plan Criteria"/>
    <s v="Met Plan Criteria"/>
    <d v="2024-07-18T00:00:00"/>
    <d v="2025-07-18T00:00:00"/>
    <s v="MS"/>
    <s v="MALLEY"/>
    <s v="JOHN"/>
    <n v="27355"/>
    <n v="49"/>
    <s v="M"/>
    <s v="MS"/>
    <s v="Amphetamine-Dextroamphetamine 30MG OR TABS"/>
    <s v="61109902100330"/>
    <s v="F90.2"/>
    <s v="1508942137"/>
    <s v="1508942137"/>
    <s v="Erin"/>
    <s v="Dewitt"/>
    <s v="Diamondhead"/>
    <s v="MS"/>
    <s v="39525"/>
    <s v="ADHD/ANTI-NARCOLEPSY/ANTI-OBESITY/ANOREXIANTS"/>
    <s v="AMPHETAMINE MIXTURES"/>
    <s v="AMPHETAMINE-DEXTROAMPHETAMINE"/>
    <s v="Prior Authorization"/>
    <s v="Std"/>
    <s v="Standard"/>
    <s v="ADHD Agents Post Limit (MMT)"/>
    <s v="ePA Approve"/>
    <s v="Approved"/>
    <s v="ePA Approve"/>
    <s v="A"/>
    <s v="ASAP"/>
    <s v="Attention-deficit hyperactivity disorder, combined type"/>
    <n v="0"/>
    <n v="0"/>
    <s v="NULL"/>
    <s v="00555097402"/>
    <s v=""/>
    <s v="NULL"/>
    <s v="NULL"/>
    <s v="NULL"/>
    <s v="NULL"/>
    <s v="278013971"/>
    <s v="278013971AND7/18/2024ANDAMPHE"/>
    <s v=""/>
    <s v=""/>
    <s v=""/>
    <s v=""/>
    <s v=""/>
    <n v="0"/>
    <n v="0"/>
    <s v=""/>
    <s v=""/>
    <n v="1"/>
    <n v="0"/>
    <n v="0"/>
    <s v="Family Medicine"/>
    <s v="1508942137"/>
    <n v="0"/>
    <s v=""/>
    <s v=""/>
    <s v=""/>
    <s v=""/>
    <s v=""/>
    <n v="2.31481481481481E-5"/>
    <x v="1"/>
    <n v="1"/>
    <n v="0"/>
    <m/>
    <m/>
    <s v=""/>
    <s v=""/>
    <s v=""/>
    <s v=""/>
    <s v=""/>
    <n v="1"/>
    <x v="22"/>
    <n v="1"/>
    <n v="0"/>
    <s v="F90"/>
    <n v="1"/>
    <n v="0"/>
    <s v=""/>
    <s v="ePA"/>
    <n v="0"/>
    <n v="0"/>
    <n v="0"/>
    <n v="0"/>
    <x v="6"/>
    <x v="42"/>
    <x v="1"/>
    <s v=""/>
    <s v=""/>
  </r>
  <r>
    <s v="F90"/>
    <s v="Attn-defct hyperactivity disorder, predom inattentive type"/>
    <n v="1"/>
    <s v="Attn-defct hyperactivity disorder, predom inattentive type"/>
    <n v="1"/>
    <s v="JORNAY"/>
    <s v="JORNAY"/>
    <s v="2024120903550-1"/>
    <s v="2024120903550"/>
    <s v="1"/>
    <s v="A"/>
    <s v="M"/>
    <s v="PR"/>
    <s v="N"/>
    <s v="270621662"/>
    <s v="0425595520"/>
    <d v="2024-11-27T00:00:00"/>
    <d v="2024-11-27T00:00:00"/>
    <n v="0"/>
    <s v="270621662AND11/27/2024ANDJORNA"/>
    <s v="270621662ANDJORNA"/>
    <s v="Match"/>
    <s v="JORNAY PM CAP 40MG ER"/>
    <s v="Jornay PM (methylphenidate ER)"/>
    <d v="2024-12-05T00:00:00"/>
    <d v="2024-12-20T00:00:00"/>
    <d v="2024-12-09T00:00:00"/>
    <s v="APPEAL"/>
    <s v="OUTPATIENT DENIAL"/>
    <s v="PRIOR AUTHORIZATION DENIAL"/>
    <s v="OT"/>
    <s v="CONTINUITY OF CARE"/>
    <s v="OVERTURNED"/>
    <s v="AETNA PHARMACY - PRECERT"/>
    <s v="24091054634"/>
    <s v="24091054634"/>
    <s v="Match"/>
    <s v="ZACHARY"/>
    <s v="ROWLAND"/>
    <d v="2014-10-17T00:00:00"/>
    <n v="5"/>
    <s v="MS"/>
    <s v="MS"/>
    <s v="MS"/>
    <s v="MS"/>
    <s v="ADVERSE"/>
    <s v="FI"/>
    <s v="AE INDEMNITY"/>
    <s v="PPO MEDICAL"/>
    <s v="M"/>
    <s v="FAX"/>
    <s v="SEL"/>
    <s v="N"/>
    <s v="N"/>
    <s v="N"/>
    <s v="MH"/>
    <s v="AETNA - ACF - FI - MISSISSIPPI"/>
    <s v="270621662"/>
    <s v="270621662AND11/27/2024ANDJORNA"/>
    <s v="270621662ANDJORNA"/>
    <s v="ROWLAND, ZACHARY"/>
    <s v="Denied"/>
    <d v="2014-10-17T00:00:00"/>
    <s v="RXCLAIM"/>
    <s v="MH"/>
    <d v="2024-11-27T13:26:07"/>
    <s v="24-091054634"/>
    <s v="ROWLAND, ZACHARY"/>
    <s v="W27062166205"/>
    <s v="AETNA - ACF - FI - MISSISSIPPI"/>
    <s v="7700"/>
    <s v="171714"/>
    <s v="0176713100001-A"/>
    <s v="1588651954"/>
    <s v="PHILLIPS, HARRY"/>
    <s v="(ACF FI) Non-Covered Drugs Medical Necessity"/>
    <s v="Prior Authorization"/>
    <s v="Standard"/>
    <d v="2024-11-27T09:28:37"/>
    <d v="2024-11-27T09:36:48"/>
    <d v="2024-11-27T09:27:03"/>
    <s v="Denied"/>
    <n v="2024"/>
    <n v="11"/>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amphetamine-dextroamphetamine mixed salts ext-rel, dexmethylphenidate ext-rel, lisdexamfetamine, methylphenidate ext-rel, AZSTARYS Note: Formulary alternatives may require a prior authorization. Your prescriber will be responsible for determining what alternative is appropriate for you."/>
    <s v="Call"/>
    <s v="Closed"/>
    <s v="Clinical"/>
    <s v="NULL"/>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amphetamine-dextroamphetamine mixed salts ext-rel, dexmethylphenidate ext-rel, lisdexamfetamine, methylphenidate ext-rel, AZSTARYS Note: Formulary alternatives may require a prior authorization. Your prescriber will be responsible for determining what alternative is appropriate for you."/>
    <n v="0"/>
    <s v="Other"/>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amphetamine-dextroamphetamine mixed salts ext-rel, dexmethylphenidate ext-rel, lisdexamfetamine, methylphenidate ext-rel, AZSTARYS Note: Formulary alternatives may require a prior authorization. Your prescriber will be responsible for determining what alternative is appropriate for you."/>
    <s v=""/>
    <s v=""/>
    <s v="MS"/>
    <s v="ROWLAND"/>
    <s v="ZACHARY"/>
    <n v="41929"/>
    <n v="10"/>
    <s v="M"/>
    <s v="MS"/>
    <s v="Jornay PM (methylphenidate ER)"/>
    <s v="614000201070**"/>
    <s v="F90.2"/>
    <s v="000000NULL"/>
    <s v="1588651954"/>
    <s v="HARRY"/>
    <s v="PHILLIPS"/>
    <s v="SOUTHAVEN"/>
    <s v="MS"/>
    <s v="38671"/>
    <s v="ADHD/ANTI-NARCOLEPSY/ANTI-OBESITY/ANOREXIANTS"/>
    <s v="STIMULANTS - MISC."/>
    <s v="JORNAY"/>
    <s v="Prior Authorization"/>
    <s v="Std"/>
    <s v="Standard"/>
    <s v="(ACF FI) Non-Covered Drugs Medical Necessity"/>
    <s v="MD Deny and Close (Complete Clinical) - PA"/>
    <s v="Denied"/>
    <s v="Denied"/>
    <s v="D"/>
    <s v="ASAP"/>
    <s v="Attention-deficit hyperactivity disorder, combined type"/>
    <n v="3.49"/>
    <n v="3.49"/>
    <s v="NULL"/>
    <s v="71376020203"/>
    <d v="2024-11-27T13:26:07"/>
    <s v="XMRIEMARTINEZ"/>
    <s v="NULL"/>
    <s v="Enrique"/>
    <s v="Martinez"/>
    <s v="270621662"/>
    <s v="270621662AND11/27/2024ANDJORNA"/>
    <s v="Drug is not Covered Under Plan Formulary"/>
    <n v="0"/>
    <n v="0"/>
    <n v="0"/>
    <n v="0"/>
    <n v="0"/>
    <n v="0"/>
    <n v="1"/>
    <n v="0"/>
    <n v="1"/>
    <n v="0"/>
    <n v="0"/>
    <s v="Pediatrics"/>
    <s v="1588651954"/>
    <n v="0"/>
    <s v=""/>
    <s v=""/>
    <s v=""/>
    <s v=""/>
    <s v=""/>
    <n v="0.164930555555556"/>
    <x v="0"/>
    <n v="0"/>
    <n v="1"/>
    <m/>
    <m/>
    <s v="APPEAL"/>
    <n v="1"/>
    <s v="OVERTURNED"/>
    <n v="1"/>
    <n v="0"/>
    <n v="1"/>
    <x v="22"/>
    <n v="0"/>
    <n v="1"/>
    <s v="F90"/>
    <n v="0"/>
    <n v="1"/>
    <s v=""/>
    <s v="Call"/>
    <n v="0"/>
    <n v="0"/>
    <n v="0"/>
    <n v="0"/>
    <x v="8"/>
    <x v="45"/>
    <x v="3"/>
    <s v=""/>
    <s v=""/>
  </r>
  <r>
    <s v="G35"/>
    <s v="Multiple sclerosis"/>
    <n v="1"/>
    <s v="Multiple sclerosis"/>
    <n v="1"/>
    <s v="DALFAMPRIDINE"/>
    <s v="DALFAMPRIDINE"/>
    <s v=""/>
    <s v=""/>
    <s v=""/>
    <s v=""/>
    <s v=""/>
    <s v=""/>
    <s v=""/>
    <s v=""/>
    <s v=""/>
    <s v=""/>
    <s v=""/>
    <s v=""/>
    <s v=""/>
    <s v=""/>
    <s v=""/>
    <s v=""/>
    <s v=""/>
    <s v=""/>
    <s v=""/>
    <s v=""/>
    <s v=""/>
    <s v=""/>
    <s v=""/>
    <s v=""/>
    <s v=""/>
    <s v=""/>
    <s v=""/>
    <s v=""/>
    <s v="24086791117"/>
    <s v=""/>
    <s v=""/>
    <s v=""/>
    <s v=""/>
    <s v=""/>
    <s v=""/>
    <s v=""/>
    <s v=""/>
    <s v=""/>
    <s v=""/>
    <s v=""/>
    <s v=""/>
    <s v=""/>
    <s v=""/>
    <s v=""/>
    <s v=""/>
    <s v=""/>
    <s v=""/>
    <s v=""/>
    <s v=""/>
    <s v=""/>
    <s v=""/>
    <s v=""/>
    <s v=""/>
    <s v=""/>
    <s v=""/>
    <s v=""/>
    <s v="RXCLAIM"/>
    <s v="MEDSURG"/>
    <d v="2024-08-06T15:43:31"/>
    <s v="24-086791117"/>
    <s v="BASSEL, LAUREN"/>
    <s v="W27272051602"/>
    <s v="AETNA - ACSF - FI - MISSISSIPPI SPC"/>
    <s v="7700"/>
    <s v="108363238"/>
    <s v="0170009100001BJ"/>
    <s v="1811280951"/>
    <s v="KAUNZNER, ULRIKE"/>
    <s v="Multiple Sclerosis Ampyra [dalfampridine] Generics First SGM"/>
    <s v="Prior Authorization"/>
    <s v="Expedited"/>
    <d v="2024-08-05T16:22:43"/>
    <d v="2024-08-06T15:24:31"/>
    <d v="2024-07-29T18:25:23"/>
    <s v="Approved"/>
    <n v="2024"/>
    <n v="8"/>
    <s v="Approved from 08/06/2024 thru 08/06/2025"/>
    <s v="Fax"/>
    <s v="Closed"/>
    <s v="Clinical"/>
    <s v="Approved from 08/06/2024 thru 08/06/2025"/>
    <s v="NULL"/>
    <n v="13130"/>
    <s v="Clinician reviewed - meets guidelines"/>
    <s v="Approved from 08/06/2024 thru 08/06/2025"/>
    <d v="2024-08-06T00:00:00"/>
    <d v="2025-08-06T00:00:00"/>
    <s v="MS"/>
    <s v="BASSEL"/>
    <s v="LAUREN"/>
    <n v="31519"/>
    <n v="38"/>
    <s v="F"/>
    <s v="NY"/>
    <s v="dalfampridine ER"/>
    <s v="6240603000****"/>
    <s v="G35"/>
    <s v="000000NULL"/>
    <s v="1811280951"/>
    <s v="ULRIKE"/>
    <s v="KAUNZNER"/>
    <s v="NEW YORK"/>
    <s v="NY"/>
    <s v="10021"/>
    <s v="PSYCHOTHERAPEUTIC AND NEUROLOGICAL AGENTS - MISC."/>
    <s v="MULTIPLE SCLEROSIS AGENTS - POTASSIUM CHANNEL BLOCKERS"/>
    <s v="DALFAMPRIDINE"/>
    <s v="Prior Authorization"/>
    <s v="Exp"/>
    <s v="Expedited"/>
    <s v="Multiple Sclerosis Ampyra [dalfampridine] Generics First SGM"/>
    <s v="Approved - Documentation"/>
    <s v="Approved"/>
    <s v="Approved - Documentation"/>
    <s v="A"/>
    <s v="ASAP"/>
    <s v="Multiple sclerosis"/>
    <n v="0.19"/>
    <n v="0.19"/>
    <s v="NULL"/>
    <s v="51407087660"/>
    <s v=""/>
    <s v="NULL"/>
    <s v="NULL"/>
    <s v="NULL"/>
    <s v="NULL"/>
    <s v="272720516"/>
    <s v="272720516AND8/6/2024ANDDALFA"/>
    <s v=""/>
    <s v=""/>
    <s v=""/>
    <s v=""/>
    <s v=""/>
    <n v="0"/>
    <n v="0"/>
    <s v=""/>
    <s v=""/>
    <n v="0"/>
    <n v="0"/>
    <n v="1"/>
    <s v="Psychiatry &amp; Neurology"/>
    <s v="1811280951"/>
    <n v="0"/>
    <s v=""/>
    <s v=""/>
    <s v=""/>
    <s v=""/>
    <s v=""/>
    <n v="0.97277777777777796"/>
    <x v="1"/>
    <n v="1"/>
    <n v="0"/>
    <n v="1"/>
    <m/>
    <s v=""/>
    <s v=""/>
    <s v=""/>
    <s v=""/>
    <s v=""/>
    <n v="1"/>
    <x v="23"/>
    <n v="1"/>
    <n v="0"/>
    <s v="G35"/>
    <n v="1"/>
    <n v="0"/>
    <s v=""/>
    <s v="Fax"/>
    <n v="0"/>
    <n v="0"/>
    <n v="0"/>
    <n v="0"/>
    <x v="12"/>
    <x v="46"/>
    <x v="1"/>
    <s v=""/>
    <s v=""/>
  </r>
  <r>
    <s v="G35"/>
    <s v="Multiple sclerosis"/>
    <n v="1"/>
    <s v="Multiple sclerosis"/>
    <n v="1"/>
    <s v="KESIMPTA"/>
    <s v="KESIMPTA"/>
    <s v=""/>
    <s v=""/>
    <s v=""/>
    <s v=""/>
    <s v=""/>
    <s v=""/>
    <s v=""/>
    <s v=""/>
    <s v=""/>
    <s v=""/>
    <s v=""/>
    <s v=""/>
    <s v=""/>
    <s v=""/>
    <s v=""/>
    <s v=""/>
    <s v=""/>
    <s v=""/>
    <s v=""/>
    <s v=""/>
    <s v=""/>
    <s v=""/>
    <s v=""/>
    <s v=""/>
    <s v=""/>
    <s v=""/>
    <s v=""/>
    <s v=""/>
    <s v="24088911896"/>
    <s v=""/>
    <s v=""/>
    <s v=""/>
    <s v=""/>
    <s v=""/>
    <s v=""/>
    <s v=""/>
    <s v=""/>
    <s v=""/>
    <s v=""/>
    <s v=""/>
    <s v=""/>
    <s v=""/>
    <s v=""/>
    <s v=""/>
    <s v=""/>
    <s v=""/>
    <s v=""/>
    <s v=""/>
    <s v=""/>
    <s v=""/>
    <s v=""/>
    <s v=""/>
    <s v=""/>
    <s v=""/>
    <s v=""/>
    <s v=""/>
    <s v="RXCLAIM"/>
    <s v="MEDSURG"/>
    <d v="2024-09-26T15:44:36"/>
    <s v="24-088911896"/>
    <s v="BASSEL, LAUREN"/>
    <s v="W27272051602"/>
    <s v="AETNA - ACSF - FI - MISSISSIPPI SPC"/>
    <s v="7700"/>
    <s v="108363238"/>
    <s v="0170009100001BJ"/>
    <s v="1811280951"/>
    <s v="KAUNZNER, ULRIKE"/>
    <s v="Multiple Sclerosis Kesimpta SGM*"/>
    <s v="Prior Authorization"/>
    <s v="Expedited"/>
    <d v="2024-09-26T15:44:33"/>
    <d v="2024-09-26T15:44:36"/>
    <d v="2024-09-26T15:39:19"/>
    <s v="Approved"/>
    <n v="2024"/>
    <n v="9"/>
    <s v="Meets guidelines."/>
    <s v="ePA"/>
    <s v="Closed"/>
    <s v="Clinical"/>
    <s v="NULL"/>
    <s v="Meets guidelines."/>
    <n v="3052"/>
    <s v="Meets guidelines."/>
    <s v="Meets guidelines."/>
    <d v="2024-09-26T00:00:00"/>
    <d v="2025-09-26T00:00:00"/>
    <s v="MS"/>
    <s v="BASSEL"/>
    <s v="LAUREN"/>
    <n v="31519"/>
    <n v="38"/>
    <s v="F"/>
    <s v="NY"/>
    <s v="Kesimpta"/>
    <s v="6240506500****"/>
    <s v="G35"/>
    <s v="1811280951"/>
    <s v="1811280951"/>
    <s v="ULRIKE"/>
    <s v="KAUNZNER"/>
    <s v="NEW YORK"/>
    <s v="NY"/>
    <s v="10075"/>
    <s v="PSYCHOTHERAPEUTIC AND NEUROLOGICAL AGENTS - MISC."/>
    <s v="MULTIPLE SCLEROSIS AGENTS - MONOCLONAL ANTIBODIES"/>
    <s v="KESIMPTA"/>
    <s v="Prior Authorization"/>
    <s v="Exp"/>
    <s v="Expedited"/>
    <s v="Multiple Sclerosis Kesimpta SGM*"/>
    <s v="Approved - ePA"/>
    <s v="Approved"/>
    <s v="Approved - ePA"/>
    <s v="A"/>
    <s v="ASAP"/>
    <s v="Multiple sclerosis"/>
    <n v="0"/>
    <n v="0"/>
    <s v="NULL"/>
    <s v="00078100768"/>
    <s v=""/>
    <s v="NULL"/>
    <s v="NULL"/>
    <s v="NULL"/>
    <s v="NULL"/>
    <s v="272720516"/>
    <s v="272720516AND9/26/2024ANDKESIM"/>
    <s v=""/>
    <s v=""/>
    <s v=""/>
    <s v=""/>
    <s v=""/>
    <n v="0"/>
    <n v="0"/>
    <s v=""/>
    <s v=""/>
    <n v="0"/>
    <n v="0"/>
    <n v="1"/>
    <s v="Psychiatry &amp; Neurology"/>
    <s v="1811280951"/>
    <n v="0"/>
    <s v=""/>
    <s v=""/>
    <s v=""/>
    <s v=""/>
    <n v="0.97277777780254837"/>
    <n v="3.4722222222222202E-5"/>
    <x v="1"/>
    <n v="1"/>
    <n v="0"/>
    <n v="1"/>
    <m/>
    <s v=""/>
    <s v=""/>
    <s v=""/>
    <s v=""/>
    <s v=""/>
    <n v="1"/>
    <x v="23"/>
    <n v="1"/>
    <n v="0"/>
    <s v="G35"/>
    <n v="1"/>
    <n v="0"/>
    <s v=""/>
    <s v="ePA"/>
    <n v="0"/>
    <n v="0"/>
    <n v="0"/>
    <n v="0"/>
    <x v="12"/>
    <x v="47"/>
    <x v="1"/>
    <s v=""/>
    <s v=""/>
  </r>
  <r>
    <s v="G35"/>
    <s v="Multiple sclerosis"/>
    <n v="1"/>
    <s v="Multiple sclerosis"/>
    <n v="1"/>
    <s v="MODAFINIL"/>
    <s v="MODAFINIL"/>
    <s v="2024071101299-1"/>
    <s v="2024071101299"/>
    <s v="1"/>
    <s v="A"/>
    <s v="M"/>
    <s v="PR"/>
    <s v="N"/>
    <s v="272720516"/>
    <s v="0065744233"/>
    <d v="2024-06-11T00:00:00"/>
    <d v="2024-06-11T00:00:00"/>
    <n v="0"/>
    <s v="272720516AND6/11/2024ANDMODAF"/>
    <s v="272720516ANDMODAF"/>
    <s v="Match"/>
    <s v="MODAFINIL TAB 100MG"/>
    <s v="Modafinil 100mg"/>
    <d v="2024-07-03T00:00:00"/>
    <d v="2024-07-15T00:00:00"/>
    <d v="2024-07-11T00:00:00"/>
    <s v="APPEAL"/>
    <s v="OUTPATIENT DENIAL"/>
    <s v="PRIOR AUTHORIZATION DENIAL"/>
    <s v="OT"/>
    <s v="CLINICAL INTERPRET."/>
    <s v="OVERTURNED"/>
    <s v="AETNA PHARMACY - PRECERT"/>
    <s v="24085101257"/>
    <s v="24085101257"/>
    <s v="Match"/>
    <s v="LAUREN"/>
    <s v="BASSEL"/>
    <d v="1986-04-17T00:00:00"/>
    <n v="2"/>
    <s v="NY"/>
    <s v="MS"/>
    <s v="MS"/>
    <s v="NY"/>
    <s v="ADVERSE"/>
    <s v="FI"/>
    <s v="AE POS"/>
    <s v="OPEN ACCESS MC"/>
    <s v="M"/>
    <s v="FAX"/>
    <s v="KEY"/>
    <s v="N"/>
    <s v="N"/>
    <s v="N"/>
    <s v="MEDSURG"/>
    <s v="AETNA - ACF - FI - MISSISSIPPI"/>
    <s v="272720516"/>
    <s v="272720516AND6/11/2024ANDMODAF"/>
    <s v="272720516ANDMODAF"/>
    <s v="BASSEL, LAUREN"/>
    <s v="Denied"/>
    <d v="1986-04-17T00:00:00"/>
    <s v="RXCLAIM"/>
    <s v="MEDSURG"/>
    <d v="2024-06-11T17:57:48"/>
    <s v="24-085101257"/>
    <s v="BASSEL, LAUREN"/>
    <s v="W27272051602"/>
    <s v="AETNA - ACF - FI - MISSISSIPPI"/>
    <s v="7700"/>
    <s v="108363238"/>
    <s v="0170009110001BL"/>
    <s v="1811280951"/>
    <s v="KAUNZNER, ULRIKE"/>
    <s v="Provigil"/>
    <s v="Prior Authorization"/>
    <s v="Standard"/>
    <d v="2024-06-11T15:36:58"/>
    <d v="2024-06-11T15:36:58"/>
    <d v="2024-06-11T15:34:27"/>
    <s v="Denied"/>
    <n v="2024"/>
    <n v="6"/>
    <s v="Your plan only covers this drug if you are using it with treatment for airway problems due to obstructive sleep apnea. We have denied your request because you are not using it with treatment for airway problems due to obstructive sleep apnea.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if you are using it with treatment for airway problems due to obstructive sleep apnea. We have denied your request because you are not using it with treatment for airway problems due to obstructive sleep apnea.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if you are using it with treatment for airway problems due to obstructive sleep apnea. We have denied your request because you are not using it with treatment for airway problems due to obstructive sleep apnea.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BASSEL"/>
    <s v="LAUREN"/>
    <n v="31519"/>
    <n v="38"/>
    <s v="F"/>
    <s v="NY"/>
    <s v="Modafinil 100mg"/>
    <s v="61400024000310"/>
    <s v="G35"/>
    <s v="1811280951"/>
    <s v="1811280951"/>
    <s v="ULRIKE"/>
    <s v="KAUNZNER"/>
    <s v="New York"/>
    <s v="NY"/>
    <s v="10021"/>
    <s v="ADHD/ANTI-NARCOLEPSY/ANTI-OBESITY/ANOREXIANTS"/>
    <s v="STIMULANTS - MISC."/>
    <s v="MODAFINIL"/>
    <s v="Prior Authorization"/>
    <s v="Std"/>
    <s v="Standard"/>
    <s v="Provigil"/>
    <s v="MD Deny and Close (Complete Clinical) - PA"/>
    <s v="Denied"/>
    <s v="Denied"/>
    <s v="D"/>
    <s v="ASAP"/>
    <s v="Multiple sclerosis"/>
    <n v="2.21"/>
    <n v="2.21"/>
    <s v="NULL"/>
    <s v="69452034213"/>
    <d v="2024-06-11T17:57:47"/>
    <s v="XMRITDALIPI"/>
    <s v="NULL"/>
    <s v="Tishe"/>
    <s v="Dalipi"/>
    <s v="272720516"/>
    <s v="272720516AND6/11/2024ANDMODAF"/>
    <s v="Did not meet Medical Necessity Criteria"/>
    <n v="0"/>
    <n v="0"/>
    <n v="1"/>
    <n v="0"/>
    <n v="0"/>
    <n v="0"/>
    <n v="0"/>
    <n v="0"/>
    <n v="0"/>
    <n v="0"/>
    <n v="1"/>
    <s v="Psychiatry &amp; Neurology"/>
    <s v="1811280951"/>
    <n v="0"/>
    <s v=""/>
    <s v=""/>
    <s v=""/>
    <s v=""/>
    <n v="3.4722201235126704E-5"/>
    <n v="9.7800925925925902E-2"/>
    <x v="0"/>
    <n v="0"/>
    <n v="1"/>
    <m/>
    <m/>
    <s v="APPEAL"/>
    <n v="1"/>
    <s v="OVERTURNED"/>
    <n v="1"/>
    <n v="0"/>
    <n v="1"/>
    <x v="23"/>
    <n v="0"/>
    <n v="1"/>
    <s v="G35"/>
    <n v="0"/>
    <n v="1"/>
    <s v=""/>
    <s v="ePA"/>
    <n v="0"/>
    <n v="0"/>
    <n v="0"/>
    <n v="0"/>
    <x v="12"/>
    <x v="48"/>
    <x v="0"/>
    <s v=""/>
    <s v=""/>
  </r>
  <r>
    <s v="G40"/>
    <s v="Local-rel idio epi w seiz of loc onst, not ntrct, w stat epi"/>
    <n v="1"/>
    <s v="Local-rel idio epi w seiz of loc onst, not ntrct, w stat epi"/>
    <n v="1"/>
    <s v="TRILEPTAL"/>
    <s v="TRILEPTAL"/>
    <s v=""/>
    <s v=""/>
    <s v=""/>
    <s v=""/>
    <s v=""/>
    <s v=""/>
    <s v=""/>
    <s v=""/>
    <s v=""/>
    <s v=""/>
    <s v=""/>
    <s v=""/>
    <s v=""/>
    <s v=""/>
    <s v=""/>
    <s v=""/>
    <s v=""/>
    <s v=""/>
    <s v=""/>
    <s v=""/>
    <s v=""/>
    <s v=""/>
    <s v=""/>
    <s v=""/>
    <s v=""/>
    <s v=""/>
    <s v=""/>
    <s v=""/>
    <s v="24086517052"/>
    <s v=""/>
    <s v=""/>
    <s v=""/>
    <s v=""/>
    <s v=""/>
    <s v=""/>
    <s v=""/>
    <s v=""/>
    <s v=""/>
    <s v=""/>
    <s v=""/>
    <s v=""/>
    <s v=""/>
    <s v=""/>
    <s v=""/>
    <s v=""/>
    <s v=""/>
    <s v=""/>
    <s v=""/>
    <s v=""/>
    <s v=""/>
    <s v=""/>
    <s v=""/>
    <s v=""/>
    <s v=""/>
    <s v=""/>
    <s v=""/>
    <s v="RXCLAIM"/>
    <s v="MEDSURG"/>
    <d v="2024-07-22T15:20:16"/>
    <s v="24-086517052"/>
    <s v="BACKEN, PEGGY"/>
    <s v="W26807164201"/>
    <s v="AETNA - ACF - FI - MISSISSIPPI"/>
    <s v="7700"/>
    <s v="171714"/>
    <s v="0176713100001-A"/>
    <s v="1194916882"/>
    <s v="Martinez, Jesus"/>
    <s v="(ACF FI) Non-Covered Drugs Medical Necessity"/>
    <s v="Prior Authorization"/>
    <s v="Expedited"/>
    <d v="2024-07-22T15:13:12"/>
    <d v="2024-07-22T15:20:10"/>
    <d v="2024-07-22T13:52:13"/>
    <s v="Approved"/>
    <n v="2024"/>
    <n v="7"/>
    <s v="Approved from 07/22/2024 thru 07/22/2025"/>
    <s v="ePA"/>
    <s v="Closed"/>
    <s v="Clinical"/>
    <s v="Approved from 07/22/2024 thru 07/22/2025"/>
    <s v="NULL"/>
    <n v="2035"/>
    <s v="Met Plan Criteria"/>
    <s v="Approved from 07/22/2024 thru 07/22/2025"/>
    <d v="2024-07-22T00:00:00"/>
    <d v="2025-07-22T00:00:00"/>
    <s v="MS"/>
    <s v="BACKEN"/>
    <s v="PEGGY"/>
    <n v="24498"/>
    <n v="57"/>
    <s v="F"/>
    <s v="MS"/>
    <s v="Trileptal (oxcarbazepine)"/>
    <s v="7260004600****"/>
    <s v="G40.909"/>
    <s v="1194916882"/>
    <s v="1194916882"/>
    <s v="Jesus"/>
    <s v="Martinez"/>
    <s v="Memphis"/>
    <s v="TN"/>
    <s v="38119"/>
    <s v="ANTICONVULSANTS"/>
    <s v="ANTICONVULSANTS - MISC."/>
    <s v="TRILEPTAL"/>
    <s v="Prior Authorization"/>
    <s v="Exp"/>
    <s v="Expedited"/>
    <s v="(ACF FI) Non-Covered Drugs Medical Necessity"/>
    <s v="ePA Approve"/>
    <s v="Approved"/>
    <s v="ePA Approve"/>
    <s v="A"/>
    <s v="ASAP"/>
    <s v="Epilepsy, unsp, not intractable, without status epilepticus"/>
    <n v="0"/>
    <n v="0"/>
    <s v="NULL"/>
    <s v="00078045705"/>
    <s v=""/>
    <s v="NULL"/>
    <s v="NULL"/>
    <s v="NULL"/>
    <s v="NULL"/>
    <s v="268071642"/>
    <s v="268071642AND7/22/2024ANDTRILE"/>
    <s v=""/>
    <s v=""/>
    <s v=""/>
    <s v=""/>
    <s v=""/>
    <n v="0"/>
    <n v="0"/>
    <s v=""/>
    <s v=""/>
    <n v="0"/>
    <n v="0"/>
    <n v="1"/>
    <s v="Psychiatry &amp; Neurology"/>
    <s v="1194916882"/>
    <n v="0"/>
    <s v=""/>
    <s v=""/>
    <s v=""/>
    <s v=""/>
    <s v=""/>
    <n v="4.9074074074074098E-3"/>
    <x v="1"/>
    <n v="1"/>
    <n v="0"/>
    <n v="1"/>
    <m/>
    <s v=""/>
    <s v=""/>
    <s v=""/>
    <s v=""/>
    <s v=""/>
    <n v="1"/>
    <x v="24"/>
    <n v="1"/>
    <n v="0"/>
    <s v="G40"/>
    <n v="1"/>
    <n v="0"/>
    <s v=""/>
    <s v="ePA"/>
    <n v="0"/>
    <n v="0"/>
    <n v="0"/>
    <n v="0"/>
    <x v="12"/>
    <x v="49"/>
    <x v="1"/>
    <s v=""/>
    <s v=""/>
  </r>
  <r>
    <s v="G43"/>
    <s v="Migraine w/o aura, not intractable, with status migrainosus"/>
    <n v="1"/>
    <s v="Migraine w/o aura, not intractable, with status migrainosus"/>
    <n v="1"/>
    <s v="NURTEC"/>
    <s v="NURTEC"/>
    <s v=""/>
    <s v=""/>
    <s v=""/>
    <s v=""/>
    <s v=""/>
    <s v=""/>
    <s v=""/>
    <s v=""/>
    <s v=""/>
    <s v=""/>
    <s v=""/>
    <s v=""/>
    <s v=""/>
    <s v=""/>
    <s v=""/>
    <s v=""/>
    <s v=""/>
    <s v=""/>
    <s v=""/>
    <s v=""/>
    <s v=""/>
    <s v=""/>
    <s v=""/>
    <s v=""/>
    <s v=""/>
    <s v=""/>
    <s v=""/>
    <s v=""/>
    <s v="24088905234"/>
    <s v=""/>
    <s v=""/>
    <s v=""/>
    <s v=""/>
    <s v=""/>
    <s v=""/>
    <s v=""/>
    <s v=""/>
    <s v=""/>
    <s v=""/>
    <s v=""/>
    <s v=""/>
    <s v=""/>
    <s v=""/>
    <s v=""/>
    <s v=""/>
    <s v=""/>
    <s v=""/>
    <s v=""/>
    <s v=""/>
    <s v=""/>
    <s v=""/>
    <s v=""/>
    <s v=""/>
    <s v=""/>
    <s v=""/>
    <s v=""/>
    <s v="RXCLAIM"/>
    <s v="MEDSURG"/>
    <d v="2024-09-26T14:41:26"/>
    <s v="24-088905234"/>
    <s v="WALLS, MELODY"/>
    <s v="W28759429101"/>
    <s v="AETNA - ACF - FI - MISSISSIPPI"/>
    <s v="7700"/>
    <s v="108363238"/>
    <s v="0170009150001ID"/>
    <s v="1194814673"/>
    <s v="Aquino, Brandi"/>
    <s v="Global Step Therapy Mississippi Mandate REG"/>
    <s v="Prior Authorization"/>
    <s v="Expedited"/>
    <d v="2024-09-26T14:33:36"/>
    <d v="2024-09-26T14:33:36"/>
    <d v="2024-09-26T14:14:22"/>
    <s v="Approved"/>
    <n v="2024"/>
    <n v="9"/>
    <s v="Approved from 09/26/2024 thru 09/26/2025"/>
    <s v="ePA"/>
    <s v="Closed"/>
    <s v="Clinical"/>
    <s v="Approved from 09/26/2024 thru 09/26/2025"/>
    <s v="NULL"/>
    <n v="2035"/>
    <s v="Met Plan Criteria"/>
    <s v="Approved from 09/26/2024 thru 09/26/2025"/>
    <d v="2024-09-26T00:00:00"/>
    <d v="2025-09-26T00:00:00"/>
    <s v="MS"/>
    <s v="WALLS"/>
    <s v="MELODY"/>
    <n v="28802"/>
    <n v="45"/>
    <s v="F"/>
    <s v="NY"/>
    <s v="NURTEC 75MG ODT"/>
    <s v="67701060707220"/>
    <s v="G43.909"/>
    <s v="1194814673"/>
    <s v="1194814673"/>
    <s v="Brandi"/>
    <s v="Aquino"/>
    <s v="MIDDLETOWN"/>
    <s v="NY"/>
    <s v="10940"/>
    <s v="MIGRAINE PRODUCTS"/>
    <s v="CALCITONIN GENE-RELATED PEPTIDE RECEPTOR ANTAG (CGRP)"/>
    <s v="NURTEC"/>
    <s v="Prior Authorization"/>
    <s v="Exp"/>
    <s v="Expedited"/>
    <s v="Global Step Therapy Mississippi Mandate REG"/>
    <s v="ePA Approve"/>
    <s v="Approved"/>
    <s v="ePA Approve"/>
    <s v="A"/>
    <s v="ASAP"/>
    <s v="Migraine, unspecified, not intractable, without status migrainosus."/>
    <n v="0.08"/>
    <n v="0.08"/>
    <s v="NULL"/>
    <s v="72618300002"/>
    <s v=""/>
    <s v="NULL"/>
    <s v="NULL"/>
    <s v="NULL"/>
    <s v="NULL"/>
    <s v="287594291"/>
    <s v="287594291AND9/26/2024ANDNURTE"/>
    <s v=""/>
    <s v=""/>
    <s v=""/>
    <s v=""/>
    <s v=""/>
    <n v="0"/>
    <n v="0"/>
    <s v=""/>
    <s v=""/>
    <n v="0"/>
    <n v="0"/>
    <n v="1"/>
    <s v="Physician Assistant"/>
    <s v="1194814673"/>
    <n v="0"/>
    <s v=""/>
    <s v=""/>
    <s v=""/>
    <s v=""/>
    <n v="4.9074073976953514E-3"/>
    <n v="5.4398148148148097E-3"/>
    <x v="1"/>
    <n v="1"/>
    <n v="0"/>
    <n v="1"/>
    <m/>
    <s v=""/>
    <s v=""/>
    <s v=""/>
    <s v=""/>
    <s v=""/>
    <n v="1"/>
    <x v="25"/>
    <n v="1"/>
    <n v="0"/>
    <s v="G43"/>
    <n v="1"/>
    <n v="0"/>
    <s v=""/>
    <s v="ePA"/>
    <n v="0"/>
    <n v="0"/>
    <n v="0"/>
    <n v="0"/>
    <x v="11"/>
    <x v="50"/>
    <x v="1"/>
    <s v=""/>
    <s v=""/>
  </r>
  <r>
    <s v="G43"/>
    <s v="Migraine w/o aura, not intractable, with status migrainosus"/>
    <n v="1"/>
    <s v="Migraine w/o aura, not intractable, with status migrainosus"/>
    <n v="1"/>
    <s v="QULIPTA"/>
    <s v="QULIPTA"/>
    <s v=""/>
    <s v=""/>
    <s v=""/>
    <s v=""/>
    <s v=""/>
    <s v=""/>
    <s v=""/>
    <s v=""/>
    <s v=""/>
    <s v=""/>
    <s v=""/>
    <s v=""/>
    <s v=""/>
    <s v=""/>
    <s v=""/>
    <s v=""/>
    <s v=""/>
    <s v=""/>
    <s v=""/>
    <s v=""/>
    <s v=""/>
    <s v=""/>
    <s v=""/>
    <s v=""/>
    <s v=""/>
    <s v=""/>
    <s v=""/>
    <s v=""/>
    <s v="24084897569"/>
    <s v=""/>
    <s v=""/>
    <s v=""/>
    <s v=""/>
    <s v=""/>
    <s v=""/>
    <s v=""/>
    <s v=""/>
    <s v=""/>
    <s v=""/>
    <s v=""/>
    <s v=""/>
    <s v=""/>
    <s v=""/>
    <s v=""/>
    <s v=""/>
    <s v=""/>
    <s v=""/>
    <s v=""/>
    <s v=""/>
    <s v=""/>
    <s v=""/>
    <s v=""/>
    <s v=""/>
    <s v=""/>
    <s v=""/>
    <s v=""/>
    <s v="RXCLAIM"/>
    <s v="MEDSURG"/>
    <d v="2024-06-05T16:28:29"/>
    <s v="24-084897569"/>
    <s v="BROUSSARD, DONALD"/>
    <s v="W26638428701"/>
    <s v="AETNA - ACF - FI - MISSISSIPPI"/>
    <s v="7700"/>
    <s v="108363238"/>
    <s v="0170009100001-A"/>
    <s v="1285668921"/>
    <s v="MISHRA, ABHA"/>
    <s v="Global Step Therapy Mississippi Mandate REG"/>
    <s v="Prior Authorization"/>
    <s v="Expedited"/>
    <d v="2024-06-05T15:54:34"/>
    <d v="2024-06-05T16:28:04"/>
    <d v="2024-06-05T16:10:04"/>
    <s v="Approved"/>
    <n v="2024"/>
    <n v="6"/>
    <s v="Approved from 06/05/2024 thru 06/05/2025"/>
    <s v="Fax"/>
    <s v="Closed"/>
    <s v="Clinical"/>
    <s v="Approved from 06/05/2024 thru 06/05/2025"/>
    <s v="NULL"/>
    <n v="2035"/>
    <s v="Met Plan Criteria"/>
    <s v="Approved from 06/05/2024 thru 06/05/2025"/>
    <d v="2024-06-05T00:00:00"/>
    <d v="2025-06-05T00:00:00"/>
    <s v="MS"/>
    <s v="BROUSSARD"/>
    <s v="DONALD"/>
    <n v="27085"/>
    <n v="50"/>
    <s v="M"/>
    <s v="MS"/>
    <s v="QULIPTA 60MG TAB"/>
    <s v="67701010000330"/>
    <s v="G43.709"/>
    <s v="000000NULL"/>
    <s v="1285668921"/>
    <s v="ABHA"/>
    <s v="MISHRA"/>
    <s v="GULFPORT"/>
    <s v="MS"/>
    <s v="39501"/>
    <s v="MIGRAINE PRODUCTS"/>
    <s v="CALCITONIN GENE-RELATED PEPTIDE RECEPTOR ANTAG (CGRP)"/>
    <s v="QULIPTA"/>
    <s v="Prior Authorization"/>
    <s v="Exp"/>
    <s v="Expedited"/>
    <s v="Global Step Therapy Mississippi Mandate REG"/>
    <s v="Approve"/>
    <s v="Approved"/>
    <s v="Approved"/>
    <s v="A"/>
    <s v="ASAP"/>
    <s v="Chronic migraine without aura, not intractable, without status migrainosus"/>
    <n v="0"/>
    <n v="0"/>
    <s v="NULL"/>
    <s v="00074709430"/>
    <s v=""/>
    <s v="NULL"/>
    <s v="NULL"/>
    <s v="NULL"/>
    <s v="NULL"/>
    <s v="266384287"/>
    <s v="266384287AND6/5/2024ANDQULIP"/>
    <s v=""/>
    <s v=""/>
    <s v=""/>
    <s v=""/>
    <s v=""/>
    <n v="0"/>
    <n v="0"/>
    <s v=""/>
    <s v=""/>
    <n v="0"/>
    <n v="0"/>
    <n v="1"/>
    <s v="Psychiatry &amp; Neurology"/>
    <s v="1285668921"/>
    <n v="0"/>
    <s v=""/>
    <s v=""/>
    <s v=""/>
    <s v=""/>
    <n v="5.4398147985921241E-3"/>
    <n v="2.3553240740740701E-2"/>
    <x v="1"/>
    <n v="1"/>
    <n v="0"/>
    <n v="1"/>
    <m/>
    <s v=""/>
    <s v=""/>
    <s v=""/>
    <s v=""/>
    <s v=""/>
    <n v="1"/>
    <x v="25"/>
    <n v="1"/>
    <n v="0"/>
    <s v="G43"/>
    <n v="1"/>
    <n v="0"/>
    <s v=""/>
    <s v="Fax"/>
    <n v="0"/>
    <n v="0"/>
    <n v="0"/>
    <n v="0"/>
    <x v="12"/>
    <x v="51"/>
    <x v="1"/>
    <s v=""/>
    <s v=""/>
  </r>
  <r>
    <s v="G43"/>
    <s v="Migraine w/o aura, not intractable, with status migrainosus"/>
    <n v="1"/>
    <s v="Migraine w/o aura, not intractable, with status migrainosus"/>
    <n v="1"/>
    <s v="NURTEC"/>
    <s v="NURTEC"/>
    <s v=""/>
    <s v=""/>
    <s v=""/>
    <s v=""/>
    <s v=""/>
    <s v=""/>
    <s v=""/>
    <s v=""/>
    <s v=""/>
    <s v=""/>
    <s v=""/>
    <s v=""/>
    <s v=""/>
    <s v=""/>
    <s v=""/>
    <s v=""/>
    <s v=""/>
    <s v=""/>
    <s v=""/>
    <s v=""/>
    <s v=""/>
    <s v=""/>
    <s v=""/>
    <s v=""/>
    <s v=""/>
    <s v=""/>
    <s v=""/>
    <s v=""/>
    <s v="24083733793"/>
    <s v=""/>
    <s v=""/>
    <s v=""/>
    <s v=""/>
    <s v=""/>
    <s v=""/>
    <s v=""/>
    <s v=""/>
    <s v=""/>
    <s v=""/>
    <s v=""/>
    <s v=""/>
    <s v=""/>
    <s v=""/>
    <s v=""/>
    <s v=""/>
    <s v=""/>
    <s v=""/>
    <s v=""/>
    <s v=""/>
    <s v=""/>
    <s v=""/>
    <s v=""/>
    <s v=""/>
    <s v=""/>
    <s v=""/>
    <s v=""/>
    <s v="RXCLAIM"/>
    <s v="MEDSURG"/>
    <d v="2024-05-09T11:45:28"/>
    <s v="24-083733793"/>
    <s v="JIMENEZ, CRUZ"/>
    <s v="W27510965801"/>
    <s v="AETNA - ACF - FI - MISSISSIPPI"/>
    <s v="7700"/>
    <s v="84452781"/>
    <s v="0186765100001-A"/>
    <s v="1376645697"/>
    <s v="Northington, Rebecca"/>
    <s v="Global Step Therapy Mississippi Mandate REG"/>
    <s v="Prior Authorization"/>
    <s v="Standard"/>
    <d v="2024-05-09T11:26:49"/>
    <d v="2024-05-09T11:26:49"/>
    <d v="2024-05-06T06:27:20"/>
    <s v="Approved"/>
    <n v="2024"/>
    <n v="5"/>
    <s v="Approved from 05/09/2024 thru 05/09/2025"/>
    <s v="ePA"/>
    <s v="Closed"/>
    <s v="Clinical"/>
    <s v="Approved from 05/09/2024 thru 05/09/2025"/>
    <s v="NULL"/>
    <n v="2035"/>
    <s v="Met Plan Criteria"/>
    <s v="Approved from 05/09/2024 thru 05/09/2025"/>
    <d v="2024-05-09T00:00:00"/>
    <d v="2025-05-09T00:00:00"/>
    <s v="MS"/>
    <s v="JIMENEZ"/>
    <s v="CRUZ"/>
    <n v="32885"/>
    <n v="34"/>
    <s v="M"/>
    <s v="MS"/>
    <s v="Nurtec 75mg ODT"/>
    <s v="67701060707220"/>
    <s v="G43809"/>
    <s v="1376645697"/>
    <s v="1376645697"/>
    <s v="Rebecca"/>
    <s v="Northington"/>
    <s v="FULTON"/>
    <s v="MS"/>
    <s v="38843"/>
    <s v="MIGRAINE PRODUCTS"/>
    <s v="CALCITONIN GENE-RELATED PEPTIDE RECEPTOR ANTAG (CGRP)"/>
    <s v="NURTEC"/>
    <s v="Prior Authorization"/>
    <s v="Std"/>
    <s v="Standard"/>
    <s v="Global Step Therapy Mississippi Mandate REG"/>
    <s v="ePA Approve"/>
    <s v="Approved"/>
    <s v="ePA Approve"/>
    <s v="A"/>
    <s v="ASAP"/>
    <s v="Other migraine, not intractable, without status migrainosus"/>
    <n v="0.19"/>
    <n v="0.19"/>
    <s v="NULL"/>
    <s v="72618300002"/>
    <s v=""/>
    <s v="NULL"/>
    <s v="NULL"/>
    <s v="NULL"/>
    <s v="NULL"/>
    <s v="275109658"/>
    <s v="275109658AND5/9/2024ANDNURTE"/>
    <s v=""/>
    <s v=""/>
    <s v=""/>
    <s v=""/>
    <s v=""/>
    <n v="0"/>
    <n v="0"/>
    <s v=""/>
    <s v=""/>
    <n v="0"/>
    <n v="0"/>
    <n v="1"/>
    <s v="Nurse Practitioner, Family"/>
    <s v="1376645697"/>
    <n v="0"/>
    <s v=""/>
    <s v=""/>
    <s v=""/>
    <s v=""/>
    <n v="2.3553240796900354E-2"/>
    <n v="1.2951388888888899E-2"/>
    <x v="1"/>
    <n v="1"/>
    <n v="0"/>
    <m/>
    <m/>
    <s v=""/>
    <s v=""/>
    <s v=""/>
    <s v=""/>
    <s v=""/>
    <n v="1"/>
    <x v="25"/>
    <n v="1"/>
    <n v="0"/>
    <s v="G43"/>
    <n v="1"/>
    <n v="0"/>
    <s v=""/>
    <s v="ePA"/>
    <n v="0"/>
    <n v="0"/>
    <n v="0"/>
    <n v="0"/>
    <x v="10"/>
    <x v="50"/>
    <x v="1"/>
    <s v=""/>
    <s v=""/>
  </r>
  <r>
    <s v="G43"/>
    <s v="Migraine w/o aura, not intractable, with status migrainosus"/>
    <n v="1"/>
    <s v="Migraine w/o aura, not intractable, with status migrainosus"/>
    <n v="1"/>
    <s v="UBRELVY"/>
    <s v="UBRELVY"/>
    <s v=""/>
    <s v=""/>
    <s v=""/>
    <s v=""/>
    <s v=""/>
    <s v=""/>
    <s v=""/>
    <s v=""/>
    <s v=""/>
    <s v=""/>
    <s v=""/>
    <s v=""/>
    <s v=""/>
    <s v=""/>
    <s v=""/>
    <s v=""/>
    <s v=""/>
    <s v=""/>
    <s v=""/>
    <s v=""/>
    <s v=""/>
    <s v=""/>
    <s v=""/>
    <s v=""/>
    <s v=""/>
    <s v=""/>
    <s v=""/>
    <s v=""/>
    <s v="24086500237"/>
    <s v=""/>
    <s v=""/>
    <s v=""/>
    <s v=""/>
    <s v=""/>
    <s v=""/>
    <s v=""/>
    <s v=""/>
    <s v=""/>
    <s v=""/>
    <s v=""/>
    <s v=""/>
    <s v=""/>
    <s v=""/>
    <s v=""/>
    <s v=""/>
    <s v=""/>
    <s v=""/>
    <s v=""/>
    <s v=""/>
    <s v=""/>
    <s v=""/>
    <s v=""/>
    <s v=""/>
    <s v=""/>
    <s v=""/>
    <s v=""/>
    <s v="RXCLAIM"/>
    <s v="MEDSURG"/>
    <d v="2024-07-23T12:55:45"/>
    <s v="24-086500237"/>
    <s v="BROUSSARD, DONALD"/>
    <s v="W26638428701"/>
    <s v="AETNA - ACF - FI - MISSISSIPPI"/>
    <s v="7700"/>
    <s v="108363238"/>
    <s v="0170009100001-A"/>
    <s v="1427113000"/>
    <s v="Martin, James"/>
    <s v="Global Step Therapy Mississippi Mandate REG"/>
    <s v="Prior Authorization"/>
    <s v="Expedited"/>
    <d v="2024-07-23T12:45:44"/>
    <d v="2024-07-23T12:45:44"/>
    <d v="2024-07-22T10:14:01"/>
    <s v="Approved"/>
    <n v="2024"/>
    <n v="7"/>
    <s v="Approved from 07/23/2024 thru 07/23/2025"/>
    <s v="ePA"/>
    <s v="Closed"/>
    <s v="Clinical"/>
    <s v="Approved from 07/23/2024 thru 07/23/2025"/>
    <s v="NULL"/>
    <n v="2035"/>
    <s v="Met Plan Criteria"/>
    <s v="Approved from 07/23/2024 thru 07/23/2025"/>
    <d v="2024-07-23T00:00:00"/>
    <d v="2025-07-23T00:00:00"/>
    <s v="MS"/>
    <s v="BROUSSARD"/>
    <s v="DONALD"/>
    <n v="27085"/>
    <n v="50"/>
    <s v="M"/>
    <s v="MS"/>
    <s v="Ubrelvy 100mg Tablet"/>
    <s v="67701080000340"/>
    <s v="G43.019"/>
    <s v="1427113000"/>
    <s v="1427113000"/>
    <s v="James"/>
    <s v="Martin"/>
    <s v="OCEAN SPRINGS"/>
    <s v="MS"/>
    <s v="39564"/>
    <s v="MIGRAINE PRODUCTS"/>
    <s v="CALCITONIN GENE-RELATED PEPTIDE RECEPTOR ANTAG (CGRP)"/>
    <s v="UBRELVY"/>
    <s v="Prior Authorization"/>
    <s v="Exp"/>
    <s v="Expedited"/>
    <s v="Global Step Therapy Mississippi Mandate REG"/>
    <s v="ePA Approve"/>
    <s v="Approved"/>
    <s v="ePA Approve"/>
    <s v="A"/>
    <s v="ASAP"/>
    <s v="Migraine w/o aura, intractable, without status migrainosus"/>
    <n v="0.1"/>
    <n v="0.1"/>
    <s v="NULL"/>
    <s v="00023650110"/>
    <s v=""/>
    <s v="NULL"/>
    <s v="NULL"/>
    <s v="NULL"/>
    <s v="NULL"/>
    <s v="266384287"/>
    <s v="266384287AND7/23/2024ANDUBREL"/>
    <s v=""/>
    <s v=""/>
    <s v=""/>
    <s v=""/>
    <s v=""/>
    <n v="0"/>
    <n v="0"/>
    <s v=""/>
    <s v=""/>
    <n v="0"/>
    <n v="0"/>
    <n v="1"/>
    <s v="Family Medicine"/>
    <s v="1427113000"/>
    <n v="0"/>
    <s v=""/>
    <s v=""/>
    <s v=""/>
    <s v=""/>
    <s v=""/>
    <n v="6.9560185185185202E-3"/>
    <x v="1"/>
    <n v="1"/>
    <n v="0"/>
    <n v="1"/>
    <m/>
    <s v=""/>
    <s v=""/>
    <s v=""/>
    <s v=""/>
    <s v=""/>
    <n v="1"/>
    <x v="25"/>
    <n v="1"/>
    <n v="0"/>
    <s v="G43"/>
    <n v="1"/>
    <n v="0"/>
    <s v=""/>
    <s v="ePA"/>
    <n v="0"/>
    <n v="0"/>
    <n v="0"/>
    <n v="0"/>
    <x v="6"/>
    <x v="52"/>
    <x v="1"/>
    <s v=""/>
    <s v=""/>
  </r>
  <r>
    <s v="G43"/>
    <s v="Migraine w/o aura, not intractable, with status migrainosus"/>
    <n v="1"/>
    <s v="Migraine w/o aura, not intractable, with status migrainosus"/>
    <n v="1"/>
    <s v="UBRELVY"/>
    <s v="UBRELVY"/>
    <s v=""/>
    <s v=""/>
    <s v=""/>
    <s v=""/>
    <s v=""/>
    <s v=""/>
    <s v=""/>
    <s v=""/>
    <s v=""/>
    <s v=""/>
    <s v=""/>
    <s v=""/>
    <s v=""/>
    <s v=""/>
    <s v=""/>
    <s v=""/>
    <s v=""/>
    <s v=""/>
    <s v=""/>
    <s v=""/>
    <s v=""/>
    <s v=""/>
    <s v=""/>
    <s v=""/>
    <s v=""/>
    <s v=""/>
    <s v=""/>
    <s v=""/>
    <s v="24082116592"/>
    <s v=""/>
    <s v=""/>
    <s v=""/>
    <s v=""/>
    <s v=""/>
    <s v=""/>
    <s v=""/>
    <s v=""/>
    <s v=""/>
    <s v=""/>
    <s v=""/>
    <s v=""/>
    <s v=""/>
    <s v=""/>
    <s v=""/>
    <s v=""/>
    <s v=""/>
    <s v=""/>
    <s v=""/>
    <s v=""/>
    <s v=""/>
    <s v=""/>
    <s v=""/>
    <s v=""/>
    <s v=""/>
    <s v=""/>
    <s v=""/>
    <s v="RXCLAIM"/>
    <s v="MEDSURG"/>
    <d v="2024-03-26T13:27:08"/>
    <s v="24-082116592"/>
    <s v="PAYNE, GWENDOLYN"/>
    <s v="W27631679401"/>
    <s v="AETNA - ACF - FI - MISSISSIPPI"/>
    <s v="7700"/>
    <s v="171714"/>
    <s v="0176713100001-A"/>
    <s v="1427784743"/>
    <s v="Bradley, Emily"/>
    <s v="Global Step Therapy Mississippi Mandate REG"/>
    <s v="Prior Authorization"/>
    <s v="Standard"/>
    <d v="2024-03-26T12:57:10"/>
    <d v="2024-03-26T12:57:10"/>
    <d v="2024-03-26T12:37:28"/>
    <s v="Approved"/>
    <n v="2024"/>
    <n v="3"/>
    <s v="Approved from 03/26/2024 thru 03/26/2025"/>
    <s v="ePA"/>
    <s v="Closed"/>
    <s v="Clinical"/>
    <s v="Approved from 03/26/2024 thru 03/26/2025"/>
    <s v="NULL"/>
    <n v="2035"/>
    <s v="Met Plan Criteria"/>
    <s v="Approved from 03/26/2024 thru 03/26/2025"/>
    <d v="2024-03-26T00:00:00"/>
    <d v="2025-03-26T00:00:00"/>
    <s v="MS"/>
    <s v="PAYNE"/>
    <s v="GWENDOLYN"/>
    <n v="22605"/>
    <n v="62"/>
    <s v="F"/>
    <s v="MS"/>
    <s v="Ubrelvy 100MG OR TABS"/>
    <s v="67701080000340"/>
    <s v="G43.909"/>
    <s v="1427784743"/>
    <s v="1427784743"/>
    <s v="Emily"/>
    <s v="Bradley"/>
    <s v="Memphis"/>
    <s v="TN"/>
    <s v="38120"/>
    <s v="MIGRAINE PRODUCTS"/>
    <s v="CALCITONIN GENE-RELATED PEPTIDE RECEPTOR ANTAG (CGRP)"/>
    <s v="UBRELVY"/>
    <s v="Prior Authorization"/>
    <s v="Std"/>
    <s v="Standard"/>
    <s v="Global Step Therapy Mississippi Mandate REG"/>
    <s v="ePA Approve"/>
    <s v="Approved"/>
    <s v="ePA Approve"/>
    <s v="A"/>
    <s v="ASAP"/>
    <s v="Migraine, unspecified, not intractable, without status migrainosus."/>
    <n v="0.3"/>
    <n v="0.3"/>
    <s v="NULL"/>
    <s v="00023650110"/>
    <s v=""/>
    <s v="NULL"/>
    <s v="NULL"/>
    <s v="NULL"/>
    <s v="NULL"/>
    <s v="276316794"/>
    <s v="276316794AND3/26/2024ANDUBREL"/>
    <s v=""/>
    <s v=""/>
    <s v=""/>
    <s v=""/>
    <s v=""/>
    <n v="0"/>
    <n v="0"/>
    <s v=""/>
    <s v=""/>
    <n v="0"/>
    <n v="0"/>
    <n v="1"/>
    <s v="Physician Assistant"/>
    <s v="1427784743"/>
    <n v="0"/>
    <s v=""/>
    <s v=""/>
    <s v=""/>
    <s v=""/>
    <n v="6.9560185002046637E-3"/>
    <n v="2.0810185185185199E-2"/>
    <x v="1"/>
    <n v="1"/>
    <n v="0"/>
    <m/>
    <m/>
    <s v=""/>
    <s v=""/>
    <s v=""/>
    <s v=""/>
    <s v=""/>
    <n v="1"/>
    <x v="25"/>
    <n v="1"/>
    <n v="0"/>
    <s v="G43"/>
    <n v="1"/>
    <n v="0"/>
    <s v=""/>
    <s v="ePA"/>
    <n v="0"/>
    <n v="0"/>
    <n v="0"/>
    <n v="0"/>
    <x v="11"/>
    <x v="52"/>
    <x v="1"/>
    <s v=""/>
    <s v=""/>
  </r>
  <r>
    <s v="G43"/>
    <s v="Migraine w/o aura, not intractable, with status migrainosus"/>
    <n v="1"/>
    <s v="Migraine w/o aura, not intractable, with status migrainosus"/>
    <n v="1"/>
    <s v="NURTEC"/>
    <s v="NURTEC"/>
    <s v=""/>
    <s v=""/>
    <s v=""/>
    <s v=""/>
    <s v=""/>
    <s v=""/>
    <s v=""/>
    <s v=""/>
    <s v=""/>
    <s v=""/>
    <s v=""/>
    <s v=""/>
    <s v=""/>
    <s v=""/>
    <s v=""/>
    <s v=""/>
    <s v=""/>
    <s v=""/>
    <s v=""/>
    <s v=""/>
    <s v=""/>
    <s v=""/>
    <s v=""/>
    <s v=""/>
    <s v=""/>
    <s v=""/>
    <s v=""/>
    <s v=""/>
    <s v="24081520195"/>
    <s v=""/>
    <s v=""/>
    <s v=""/>
    <s v=""/>
    <s v=""/>
    <s v=""/>
    <s v=""/>
    <s v=""/>
    <s v=""/>
    <s v=""/>
    <s v=""/>
    <s v=""/>
    <s v=""/>
    <s v=""/>
    <s v=""/>
    <s v=""/>
    <s v=""/>
    <s v=""/>
    <s v=""/>
    <s v=""/>
    <s v=""/>
    <s v=""/>
    <s v=""/>
    <s v=""/>
    <s v=""/>
    <s v=""/>
    <s v=""/>
    <s v="RXCLAIM"/>
    <s v="MEDSURG"/>
    <d v="2024-03-12T10:56:29"/>
    <s v="24-081520195"/>
    <s v="CAMPBELL, MARY"/>
    <s v="W27573479301"/>
    <s v="AETNA - ACF - FI - MISSISSIPPI"/>
    <s v="7700"/>
    <s v="171714"/>
    <s v="0176713100001-A"/>
    <s v="1700818804"/>
    <s v="MCCOY, DENNIS"/>
    <s v="Global Step Therapy Mississippi Mandate REG"/>
    <s v="Prior Authorization"/>
    <s v="Expedited"/>
    <d v="2024-03-12T10:50:45"/>
    <d v="2024-03-12T10:50:45"/>
    <d v="2024-03-11T11:01:48"/>
    <s v="Approved"/>
    <n v="2024"/>
    <n v="3"/>
    <s v="Approved from 03/12/2024 thru 03/12/2025"/>
    <s v="ePA"/>
    <s v="Closed"/>
    <s v="Clinical"/>
    <s v="Approved from 03/12/2024 thru 03/12/2025"/>
    <s v="NULL"/>
    <n v="2035"/>
    <s v="Met Plan Criteria"/>
    <s v="Approved from 03/12/2024 thru 03/12/2025"/>
    <d v="2024-03-12T00:00:00"/>
    <d v="2025-03-12T00:00:00"/>
    <s v="MS"/>
    <s v="CAMPBELL"/>
    <s v="MARY"/>
    <n v="28518"/>
    <n v="46"/>
    <s v="F"/>
    <s v="MS"/>
    <s v="Nurtec 75MG OR TBDP"/>
    <s v="67701060707220"/>
    <s v="G43.009"/>
    <s v="1700818804"/>
    <s v="1700818804"/>
    <s v="DENNIS"/>
    <s v="MCCOY"/>
    <s v="CORDOVA"/>
    <s v="TN"/>
    <s v="38018"/>
    <s v="MIGRAINE PRODUCTS"/>
    <s v="CALCITONIN GENE-RELATED PEPTIDE RECEPTOR ANTAG (CGRP)"/>
    <s v="NURTEC"/>
    <s v="Prior Authorization"/>
    <s v="Exp"/>
    <s v="Expedited"/>
    <s v="Global Step Therapy Mississippi Mandate REG"/>
    <s v="ePA Approve"/>
    <s v="Approved"/>
    <s v="ePA Approve"/>
    <s v="A"/>
    <s v="ASAP"/>
    <s v="Migraine w/o aura, not intractable, w/o status migrainosus"/>
    <n v="0.06"/>
    <n v="0.06"/>
    <s v="NULL"/>
    <s v="72618300002"/>
    <s v=""/>
    <s v="NULL"/>
    <s v="NULL"/>
    <s v="NULL"/>
    <s v="NULL"/>
    <s v="275734793"/>
    <s v="275734793AND3/12/2024ANDNURTE"/>
    <s v=""/>
    <s v=""/>
    <s v=""/>
    <s v=""/>
    <s v=""/>
    <n v="0"/>
    <n v="0"/>
    <s v=""/>
    <s v=""/>
    <n v="0"/>
    <n v="0"/>
    <n v="1"/>
    <s v="Anesthesiology"/>
    <s v="1700818804"/>
    <n v="0"/>
    <s v=""/>
    <s v=""/>
    <s v=""/>
    <s v=""/>
    <s v=""/>
    <n v="3.9814814814814799E-3"/>
    <x v="1"/>
    <n v="1"/>
    <n v="0"/>
    <n v="1"/>
    <m/>
    <s v=""/>
    <s v=""/>
    <s v=""/>
    <s v=""/>
    <s v=""/>
    <n v="1"/>
    <x v="25"/>
    <n v="1"/>
    <n v="0"/>
    <s v="G43"/>
    <n v="1"/>
    <n v="0"/>
    <s v=""/>
    <s v="ePA"/>
    <n v="0"/>
    <n v="0"/>
    <n v="0"/>
    <n v="0"/>
    <x v="14"/>
    <x v="50"/>
    <x v="1"/>
    <s v=""/>
    <s v=""/>
  </r>
  <r>
    <s v="G43"/>
    <s v="Migraine w/o aura, not intractable, with status migrainosus"/>
    <n v="1"/>
    <s v="Migraine w/o aura, not intractable, with status migrainosus"/>
    <n v="1"/>
    <s v="NURTEC"/>
    <s v="NURTEC"/>
    <s v=""/>
    <s v=""/>
    <s v=""/>
    <s v=""/>
    <s v=""/>
    <s v=""/>
    <s v=""/>
    <s v=""/>
    <s v=""/>
    <s v=""/>
    <s v=""/>
    <s v=""/>
    <s v=""/>
    <s v=""/>
    <s v=""/>
    <s v=""/>
    <s v=""/>
    <s v=""/>
    <s v=""/>
    <s v=""/>
    <s v=""/>
    <s v=""/>
    <s v=""/>
    <s v=""/>
    <s v=""/>
    <s v=""/>
    <s v=""/>
    <s v=""/>
    <s v="24092093840"/>
    <s v=""/>
    <s v=""/>
    <s v=""/>
    <s v=""/>
    <s v=""/>
    <s v=""/>
    <s v=""/>
    <s v=""/>
    <s v=""/>
    <s v=""/>
    <s v=""/>
    <s v=""/>
    <s v=""/>
    <s v=""/>
    <s v=""/>
    <s v=""/>
    <s v=""/>
    <s v=""/>
    <s v=""/>
    <s v=""/>
    <s v=""/>
    <s v=""/>
    <s v=""/>
    <s v=""/>
    <s v=""/>
    <s v=""/>
    <s v=""/>
    <s v="RXCLAIM"/>
    <s v="MEDSURG"/>
    <d v="2024-12-31T10:56:37"/>
    <s v="24-092093840"/>
    <s v="MOORE, ELIZABETH"/>
    <s v="W24127535901"/>
    <s v="AETNA - ACF - FI - MISSISSIPPI"/>
    <s v="7700"/>
    <s v="15000024"/>
    <s v="0486310100001-A"/>
    <s v="1801528658"/>
    <s v="PATEL, HINALBEN"/>
    <s v="Global Step Therapy Mississippi Mandate REG"/>
    <s v="Prior Authorization"/>
    <s v="Standard"/>
    <d v="2024-12-30T20:33:05"/>
    <d v="2024-12-30T20:33:05"/>
    <d v="2024-12-30T16:47:15"/>
    <s v="Approved"/>
    <n v="2024"/>
    <n v="12"/>
    <s v="Approved from 12/31/2024 thru 12/31/2025"/>
    <s v="ePA"/>
    <s v="Closed"/>
    <s v="Clinical"/>
    <s v="Approved from 12/31/2024 thru 12/31/2025"/>
    <s v="NULL"/>
    <n v="2035"/>
    <s v="Met Plan Criteria"/>
    <s v="Approved from 12/31/2024 thru 12/31/2025"/>
    <d v="2024-12-31T00:00:00"/>
    <d v="2025-12-31T00:00:00"/>
    <s v="MS"/>
    <s v="MOORE"/>
    <s v="ELIZABETH"/>
    <n v="31251"/>
    <n v="39"/>
    <s v="F"/>
    <s v="MS"/>
    <s v="Nurtec 75mg ODT"/>
    <s v="67701060707220"/>
    <s v="G43.009"/>
    <s v="1801528658"/>
    <s v="1801528658"/>
    <s v="HINALBEN"/>
    <s v="PATEL"/>
    <s v="GERMANTOWN"/>
    <s v="TN"/>
    <s v="38138"/>
    <s v="MIGRAINE PRODUCTS"/>
    <s v="CALCITONIN GENE-RELATED PEPTIDE RECEPTOR ANTAG (CGRP)"/>
    <s v="NURTEC"/>
    <s v="Prior Authorization"/>
    <s v="Std"/>
    <s v="Standard"/>
    <s v="Global Step Therapy Mississippi Mandate REG"/>
    <s v="ePA Approve"/>
    <s v="Approved"/>
    <s v="ePA Approve"/>
    <s v="A"/>
    <s v="ASAP"/>
    <s v="Migraine w/o aura, not intractable, w/o status migrainosus"/>
    <n v="14.24"/>
    <n v="14.24"/>
    <s v="NULL"/>
    <s v="72618300002"/>
    <s v=""/>
    <s v="NULL"/>
    <s v="NULL"/>
    <s v="NULL"/>
    <s v="NULL"/>
    <s v="241275359"/>
    <s v="241275359AND12/31/2024ANDNURTE"/>
    <s v=""/>
    <s v=""/>
    <s v=""/>
    <s v=""/>
    <s v=""/>
    <n v="0"/>
    <n v="0"/>
    <s v=""/>
    <s v=""/>
    <n v="0"/>
    <n v="0"/>
    <n v="1"/>
    <s v="Physician Assistant"/>
    <s v="1801528658"/>
    <n v="0"/>
    <s v=""/>
    <s v=""/>
    <s v=""/>
    <s v=""/>
    <n v="3.9814815027057193E-3"/>
    <n v="0.599675925925926"/>
    <x v="1"/>
    <n v="1"/>
    <n v="0"/>
    <m/>
    <m/>
    <s v=""/>
    <s v=""/>
    <s v=""/>
    <s v=""/>
    <s v=""/>
    <n v="1"/>
    <x v="25"/>
    <n v="1"/>
    <n v="0"/>
    <s v="G43"/>
    <n v="1"/>
    <n v="0"/>
    <s v=""/>
    <s v="ePA"/>
    <n v="0"/>
    <n v="0"/>
    <n v="0"/>
    <n v="0"/>
    <x v="11"/>
    <x v="50"/>
    <x v="1"/>
    <s v=""/>
    <s v=""/>
  </r>
  <r>
    <s v="G43"/>
    <s v="Migraine w/o aura, not intractable, with status migrainosus"/>
    <n v="1"/>
    <s v="Migraine w/o aura, not intractable, with status migrainosus"/>
    <n v="1"/>
    <s v="NURTEC"/>
    <s v="NURTEC"/>
    <s v=""/>
    <s v=""/>
    <s v=""/>
    <s v=""/>
    <s v=""/>
    <s v=""/>
    <s v=""/>
    <s v=""/>
    <s v=""/>
    <s v=""/>
    <s v=""/>
    <s v=""/>
    <s v=""/>
    <s v=""/>
    <s v=""/>
    <s v=""/>
    <s v=""/>
    <s v=""/>
    <s v=""/>
    <s v=""/>
    <s v=""/>
    <s v=""/>
    <s v=""/>
    <s v=""/>
    <s v=""/>
    <s v=""/>
    <s v=""/>
    <s v=""/>
    <s v="24085310090"/>
    <s v=""/>
    <s v=""/>
    <s v=""/>
    <s v=""/>
    <s v=""/>
    <s v=""/>
    <s v=""/>
    <s v=""/>
    <s v=""/>
    <s v=""/>
    <s v=""/>
    <s v=""/>
    <s v=""/>
    <s v=""/>
    <s v=""/>
    <s v=""/>
    <s v=""/>
    <s v=""/>
    <s v=""/>
    <s v=""/>
    <s v=""/>
    <s v=""/>
    <s v=""/>
    <s v=""/>
    <s v=""/>
    <s v=""/>
    <s v=""/>
    <s v="RXCLAIM"/>
    <s v="MEDSURG"/>
    <d v="2024-06-18T14:10:29"/>
    <s v="24-085310090"/>
    <s v="KEYS, JENNIFER"/>
    <s v="W27573483501"/>
    <s v="AETNA - ACF - FI - MISSISSIPPI"/>
    <s v="7700"/>
    <s v="171714"/>
    <s v="0176713100001-A"/>
    <s v="1871555011"/>
    <s v="Joyner, Tina"/>
    <s v="Global Step Therapy Mississippi Mandate REG"/>
    <s v="Prior Authorization"/>
    <s v="Expedited"/>
    <d v="2024-06-18T14:07:08"/>
    <d v="2024-06-18T14:07:08"/>
    <d v="2024-06-17T19:11:46"/>
    <s v="Approved"/>
    <n v="2024"/>
    <n v="6"/>
    <s v="Approved from 06/18/2024 thru 06/18/2025"/>
    <s v="ePA"/>
    <s v="Closed"/>
    <s v="Clinical"/>
    <s v="Approved from 06/18/2024 thru 06/18/2025"/>
    <s v="NULL"/>
    <n v="2035"/>
    <s v="Met Plan Criteria"/>
    <s v="Approved from 06/18/2024 thru 06/18/2025"/>
    <d v="2024-06-18T00:00:00"/>
    <d v="2025-06-18T00:00:00"/>
    <s v="MS"/>
    <s v="KEYS"/>
    <s v="JENNIFER"/>
    <n v="29073"/>
    <n v="44"/>
    <s v="F"/>
    <s v="MS"/>
    <s v="NURTEC 75MG ODT"/>
    <s v="67701060707220"/>
    <s v="G43.009"/>
    <s v="1871555011"/>
    <s v="1871555011"/>
    <s v="Tina"/>
    <s v="Joyner"/>
    <s v="Holly Springs"/>
    <s v="MS"/>
    <s v="38635"/>
    <s v="MIGRAINE PRODUCTS"/>
    <s v="CALCITONIN GENE-RELATED PEPTIDE RECEPTOR ANTAG (CGRP)"/>
    <s v="NURTEC"/>
    <s v="Prior Authorization"/>
    <s v="Exp"/>
    <s v="Expedited"/>
    <s v="Global Step Therapy Mississippi Mandate REG"/>
    <s v="ePA Approve"/>
    <s v="Approved"/>
    <s v="ePA Approve"/>
    <s v="A"/>
    <s v="ASAP"/>
    <s v="Migraine w/o aura, not intractable, w/o status migrainosus"/>
    <n v="0.03"/>
    <n v="0.03"/>
    <s v="NULL"/>
    <s v="72618300002"/>
    <s v=""/>
    <s v="NULL"/>
    <s v="NULL"/>
    <s v="NULL"/>
    <s v="NULL"/>
    <s v="275734835"/>
    <s v="275734835AND6/18/2024ANDNURTE"/>
    <s v=""/>
    <s v=""/>
    <s v=""/>
    <s v=""/>
    <s v=""/>
    <n v="0"/>
    <n v="0"/>
    <s v=""/>
    <s v=""/>
    <n v="0"/>
    <n v="0"/>
    <n v="1"/>
    <s v="Nurse Practitioner"/>
    <s v="1871555011"/>
    <n v="0"/>
    <s v=""/>
    <s v=""/>
    <s v=""/>
    <s v=""/>
    <s v=""/>
    <n v="2.32638888888889E-3"/>
    <x v="1"/>
    <n v="1"/>
    <n v="0"/>
    <n v="1"/>
    <m/>
    <s v=""/>
    <s v=""/>
    <s v=""/>
    <s v=""/>
    <s v=""/>
    <n v="1"/>
    <x v="25"/>
    <n v="1"/>
    <n v="0"/>
    <s v="G43"/>
    <n v="1"/>
    <n v="0"/>
    <s v=""/>
    <s v="ePA"/>
    <n v="0"/>
    <n v="0"/>
    <n v="0"/>
    <n v="0"/>
    <x v="2"/>
    <x v="50"/>
    <x v="1"/>
    <s v=""/>
    <s v=""/>
  </r>
  <r>
    <s v="G43"/>
    <s v="Migraine w/o aura, not intractable, with status migrainosus"/>
    <n v="1"/>
    <s v="Migraine w/o aura, not intractable, with status migrainosus"/>
    <n v="1"/>
    <s v="UBRELVY"/>
    <s v="UBRELVY"/>
    <s v=""/>
    <s v=""/>
    <s v=""/>
    <s v=""/>
    <s v=""/>
    <s v=""/>
    <s v=""/>
    <s v=""/>
    <s v=""/>
    <s v=""/>
    <s v=""/>
    <s v=""/>
    <s v=""/>
    <s v=""/>
    <s v=""/>
    <s v=""/>
    <s v=""/>
    <s v=""/>
    <s v=""/>
    <s v=""/>
    <s v=""/>
    <s v=""/>
    <s v=""/>
    <s v=""/>
    <s v=""/>
    <s v=""/>
    <s v=""/>
    <s v=""/>
    <s v="24086581459"/>
    <s v=""/>
    <s v=""/>
    <s v=""/>
    <s v=""/>
    <s v=""/>
    <s v=""/>
    <s v=""/>
    <s v=""/>
    <s v=""/>
    <s v=""/>
    <s v=""/>
    <s v=""/>
    <s v=""/>
    <s v=""/>
    <s v=""/>
    <s v=""/>
    <s v=""/>
    <s v=""/>
    <s v=""/>
    <s v=""/>
    <s v=""/>
    <s v=""/>
    <s v=""/>
    <s v=""/>
    <s v=""/>
    <s v=""/>
    <s v=""/>
    <s v="RXCLAIM"/>
    <s v="MEDSURG"/>
    <d v="2024-07-24T09:39:41"/>
    <s v="24-086581459"/>
    <s v="WOOTEN, JERRIMEKKA"/>
    <s v="W24168553801"/>
    <s v="AETNA - ACF - FI - MISSISSIPPI"/>
    <s v="7700"/>
    <s v="15000024"/>
    <s v="0486310100002AA"/>
    <s v="1942695929"/>
    <s v="Puckett, Tara"/>
    <s v="Global Step Therapy Mississippi Mandate REG"/>
    <s v="Prior Authorization"/>
    <s v="Standard"/>
    <d v="2024-07-24T09:34:27"/>
    <d v="2024-07-24T09:34:27"/>
    <d v="2024-07-23T15:54:37"/>
    <s v="Approved"/>
    <n v="2024"/>
    <n v="7"/>
    <s v="Approved from 07/24/2024 thru 07/24/2025"/>
    <s v="ePA"/>
    <s v="Closed"/>
    <s v="Clinical"/>
    <s v="Approved from 07/24/2024 thru 07/24/2025"/>
    <s v="NULL"/>
    <n v="2035"/>
    <s v="Met Plan Criteria"/>
    <s v="Approved from 07/24/2024 thru 07/24/2025"/>
    <d v="2024-07-24T00:00:00"/>
    <d v="2025-07-24T00:00:00"/>
    <s v="MS"/>
    <s v="WOOTEN"/>
    <s v="JERRIMEKKA"/>
    <n v="30152"/>
    <n v="42"/>
    <s v="F"/>
    <s v="MS"/>
    <s v="UBRELVY 50MG TAB"/>
    <s v="67701080000320"/>
    <s v="G43.909"/>
    <s v="1942695929"/>
    <s v="1942695929"/>
    <s v="Tara"/>
    <s v="Puckett"/>
    <s v="SENATOBIA"/>
    <s v="MS"/>
    <s v="38668"/>
    <s v="MIGRAINE PRODUCTS"/>
    <s v="CALCITONIN GENE-RELATED PEPTIDE RECEPTOR ANTAG (CGRP)"/>
    <s v="UBRELVY"/>
    <s v="Prior Authorization"/>
    <s v="Std"/>
    <s v="Standard"/>
    <s v="Global Step Therapy Mississippi Mandate REG"/>
    <s v="ePA Approve"/>
    <s v="Approved"/>
    <s v="ePA Approve"/>
    <s v="A"/>
    <s v="ASAP"/>
    <s v="Migraine, unspecified, not intractable, without status migrainosus."/>
    <n v="0.05"/>
    <n v="0.05"/>
    <s v="NULL"/>
    <s v="00023649810"/>
    <s v=""/>
    <s v="NULL"/>
    <s v="NULL"/>
    <s v="NULL"/>
    <s v="NULL"/>
    <s v="241685538"/>
    <s v="241685538AND7/24/2024ANDUBREL"/>
    <s v=""/>
    <s v=""/>
    <s v=""/>
    <s v=""/>
    <s v=""/>
    <n v="0"/>
    <n v="0"/>
    <s v=""/>
    <s v=""/>
    <n v="0"/>
    <n v="0"/>
    <n v="1"/>
    <s v="Nurse Practitioner"/>
    <s v="1942695929"/>
    <n v="0"/>
    <s v=""/>
    <s v=""/>
    <s v=""/>
    <s v=""/>
    <n v="2.3263889015652239E-3"/>
    <n v="3.6342592592592598E-3"/>
    <x v="1"/>
    <n v="1"/>
    <n v="0"/>
    <m/>
    <m/>
    <s v=""/>
    <s v=""/>
    <s v=""/>
    <s v=""/>
    <s v=""/>
    <n v="1"/>
    <x v="25"/>
    <n v="1"/>
    <n v="0"/>
    <s v="G43"/>
    <n v="1"/>
    <n v="0"/>
    <s v=""/>
    <s v="ePA"/>
    <n v="0"/>
    <n v="0"/>
    <n v="0"/>
    <n v="0"/>
    <x v="2"/>
    <x v="52"/>
    <x v="1"/>
    <s v=""/>
    <s v=""/>
  </r>
  <r>
    <s v="G47"/>
    <s v="Insomnia, unspecified"/>
    <n v="1"/>
    <s v="Insomnia, unspecified"/>
    <n v="1"/>
    <s v="MODAFINIL"/>
    <s v="MODAFINIL"/>
    <s v=""/>
    <s v=""/>
    <s v=""/>
    <s v=""/>
    <s v=""/>
    <s v=""/>
    <s v=""/>
    <s v=""/>
    <s v=""/>
    <s v=""/>
    <s v=""/>
    <s v=""/>
    <s v=""/>
    <s v=""/>
    <s v=""/>
    <s v=""/>
    <s v=""/>
    <s v=""/>
    <s v=""/>
    <s v=""/>
    <s v=""/>
    <s v=""/>
    <s v=""/>
    <s v=""/>
    <s v=""/>
    <s v=""/>
    <s v=""/>
    <s v=""/>
    <s v="24087459533"/>
    <s v=""/>
    <s v=""/>
    <s v=""/>
    <s v=""/>
    <s v=""/>
    <s v=""/>
    <s v=""/>
    <s v=""/>
    <s v=""/>
    <s v=""/>
    <s v=""/>
    <s v=""/>
    <s v=""/>
    <s v=""/>
    <s v=""/>
    <s v=""/>
    <s v=""/>
    <s v=""/>
    <s v=""/>
    <s v=""/>
    <s v=""/>
    <s v=""/>
    <s v=""/>
    <s v=""/>
    <s v=""/>
    <s v=""/>
    <s v=""/>
    <s v="RXCLAIM"/>
    <s v="MEDSURG"/>
    <d v="2024-08-16T09:50:06"/>
    <s v="24-087459533"/>
    <s v="DOROUGH, EMILY"/>
    <s v="W26679335703"/>
    <s v="AETNA - ACF - FI - MISSISSIPPI"/>
    <s v="7700"/>
    <s v="108363238"/>
    <s v="0170009100001-I"/>
    <s v="1639384407"/>
    <s v="Goodwin, Jeremy"/>
    <s v="Provigil"/>
    <s v="Prior Authorization"/>
    <s v="Standard"/>
    <d v="2024-08-16T08:45:42"/>
    <d v="2024-08-16T08:45:42"/>
    <d v="2024-08-16T08:38:51"/>
    <s v="Denied"/>
    <n v="2024"/>
    <n v="8"/>
    <s v="Your plan only covers this drug if your doctor is a sleep specialist or has talked about your care plan with a sleep specialis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if your doctor is a sleep specialist or has talked about your care plan with a sleep specialis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if your doctor is a sleep specialist or has talked about your care plan with a sleep specialis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DOROUGH"/>
    <s v="EMILY"/>
    <n v="27046"/>
    <n v="50"/>
    <s v="F"/>
    <s v="GA"/>
    <s v="Modafinil 200mg"/>
    <s v="61400024000320"/>
    <s v="G47.26"/>
    <s v="1639384407"/>
    <s v="1639384407"/>
    <s v="Jeremy"/>
    <s v="Goodwin"/>
    <s v="FORSYTH"/>
    <s v="GA"/>
    <s v="31029"/>
    <s v="ADHD/ANTI-NARCOLEPSY/ANTI-OBESITY/ANOREXIANTS"/>
    <s v="STIMULANTS - MISC."/>
    <s v="MODAFINIL"/>
    <s v="Prior Authorization"/>
    <s v="Std"/>
    <s v="Standard"/>
    <s v="Provigil"/>
    <s v="MD Deny and Close (Complete Clinical) - PA"/>
    <s v="Denied"/>
    <s v="Denied"/>
    <s v="D"/>
    <s v="ASAP"/>
    <s v="Circadian rhythm sleep disorder, shift work type"/>
    <n v="1.04"/>
    <n v="1.04"/>
    <s v="NULL"/>
    <s v="65862060230"/>
    <d v="2024-08-16T09:50:05"/>
    <s v="C506928"/>
    <s v="NULL"/>
    <s v="Shilin"/>
    <s v="Patel"/>
    <s v="266793357"/>
    <s v="266793357AND8/16/2024ANDMODAF"/>
    <s v="Did not meet Medical Necessity Criteria"/>
    <n v="0"/>
    <n v="0"/>
    <n v="1"/>
    <n v="0"/>
    <n v="0"/>
    <n v="0"/>
    <n v="0"/>
    <n v="0"/>
    <n v="0"/>
    <n v="0"/>
    <n v="1"/>
    <s v="Internal Medicine"/>
    <s v="1639384407"/>
    <n v="0"/>
    <s v=""/>
    <s v=""/>
    <s v=""/>
    <s v=""/>
    <s v=""/>
    <n v="4.4722222222222198E-2"/>
    <x v="0"/>
    <n v="0"/>
    <n v="1"/>
    <m/>
    <m/>
    <s v=""/>
    <s v=""/>
    <s v=""/>
    <s v=""/>
    <s v=""/>
    <n v="1"/>
    <x v="26"/>
    <n v="0"/>
    <n v="1"/>
    <s v="G47"/>
    <n v="0"/>
    <n v="1"/>
    <s v=""/>
    <s v="ePA"/>
    <n v="0"/>
    <n v="0"/>
    <n v="0"/>
    <n v="0"/>
    <x v="1"/>
    <x v="48"/>
    <x v="0"/>
    <s v=""/>
    <s v=""/>
  </r>
  <r>
    <s v="G47"/>
    <s v="Insomnia, unspecified"/>
    <n v="1"/>
    <s v="Insomnia, unspecified"/>
    <n v="1"/>
    <s v="MODAFINIL"/>
    <s v="MODAFINIL"/>
    <s v=""/>
    <s v=""/>
    <s v=""/>
    <s v=""/>
    <s v=""/>
    <s v=""/>
    <s v=""/>
    <s v=""/>
    <s v=""/>
    <s v=""/>
    <s v=""/>
    <s v=""/>
    <s v=""/>
    <s v=""/>
    <s v=""/>
    <s v=""/>
    <s v=""/>
    <s v=""/>
    <s v=""/>
    <s v=""/>
    <s v=""/>
    <s v=""/>
    <s v=""/>
    <s v=""/>
    <s v=""/>
    <s v=""/>
    <s v=""/>
    <s v=""/>
    <s v="24088210476"/>
    <s v=""/>
    <s v=""/>
    <s v=""/>
    <s v=""/>
    <s v=""/>
    <s v=""/>
    <s v=""/>
    <s v=""/>
    <s v=""/>
    <s v=""/>
    <s v=""/>
    <s v=""/>
    <s v=""/>
    <s v=""/>
    <s v=""/>
    <s v=""/>
    <s v=""/>
    <s v=""/>
    <s v=""/>
    <s v=""/>
    <s v=""/>
    <s v=""/>
    <s v=""/>
    <s v=""/>
    <s v=""/>
    <s v=""/>
    <s v=""/>
    <s v="RXCLAIM"/>
    <s v="MEDSURG"/>
    <d v="2024-09-08T17:10:11"/>
    <s v="24-088210476"/>
    <s v="TAYLOR, DANNY"/>
    <s v="W26829599901"/>
    <s v="AETNA - ACF - FI - MISSISSIPPI"/>
    <s v="7700"/>
    <s v="171714"/>
    <s v="0176713100001-A"/>
    <s v="1760921696"/>
    <s v="Scott, Tracy"/>
    <s v="Provigil"/>
    <s v="Prior Authorization"/>
    <s v="Expedited"/>
    <d v="2024-09-08T17:10:08"/>
    <d v="2024-09-08T17:10:11"/>
    <d v="2024-09-08T16:45:04"/>
    <s v="Approved"/>
    <n v="2024"/>
    <n v="9"/>
    <s v="Met Plan Criteria"/>
    <s v="ePA"/>
    <s v="Closed"/>
    <s v="Clinical"/>
    <s v="NULL"/>
    <s v="Met Plan Criteria"/>
    <n v="2035"/>
    <s v="Met Plan Criteria"/>
    <s v="Met Plan Criteria"/>
    <d v="2024-09-08T00:00:00"/>
    <d v="2025-09-08T00:00:00"/>
    <s v="MS"/>
    <s v="TAYLOR"/>
    <s v="DANNY"/>
    <n v="24720"/>
    <n v="57"/>
    <s v="M"/>
    <s v="MS"/>
    <s v="Modafinil 100MG OR TABS"/>
    <s v="61400024000310"/>
    <s v="G47.419"/>
    <s v="1760921696"/>
    <s v="1760921696"/>
    <s v="Tracy"/>
    <s v="Scott"/>
    <s v="Byhalia"/>
    <s v="MS"/>
    <s v="38611"/>
    <s v="ADHD/ANTI-NARCOLEPSY/ANTI-OBESITY/ANOREXIANTS"/>
    <s v="STIMULANTS - MISC."/>
    <s v="MODAFINIL"/>
    <s v="Prior Authorization"/>
    <s v="Exp"/>
    <s v="Expedited"/>
    <s v="Provigil"/>
    <s v="ePA Approve"/>
    <s v="Approved"/>
    <s v="ePA Approve"/>
    <s v="A"/>
    <s v="ASAP"/>
    <s v="Narcolepsy without cataplexy"/>
    <n v="0"/>
    <n v="0"/>
    <s v="NULL"/>
    <s v="23155060403"/>
    <s v=""/>
    <s v="NULL"/>
    <s v="NULL"/>
    <s v="NULL"/>
    <s v="NULL"/>
    <s v="268295999"/>
    <s v="268295999AND9/8/2024ANDMODAF"/>
    <s v=""/>
    <s v=""/>
    <s v=""/>
    <s v=""/>
    <s v=""/>
    <n v="0"/>
    <n v="0"/>
    <s v=""/>
    <s v=""/>
    <n v="0"/>
    <n v="0"/>
    <n v="1"/>
    <s v="Nurse Practitioner"/>
    <s v="1760921696"/>
    <n v="0"/>
    <s v=""/>
    <s v=""/>
    <s v=""/>
    <s v=""/>
    <s v=""/>
    <n v="3.4722222222222202E-5"/>
    <x v="1"/>
    <n v="1"/>
    <n v="0"/>
    <n v="1"/>
    <m/>
    <s v=""/>
    <s v=""/>
    <s v=""/>
    <s v=""/>
    <s v=""/>
    <n v="1"/>
    <x v="26"/>
    <n v="1"/>
    <n v="0"/>
    <s v="G47"/>
    <n v="1"/>
    <n v="0"/>
    <s v=""/>
    <s v="ePA"/>
    <n v="0"/>
    <n v="0"/>
    <n v="0"/>
    <n v="0"/>
    <x v="2"/>
    <x v="48"/>
    <x v="1"/>
    <s v=""/>
    <s v=""/>
  </r>
  <r>
    <s v="G47"/>
    <s v="Insomnia, unspecified"/>
    <n v="1"/>
    <s v="Insomnia, unspecified"/>
    <n v="1"/>
    <s v="MODAFINIL"/>
    <s v="MODAFINIL"/>
    <s v=""/>
    <s v=""/>
    <s v=""/>
    <s v=""/>
    <s v=""/>
    <s v=""/>
    <s v=""/>
    <s v=""/>
    <s v=""/>
    <s v=""/>
    <s v=""/>
    <s v=""/>
    <s v=""/>
    <s v=""/>
    <s v=""/>
    <s v=""/>
    <s v=""/>
    <s v=""/>
    <s v=""/>
    <s v=""/>
    <s v=""/>
    <s v=""/>
    <s v=""/>
    <s v=""/>
    <s v=""/>
    <s v=""/>
    <s v=""/>
    <s v=""/>
    <s v="24080072162"/>
    <s v=""/>
    <s v=""/>
    <s v=""/>
    <s v=""/>
    <s v=""/>
    <s v=""/>
    <s v=""/>
    <s v=""/>
    <s v=""/>
    <s v=""/>
    <s v=""/>
    <s v=""/>
    <s v=""/>
    <s v=""/>
    <s v=""/>
    <s v=""/>
    <s v=""/>
    <s v=""/>
    <s v=""/>
    <s v=""/>
    <s v=""/>
    <s v=""/>
    <s v=""/>
    <s v=""/>
    <s v=""/>
    <s v=""/>
    <s v=""/>
    <s v="RXCLAIM"/>
    <s v="MEDSURG"/>
    <d v="2024-02-05T16:38:29"/>
    <s v="24-080072162"/>
    <s v="KNESAL, CHRISTOPHER"/>
    <s v="W26638426901"/>
    <s v="AETNA - ACF - FI - MISSISSIPPI"/>
    <s v="7700"/>
    <s v="108363238"/>
    <s v="0170009100001-A"/>
    <s v="1972530335"/>
    <s v="Douglas, John"/>
    <s v="Provigil"/>
    <s v="Prior Authorization"/>
    <s v="Expedited"/>
    <d v="2024-02-05T16:38:26"/>
    <d v="2024-02-05T16:38:29"/>
    <d v="2024-02-02T08:46:01"/>
    <s v="Approved"/>
    <n v="2024"/>
    <n v="2"/>
    <s v="Met Plan Criteria"/>
    <s v="ePA"/>
    <s v="Closed"/>
    <s v="Clinical"/>
    <s v="NULL"/>
    <s v="Met Plan Criteria"/>
    <n v="2035"/>
    <s v="Met Plan Criteria"/>
    <s v="Met Plan Criteria"/>
    <d v="2024-02-05T00:00:00"/>
    <d v="2025-02-04T00:00:00"/>
    <s v="MS"/>
    <s v="KNESAL"/>
    <s v="CHRISTOPHER"/>
    <n v="31460"/>
    <n v="37"/>
    <s v="M"/>
    <s v="MS"/>
    <s v="Modafinil 200MG OR TABS"/>
    <s v="61400024000320"/>
    <s v="G47.19"/>
    <s v="1972530335"/>
    <s v="1972530335"/>
    <s v="John"/>
    <s v="Douglas"/>
    <s v="Gulfport"/>
    <s v="MS"/>
    <s v="39503"/>
    <s v="ADHD/ANTI-NARCOLEPSY/ANTI-OBESITY/ANOREXIANTS"/>
    <s v="STIMULANTS - MISC."/>
    <s v="MODAFINIL"/>
    <s v="Prior Authorization"/>
    <s v="Exp"/>
    <s v="Expedited"/>
    <s v="Provigil"/>
    <s v="ePA Approve"/>
    <s v="Approved"/>
    <s v="ePA Approve"/>
    <s v="A"/>
    <s v="ASAP"/>
    <s v="Other hypersomnia"/>
    <n v="0"/>
    <n v="0"/>
    <s v="NULL"/>
    <s v="72578000601"/>
    <s v=""/>
    <s v="NULL"/>
    <s v="NULL"/>
    <s v="NULL"/>
    <s v="NULL"/>
    <s v="266384269"/>
    <s v="266384269AND2/5/2024ANDMODAF"/>
    <s v=""/>
    <s v=""/>
    <s v=""/>
    <s v=""/>
    <s v=""/>
    <n v="0"/>
    <n v="0"/>
    <s v=""/>
    <s v=""/>
    <n v="0"/>
    <n v="0"/>
    <n v="1"/>
    <s v="Specialist"/>
    <s v="1972530335"/>
    <n v="0"/>
    <s v=""/>
    <s v=""/>
    <s v=""/>
    <s v=""/>
    <n v="3.472219395916909E-5"/>
    <n v="3.4722222222222202E-5"/>
    <x v="1"/>
    <n v="1"/>
    <n v="0"/>
    <n v="1"/>
    <m/>
    <s v=""/>
    <s v=""/>
    <s v=""/>
    <s v=""/>
    <s v=""/>
    <n v="1"/>
    <x v="26"/>
    <n v="1"/>
    <n v="0"/>
    <s v="G47"/>
    <n v="1"/>
    <n v="0"/>
    <s v=""/>
    <s v="ePA"/>
    <n v="0"/>
    <n v="0"/>
    <n v="0"/>
    <n v="0"/>
    <x v="9"/>
    <x v="48"/>
    <x v="1"/>
    <s v=""/>
    <s v=""/>
  </r>
  <r>
    <s v="G89"/>
    <s v="Central pain syndrome"/>
    <n v="1"/>
    <s v="Central pain syndrome"/>
    <n v="1"/>
    <s v="ACETAMINOPHEN-CODEINE"/>
    <s v="ACETAMINOPHEN-CODEINE"/>
    <s v=""/>
    <s v=""/>
    <s v=""/>
    <s v=""/>
    <s v=""/>
    <s v=""/>
    <s v=""/>
    <s v=""/>
    <s v=""/>
    <s v=""/>
    <s v=""/>
    <s v=""/>
    <s v=""/>
    <s v=""/>
    <s v=""/>
    <s v=""/>
    <s v=""/>
    <s v=""/>
    <s v=""/>
    <s v=""/>
    <s v=""/>
    <s v=""/>
    <s v=""/>
    <s v=""/>
    <s v=""/>
    <s v=""/>
    <s v=""/>
    <s v=""/>
    <s v="24080249201"/>
    <s v=""/>
    <s v=""/>
    <s v=""/>
    <s v=""/>
    <s v=""/>
    <s v=""/>
    <s v=""/>
    <s v=""/>
    <s v=""/>
    <s v=""/>
    <s v=""/>
    <s v=""/>
    <s v=""/>
    <s v=""/>
    <s v=""/>
    <s v=""/>
    <s v=""/>
    <s v=""/>
    <s v=""/>
    <s v=""/>
    <s v=""/>
    <s v=""/>
    <s v=""/>
    <s v=""/>
    <s v=""/>
    <s v=""/>
    <s v=""/>
    <s v="RXCLAIM"/>
    <s v="MEDSURG"/>
    <d v="2024-02-07T09:02:41"/>
    <s v="24-080249201"/>
    <s v="EIDELBACH, JENNIFER"/>
    <s v="W26679374802"/>
    <s v="AETNA - ACF - FI - TEXAS - PPO"/>
    <s v="7700"/>
    <s v="108363238"/>
    <s v="0170009110001AQ"/>
    <s v="1194315739"/>
    <s v="Draehn, Tara"/>
    <s v="Opioids IR - 7-Day APAP-ASA-IBU Combo Products - Acute Pain Duration Limit"/>
    <s v="Prior Authorization"/>
    <s v="Standard"/>
    <d v="2024-02-07T09:02:37"/>
    <d v="2024-02-07T09:02:41"/>
    <d v="2024-02-07T08:41:23"/>
    <s v="Approved"/>
    <n v="2024"/>
    <n v="2"/>
    <s v="Met Plan Criteria"/>
    <s v="ePA"/>
    <s v="Closed"/>
    <s v="Clinical"/>
    <s v="NULL"/>
    <s v="Met Plan Criteria"/>
    <n v="2035"/>
    <s v="Met Plan Criteria"/>
    <s v="Met Plan Criteria"/>
    <d v="2024-02-07T00:00:00"/>
    <d v="2024-08-05T00:00:00"/>
    <s v="TX"/>
    <s v="EIDELBACH"/>
    <s v="JENNIFER"/>
    <n v="30156"/>
    <n v="41"/>
    <s v="F"/>
    <s v="TX"/>
    <s v="Acetaminophen-Codeine 300-30MG OR TABS"/>
    <s v="65991002050315"/>
    <s v="G89.4"/>
    <s v="1194315739"/>
    <s v="1194315739"/>
    <s v="Tara"/>
    <s v="Draehn"/>
    <s v="The Woodlands"/>
    <s v="TX"/>
    <s v="77354"/>
    <s v="ANALGESICS - OPIOID"/>
    <s v="CODEINE COMBINATIONS"/>
    <s v="ACETAMINOPHEN-CODEINE"/>
    <s v="Prior Authorization"/>
    <s v="Std"/>
    <s v="Standard"/>
    <s v="Opioids IR - 7-Day APAP-ASA-IBU Combo Products - Acute Pain Duration Limit"/>
    <s v="ePA Approve"/>
    <s v="Approved"/>
    <s v="ePA Approve"/>
    <s v="A"/>
    <s v="ASAP"/>
    <s v="Chronic pain syndrome"/>
    <n v="0"/>
    <n v="0"/>
    <s v="NULL"/>
    <s v="71930005552"/>
    <s v=""/>
    <s v="NULL"/>
    <s v="NULL"/>
    <s v="NULL"/>
    <s v="NULL"/>
    <s v="266793748"/>
    <s v="266793748AND2/7/2024ANDACETA"/>
    <s v=""/>
    <s v=""/>
    <s v=""/>
    <s v=""/>
    <s v=""/>
    <n v="0"/>
    <n v="0"/>
    <s v=""/>
    <s v=""/>
    <n v="0"/>
    <n v="0"/>
    <n v="1"/>
    <s v="Nurse Practitioner"/>
    <s v="1194315739"/>
    <n v="0"/>
    <s v=""/>
    <s v=""/>
    <s v=""/>
    <s v=""/>
    <n v="3.4722201235126704E-5"/>
    <n v="4.6296296296296301E-5"/>
    <x v="1"/>
    <n v="1"/>
    <n v="0"/>
    <m/>
    <m/>
    <s v=""/>
    <s v=""/>
    <s v=""/>
    <s v=""/>
    <s v=""/>
    <n v="1"/>
    <x v="27"/>
    <n v="1"/>
    <n v="0"/>
    <s v="G89"/>
    <n v="1"/>
    <n v="0"/>
    <s v=""/>
    <s v="ePA"/>
    <n v="0"/>
    <n v="0"/>
    <n v="0"/>
    <n v="0"/>
    <x v="2"/>
    <x v="53"/>
    <x v="1"/>
    <s v=""/>
    <s v=""/>
  </r>
  <r>
    <s v="G89"/>
    <s v="Central pain syndrome"/>
    <n v="1"/>
    <s v="Central pain syndrome"/>
    <n v="1"/>
    <s v="OXYCODONE-ACETAMINOPHEN"/>
    <s v="OXYCODONE-ACETAMINOPHEN"/>
    <s v=""/>
    <s v=""/>
    <s v=""/>
    <s v=""/>
    <s v=""/>
    <s v=""/>
    <s v=""/>
    <s v=""/>
    <s v=""/>
    <s v=""/>
    <s v=""/>
    <s v=""/>
    <s v=""/>
    <s v=""/>
    <s v=""/>
    <s v=""/>
    <s v=""/>
    <s v=""/>
    <s v=""/>
    <s v=""/>
    <s v=""/>
    <s v=""/>
    <s v=""/>
    <s v=""/>
    <s v=""/>
    <s v=""/>
    <s v=""/>
    <s v=""/>
    <s v="24090576342"/>
    <s v=""/>
    <s v=""/>
    <s v=""/>
    <s v=""/>
    <s v=""/>
    <s v=""/>
    <s v=""/>
    <s v=""/>
    <s v=""/>
    <s v=""/>
    <s v=""/>
    <s v=""/>
    <s v=""/>
    <s v=""/>
    <s v=""/>
    <s v=""/>
    <s v=""/>
    <s v=""/>
    <s v=""/>
    <s v=""/>
    <s v=""/>
    <s v=""/>
    <s v=""/>
    <s v=""/>
    <s v=""/>
    <s v=""/>
    <s v=""/>
    <s v="RXCLAIM"/>
    <s v="MEDSURG"/>
    <d v="2024-11-14T09:36:47"/>
    <s v="24-090576342"/>
    <s v="JEFFERSON, HOWARD"/>
    <s v="W28920851401"/>
    <s v="AETNA - ACF - FI - MISSISSIPPI"/>
    <s v="7700"/>
    <s v="108363238"/>
    <s v="0170009110001AB"/>
    <s v="1629264544"/>
    <s v="Cole, Alan"/>
    <s v="Opioids IR - 7-Day APAP-ASA-IBU Combo Products - Acute Pain Duration Limit"/>
    <s v="Prior Authorization"/>
    <s v="Standard"/>
    <d v="2024-11-14T09:36:44"/>
    <d v="2024-11-14T09:36:47"/>
    <d v="2024-11-14T09:35:36"/>
    <s v="Approved"/>
    <n v="2024"/>
    <n v="11"/>
    <s v="Met Plan Criteria"/>
    <s v="ePA"/>
    <s v="Closed"/>
    <s v="Clinical"/>
    <s v="NULL"/>
    <s v="Met Plan Criteria"/>
    <n v="2035"/>
    <s v="Met Plan Criteria"/>
    <s v="Met Plan Criteria"/>
    <d v="2024-11-14T00:00:00"/>
    <d v="2025-05-13T00:00:00"/>
    <s v="MS"/>
    <s v="JEFFERSON"/>
    <s v="HOWARD"/>
    <n v="25860"/>
    <n v="54"/>
    <s v="M"/>
    <s v="MS"/>
    <s v="oxyCODONE-Acetaminophen 7.5-325MG OR TABS"/>
    <s v="65990002200327"/>
    <s v="G89.4"/>
    <s v="1629264544"/>
    <s v="1629264544"/>
    <s v="Alan"/>
    <s v="Cole"/>
    <s v="Hattiesburg"/>
    <s v="MS"/>
    <s v="39402"/>
    <s v="ANALGESICS - OPIOID"/>
    <s v="OPIOID COMBINATIONS"/>
    <s v="OXYCODONE-ACETAMINOPHEN"/>
    <s v="Prior Authorization"/>
    <s v="Std"/>
    <s v="Standard"/>
    <s v="Opioids IR - 7-Day APAP-ASA-IBU Combo Products - Acute Pain Duration Limit"/>
    <s v="ePA Approve"/>
    <s v="Approved"/>
    <s v="ePA Approve"/>
    <s v="A"/>
    <s v="ASAP"/>
    <s v="Chronic pain syndrome"/>
    <n v="0"/>
    <n v="0"/>
    <s v="NULL"/>
    <s v="42858010350"/>
    <s v=""/>
    <s v="NULL"/>
    <s v="NULL"/>
    <s v="NULL"/>
    <s v="NULL"/>
    <s v="289208514"/>
    <s v="289208514AND11/14/2024ANDOXYCO"/>
    <s v=""/>
    <s v=""/>
    <s v=""/>
    <s v=""/>
    <s v=""/>
    <n v="0"/>
    <n v="0"/>
    <s v=""/>
    <s v=""/>
    <n v="0"/>
    <n v="0"/>
    <n v="1"/>
    <s v="Psychiatry &amp; Neurology"/>
    <s v="1629264544"/>
    <n v="0"/>
    <s v=""/>
    <s v=""/>
    <s v=""/>
    <s v=""/>
    <s v=""/>
    <n v="3.4722222222222202E-5"/>
    <x v="1"/>
    <n v="1"/>
    <n v="0"/>
    <m/>
    <m/>
    <s v=""/>
    <s v=""/>
    <s v=""/>
    <s v=""/>
    <s v=""/>
    <n v="1"/>
    <x v="27"/>
    <n v="1"/>
    <n v="0"/>
    <s v="G89"/>
    <n v="1"/>
    <n v="0"/>
    <s v=""/>
    <s v="ePA"/>
    <n v="0"/>
    <n v="0"/>
    <n v="0"/>
    <n v="0"/>
    <x v="12"/>
    <x v="54"/>
    <x v="1"/>
    <s v=""/>
    <s v=""/>
  </r>
  <r>
    <s v="I10"/>
    <s v="Essential (primary) hypertension"/>
    <n v="1"/>
    <s v="Essential (primary) hypertension"/>
    <n v="1"/>
    <s v="MOUNJARO"/>
    <s v="MOUNJARO"/>
    <s v=""/>
    <s v=""/>
    <s v=""/>
    <s v=""/>
    <s v=""/>
    <s v=""/>
    <s v=""/>
    <s v=""/>
    <s v=""/>
    <s v=""/>
    <s v=""/>
    <s v=""/>
    <s v=""/>
    <s v=""/>
    <s v=""/>
    <s v=""/>
    <s v=""/>
    <s v=""/>
    <s v=""/>
    <s v=""/>
    <s v=""/>
    <s v=""/>
    <s v=""/>
    <s v=""/>
    <s v=""/>
    <s v=""/>
    <s v=""/>
    <s v=""/>
    <s v="24079040058"/>
    <s v=""/>
    <s v=""/>
    <s v=""/>
    <s v=""/>
    <s v=""/>
    <s v=""/>
    <s v=""/>
    <s v=""/>
    <s v=""/>
    <s v=""/>
    <s v=""/>
    <s v=""/>
    <s v=""/>
    <s v=""/>
    <s v=""/>
    <s v=""/>
    <s v=""/>
    <s v=""/>
    <s v=""/>
    <s v=""/>
    <s v=""/>
    <s v=""/>
    <s v=""/>
    <s v=""/>
    <s v=""/>
    <s v=""/>
    <s v=""/>
    <s v="RXCLAIM"/>
    <s v="MEDSURG"/>
    <d v="2024-01-10T09:03:13"/>
    <s v="24-079040058"/>
    <s v="KEYS, JENNIFER"/>
    <s v="W27573483501"/>
    <s v="AETNA - ACF - FI - MISSISSIPPI"/>
    <s v="7700"/>
    <s v="171714"/>
    <s v="0176713100001-A"/>
    <s v="1053315028"/>
    <s v="JOHNSON, WILLIAM"/>
    <s v="GIP-GLP-1 Agonist Mounjaro PA with Limit REG"/>
    <s v="Prior Authorization"/>
    <s v="Standard"/>
    <d v="2024-01-09T10:25:54"/>
    <d v="2024-01-09T10:25:54"/>
    <d v="2024-01-09T10:25:00"/>
    <s v="Denied"/>
    <n v="2024"/>
    <n v="1"/>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KEYS"/>
    <s v="JENNIFER"/>
    <n v="29073"/>
    <n v="44"/>
    <s v="F"/>
    <s v="MS"/>
    <s v="Mounjaro (tirzepatide)"/>
    <s v="2717308000D2**"/>
    <s v="I10"/>
    <s v="1053315028"/>
    <s v="1053315028"/>
    <s v="WILLIAM"/>
    <s v="JOHNSON"/>
    <s v="NEW ALBANY"/>
    <s v="MS"/>
    <s v="38652"/>
    <s v="ANTIDIABETICS"/>
    <s v="INVALID GPI"/>
    <s v="MOUNJARO"/>
    <s v="Prior Authorization"/>
    <s v="Std"/>
    <s v="Standard"/>
    <s v="GIP-GLP-1 Agonist Mounjaro PA with Limit REG"/>
    <s v="MD Deny and Close (Complete Clinical) - PA"/>
    <s v="Denied"/>
    <s v="Denied"/>
    <s v="D"/>
    <s v="ASAP"/>
    <s v="Essential (primary) hypertension"/>
    <n v="22.37"/>
    <n v="22.37"/>
    <s v="NULL"/>
    <s v="00002149580"/>
    <d v="2024-01-10T09:03:11"/>
    <s v="DCREAGER"/>
    <s v="NULL"/>
    <s v="NULL"/>
    <s v="NULL"/>
    <s v="275734835"/>
    <s v="275734835AND1/10/2024ANDMOUNJ"/>
    <s v="Drug Subject to Quantity Limits"/>
    <n v="0"/>
    <n v="1"/>
    <n v="0"/>
    <n v="0"/>
    <n v="0"/>
    <n v="0"/>
    <n v="0"/>
    <n v="0"/>
    <n v="0"/>
    <n v="0"/>
    <n v="1"/>
    <s v="Obstetrics &amp; Gynecology"/>
    <s v="1053315028"/>
    <n v="0"/>
    <s v=""/>
    <s v=""/>
    <s v=""/>
    <s v=""/>
    <s v=""/>
    <n v="0.94258101851851805"/>
    <x v="0"/>
    <n v="0"/>
    <n v="1"/>
    <m/>
    <m/>
    <s v=""/>
    <s v=""/>
    <s v=""/>
    <s v=""/>
    <s v=""/>
    <n v="1"/>
    <x v="28"/>
    <n v="0"/>
    <n v="1"/>
    <s v="I10"/>
    <n v="0"/>
    <n v="1"/>
    <s v=""/>
    <s v="ePA"/>
    <n v="0"/>
    <n v="0"/>
    <n v="0"/>
    <n v="0"/>
    <x v="15"/>
    <x v="4"/>
    <x v="2"/>
    <s v=""/>
    <s v=""/>
  </r>
  <r>
    <s v="I25"/>
    <s v="Athscl heart disease of native coronary artery w/o ang pctrs"/>
    <n v="1"/>
    <s v="Athscl heart disease of native coronary artery w/o ang pctrs"/>
    <n v="1"/>
    <s v="REPATHA"/>
    <s v="REPATHA"/>
    <s v=""/>
    <s v=""/>
    <s v=""/>
    <s v=""/>
    <s v=""/>
    <s v=""/>
    <s v=""/>
    <s v=""/>
    <s v=""/>
    <s v=""/>
    <s v=""/>
    <s v=""/>
    <s v=""/>
    <s v=""/>
    <s v=""/>
    <s v=""/>
    <s v=""/>
    <s v=""/>
    <s v=""/>
    <s v=""/>
    <s v=""/>
    <s v=""/>
    <s v=""/>
    <s v=""/>
    <s v=""/>
    <s v=""/>
    <s v=""/>
    <s v=""/>
    <s v="24087608200"/>
    <s v=""/>
    <s v=""/>
    <s v=""/>
    <s v=""/>
    <s v=""/>
    <s v=""/>
    <s v=""/>
    <s v=""/>
    <s v=""/>
    <s v=""/>
    <s v=""/>
    <s v=""/>
    <s v=""/>
    <s v=""/>
    <s v=""/>
    <s v=""/>
    <s v=""/>
    <s v=""/>
    <s v=""/>
    <s v=""/>
    <s v=""/>
    <s v=""/>
    <s v=""/>
    <s v=""/>
    <s v=""/>
    <s v=""/>
    <s v=""/>
    <s v="RXCLAIM"/>
    <s v="MEDSURG"/>
    <d v="2024-08-21T12:06:48"/>
    <s v="24-087608200"/>
    <s v="DAVIS, BRYAN"/>
    <s v="W26679363001"/>
    <s v="AETNA - ACSF - FI - TEXAS - PPO SPC"/>
    <s v="7700"/>
    <s v="108363238"/>
    <s v="0170009100001-Q"/>
    <s v="1033685748"/>
    <s v="LEGGETT, CODIDANIELLE"/>
    <s v="Praluent, Repatha, Leqvio ACSF SSPA"/>
    <s v="Prior Authorization"/>
    <s v="Standard"/>
    <d v="2024-08-20T17:05:17"/>
    <d v="2024-08-20T17:17:32"/>
    <d v="2024-08-20T20:11:41"/>
    <s v="Approved"/>
    <n v="2024"/>
    <n v="8"/>
    <s v="Approved from 08/21/2024 thru 08/21/2025"/>
    <s v="Fax"/>
    <s v="Closed"/>
    <s v="Clinical"/>
    <s v="Approved from 08/21/2024 thru 08/21/2025"/>
    <s v="NULL"/>
    <n v="13130"/>
    <s v="Clinician reviewed - meets guidelines"/>
    <s v="Approved from 08/21/2024 thru 08/21/2025"/>
    <d v="2024-08-21T00:00:00"/>
    <d v="2025-08-21T00:00:00"/>
    <s v="TX"/>
    <s v="DAVIS"/>
    <s v="BRYAN"/>
    <n v="23594"/>
    <n v="60"/>
    <s v="M"/>
    <s v="TX"/>
    <s v="Repatha"/>
    <s v="3935002000****"/>
    <s v="I25.10"/>
    <s v="000000NULL"/>
    <s v="1033685748"/>
    <s v="CODIDANIELLE"/>
    <s v="LEGGETT"/>
    <s v="CONROE"/>
    <s v="TX"/>
    <s v="77304"/>
    <s v="ANTIHYPERLIPIDEMICS"/>
    <s v="PROPROTEIN CONVERTASE SUBTILISIN/KEXIN TYPE 9 INHIBITORS"/>
    <s v="REPATHA"/>
    <s v="Prior Authorization"/>
    <s v="Std"/>
    <s v="Standard"/>
    <s v="Praluent, Repatha, Leqvio ACSF SSPA"/>
    <s v="Approved - Documentation"/>
    <s v="Approved"/>
    <s v="Approved - Documentation"/>
    <s v="A"/>
    <s v="ASAP"/>
    <s v="Atherosclerotic heart disease of native coronary artery wo angina pectoris"/>
    <n v="18.489999999999998"/>
    <n v="18.489999999999998"/>
    <s v="NULL"/>
    <s v="72511077001"/>
    <s v=""/>
    <s v="NULL"/>
    <s v="NULL"/>
    <s v="NULL"/>
    <s v="NULL"/>
    <s v="266793630"/>
    <s v="266793630AND8/21/2024ANDREPAT"/>
    <s v=""/>
    <s v=""/>
    <s v=""/>
    <s v=""/>
    <s v=""/>
    <n v="0"/>
    <n v="0"/>
    <s v=""/>
    <s v=""/>
    <n v="0"/>
    <n v="0"/>
    <n v="1"/>
    <s v="Nurse Practitioner"/>
    <s v="1033685748"/>
    <n v="0"/>
    <s v=""/>
    <s v=""/>
    <s v=""/>
    <s v=""/>
    <s v=""/>
    <n v="0.79271990740740705"/>
    <x v="1"/>
    <n v="1"/>
    <n v="0"/>
    <m/>
    <m/>
    <s v=""/>
    <s v=""/>
    <s v=""/>
    <s v=""/>
    <s v=""/>
    <n v="1"/>
    <x v="29"/>
    <n v="1"/>
    <n v="0"/>
    <s v="I25"/>
    <n v="1"/>
    <n v="0"/>
    <s v=""/>
    <s v="Fax"/>
    <n v="0"/>
    <n v="0"/>
    <n v="0"/>
    <n v="0"/>
    <x v="2"/>
    <x v="33"/>
    <x v="1"/>
    <s v=""/>
    <s v=""/>
  </r>
  <r>
    <s v="I25"/>
    <s v="Athscl heart disease of native coronary artery w/o ang pctrs"/>
    <n v="1"/>
    <s v="Athscl heart disease of native coronary artery w/o ang pctrs"/>
    <n v="1"/>
    <s v="REPATHA"/>
    <s v="REPATHA"/>
    <s v=""/>
    <s v=""/>
    <s v=""/>
    <s v=""/>
    <s v=""/>
    <s v=""/>
    <s v=""/>
    <s v=""/>
    <s v=""/>
    <s v=""/>
    <s v=""/>
    <s v=""/>
    <s v=""/>
    <s v=""/>
    <s v=""/>
    <s v=""/>
    <s v=""/>
    <s v=""/>
    <s v=""/>
    <s v=""/>
    <s v=""/>
    <s v=""/>
    <s v=""/>
    <s v=""/>
    <s v=""/>
    <s v=""/>
    <s v=""/>
    <s v=""/>
    <s v="24082492501"/>
    <s v=""/>
    <s v=""/>
    <s v=""/>
    <s v=""/>
    <s v=""/>
    <s v=""/>
    <s v=""/>
    <s v=""/>
    <s v=""/>
    <s v=""/>
    <s v=""/>
    <s v=""/>
    <s v=""/>
    <s v=""/>
    <s v=""/>
    <s v=""/>
    <s v=""/>
    <s v=""/>
    <s v=""/>
    <s v=""/>
    <s v=""/>
    <s v=""/>
    <s v=""/>
    <s v=""/>
    <s v=""/>
    <s v=""/>
    <s v=""/>
    <s v="RXCLAIM"/>
    <s v="MEDSURG"/>
    <d v="2024-04-02T14:31:32"/>
    <s v="24-082492501"/>
    <s v="CROUCH, THOMAS"/>
    <s v="W28537112201"/>
    <s v="AETNA - ACSF - FI - MISSISSIPPI SPC"/>
    <s v="7700"/>
    <s v="171714"/>
    <s v="0176713100001-A"/>
    <s v="1114098043"/>
    <s v="Wolford, David"/>
    <s v="INACTIVE Repatha SGM SFC#9276325"/>
    <s v="Prior Authorization"/>
    <s v="Standard"/>
    <d v="2024-04-02T14:31:29"/>
    <d v="2024-04-02T14:31:32"/>
    <d v="2024-04-02T14:31:05"/>
    <s v="Approved"/>
    <n v="2024"/>
    <n v="4"/>
    <s v="Meets guidelines."/>
    <s v="ePA"/>
    <s v="Closed"/>
    <s v="Clinical"/>
    <s v="NULL"/>
    <s v="Meets guidelines."/>
    <n v="3052"/>
    <s v="Meets guidelines."/>
    <s v="Meets guidelines."/>
    <d v="2024-04-02T00:00:00"/>
    <d v="2025-04-02T00:00:00"/>
    <s v="MS"/>
    <s v="CROUCH"/>
    <s v="THOMAS"/>
    <n v="25070"/>
    <n v="55"/>
    <s v="M"/>
    <s v="MS"/>
    <s v="Repatha SureClick 140MG/ML SC SOAJ"/>
    <s v="3935002000****"/>
    <s v="I25.10"/>
    <s v="1114098043"/>
    <s v="1114098043"/>
    <s v="David"/>
    <s v="Wolford"/>
    <s v="Germantown"/>
    <s v="TN"/>
    <s v="38138"/>
    <s v="ANTIHYPERLIPIDEMICS"/>
    <s v="PROPROTEIN CONVERTASE SUBTILISIN/KEXIN TYPE 9 INHIBITORS"/>
    <s v="REPATHA"/>
    <s v="Prior Authorization"/>
    <s v="Std"/>
    <s v="Standard"/>
    <s v="INACTIVE Repatha SGM SFC#9276325"/>
    <s v="Approved - ePA"/>
    <s v="Approved"/>
    <s v="Approved - ePA"/>
    <s v="A"/>
    <s v="ASAP"/>
    <s v="Atherosclerotic heart disease of native coronary artery wo angina pectoris"/>
    <n v="0"/>
    <n v="0"/>
    <s v="NULL"/>
    <s v="72511076002"/>
    <s v=""/>
    <s v="NULL"/>
    <s v="NULL"/>
    <s v="NULL"/>
    <s v="NULL"/>
    <s v="285371122"/>
    <s v="285371122AND4/2/2024ANDREPAT"/>
    <s v=""/>
    <s v=""/>
    <s v=""/>
    <s v=""/>
    <s v=""/>
    <n v="0"/>
    <n v="0"/>
    <s v=""/>
    <s v=""/>
    <n v="0"/>
    <n v="0"/>
    <n v="1"/>
    <s v="Internal Medicine"/>
    <s v="1114098043"/>
    <n v="0"/>
    <s v=""/>
    <s v=""/>
    <s v=""/>
    <s v=""/>
    <s v=""/>
    <n v="3.4722222222222202E-5"/>
    <x v="1"/>
    <n v="1"/>
    <n v="0"/>
    <m/>
    <m/>
    <s v=""/>
    <s v=""/>
    <s v=""/>
    <s v=""/>
    <s v=""/>
    <n v="1"/>
    <x v="29"/>
    <n v="1"/>
    <n v="0"/>
    <s v="I25"/>
    <n v="1"/>
    <n v="0"/>
    <s v=""/>
    <s v="ePA"/>
    <n v="0"/>
    <n v="0"/>
    <n v="0"/>
    <n v="0"/>
    <x v="1"/>
    <x v="33"/>
    <x v="1"/>
    <s v=""/>
    <s v=""/>
  </r>
  <r>
    <s v="I25"/>
    <s v="Athscl heart disease of native coronary artery w/o ang pctrs"/>
    <n v="1"/>
    <s v="Athscl heart disease of native coronary artery w/o ang pctrs"/>
    <n v="1"/>
    <s v="REPATHA"/>
    <s v="REPATHA"/>
    <s v=""/>
    <s v=""/>
    <s v=""/>
    <s v=""/>
    <s v=""/>
    <s v=""/>
    <s v=""/>
    <s v=""/>
    <s v=""/>
    <s v=""/>
    <s v=""/>
    <s v=""/>
    <s v=""/>
    <s v=""/>
    <s v=""/>
    <s v=""/>
    <s v=""/>
    <s v=""/>
    <s v=""/>
    <s v=""/>
    <s v=""/>
    <s v=""/>
    <s v=""/>
    <s v=""/>
    <s v=""/>
    <s v=""/>
    <s v=""/>
    <s v=""/>
    <s v="24082747654"/>
    <s v=""/>
    <s v=""/>
    <s v=""/>
    <s v=""/>
    <s v=""/>
    <s v=""/>
    <s v=""/>
    <s v=""/>
    <s v=""/>
    <s v=""/>
    <s v=""/>
    <s v=""/>
    <s v=""/>
    <s v=""/>
    <s v=""/>
    <s v=""/>
    <s v=""/>
    <s v=""/>
    <s v=""/>
    <s v=""/>
    <s v=""/>
    <s v=""/>
    <s v=""/>
    <s v=""/>
    <s v=""/>
    <s v=""/>
    <s v=""/>
    <s v="RXCLAIM"/>
    <s v="MEDSURG"/>
    <d v="2024-04-09T13:31:58"/>
    <s v="24-082747654"/>
    <s v="REED, LELAND"/>
    <s v="W26807143801"/>
    <s v="AETNA - ACSF - FI - MISSISSIPPI SPC"/>
    <s v="7700"/>
    <s v="171714"/>
    <s v="0176713100001-A"/>
    <s v="1356443451"/>
    <s v="Szatkowski, arie"/>
    <s v="INACTIVE Repatha SGM SFC#9276325"/>
    <s v="Prior Authorization"/>
    <s v="Expedited"/>
    <d v="2024-04-09T13:31:55"/>
    <d v="2024-04-09T13:31:58"/>
    <d v="2024-04-09T12:30:36"/>
    <s v="Approved"/>
    <n v="2024"/>
    <n v="4"/>
    <s v="Meets guidelines."/>
    <s v="ePA"/>
    <s v="Closed"/>
    <s v="Clinical"/>
    <s v="NULL"/>
    <s v="Meets guidelines."/>
    <n v="3052"/>
    <s v="Meets guidelines."/>
    <s v="Meets guidelines."/>
    <d v="2024-04-09T00:00:00"/>
    <d v="2025-04-09T00:00:00"/>
    <s v="MS"/>
    <s v="REED"/>
    <s v="LELAND"/>
    <n v="23988"/>
    <n v="58"/>
    <s v="M"/>
    <s v="MS"/>
    <s v="Repatha SureClick 140MG/ML SC SOAJ"/>
    <s v="3935002000****"/>
    <s v="I25.10"/>
    <s v="1356443451"/>
    <s v="1356443451"/>
    <s v="arie"/>
    <s v="Szatkowski"/>
    <s v="Germantown"/>
    <s v="MS"/>
    <s v="38138"/>
    <s v="ANTIHYPERLIPIDEMICS"/>
    <s v="PROPROTEIN CONVERTASE SUBTILISIN/KEXIN TYPE 9 INHIBITORS"/>
    <s v="REPATHA"/>
    <s v="Prior Authorization"/>
    <s v="Exp"/>
    <s v="Expedited"/>
    <s v="INACTIVE Repatha SGM SFC#9276325"/>
    <s v="Approved - ePA"/>
    <s v="Approved"/>
    <s v="Approved - ePA"/>
    <s v="A"/>
    <s v="ASAP"/>
    <s v="Atherosclerotic heart disease of native coronary artery wo angina pectoris"/>
    <n v="0"/>
    <n v="0"/>
    <s v="NULL"/>
    <s v="72511076002"/>
    <s v=""/>
    <s v="NULL"/>
    <s v="NULL"/>
    <s v="NULL"/>
    <s v="NULL"/>
    <s v="268071438"/>
    <s v="268071438AND4/9/2024ANDREPAT"/>
    <s v=""/>
    <s v=""/>
    <s v=""/>
    <s v=""/>
    <s v=""/>
    <n v="0"/>
    <n v="0"/>
    <s v=""/>
    <s v=""/>
    <n v="0"/>
    <n v="0"/>
    <n v="1"/>
    <s v="Internal Medicine"/>
    <s v="1356443451"/>
    <n v="0"/>
    <s v=""/>
    <s v=""/>
    <s v=""/>
    <s v=""/>
    <s v=""/>
    <n v="3.4722222222222202E-5"/>
    <x v="1"/>
    <n v="1"/>
    <n v="0"/>
    <n v="1"/>
    <m/>
    <s v=""/>
    <s v=""/>
    <s v=""/>
    <s v=""/>
    <s v=""/>
    <n v="1"/>
    <x v="29"/>
    <n v="1"/>
    <n v="0"/>
    <s v="I25"/>
    <n v="1"/>
    <n v="0"/>
    <s v=""/>
    <s v="ePA"/>
    <n v="0"/>
    <n v="0"/>
    <n v="0"/>
    <n v="0"/>
    <x v="1"/>
    <x v="33"/>
    <x v="1"/>
    <s v=""/>
    <s v=""/>
  </r>
  <r>
    <s v="I25"/>
    <s v="Athscl heart disease of native coronary artery w/o ang pctrs"/>
    <n v="1"/>
    <s v="Athscl heart disease of native coronary artery w/o ang pctrs"/>
    <n v="1"/>
    <s v="REPATHA"/>
    <s v="REPATHA"/>
    <s v=""/>
    <s v=""/>
    <s v=""/>
    <s v=""/>
    <s v=""/>
    <s v=""/>
    <s v=""/>
    <s v=""/>
    <s v=""/>
    <s v=""/>
    <s v=""/>
    <s v=""/>
    <s v=""/>
    <s v=""/>
    <s v=""/>
    <s v=""/>
    <s v=""/>
    <s v=""/>
    <s v=""/>
    <s v=""/>
    <s v=""/>
    <s v=""/>
    <s v=""/>
    <s v=""/>
    <s v=""/>
    <s v=""/>
    <s v=""/>
    <s v=""/>
    <s v="24082959392"/>
    <s v=""/>
    <s v=""/>
    <s v=""/>
    <s v=""/>
    <s v=""/>
    <s v=""/>
    <s v=""/>
    <s v=""/>
    <s v=""/>
    <s v=""/>
    <s v=""/>
    <s v=""/>
    <s v=""/>
    <s v=""/>
    <s v=""/>
    <s v=""/>
    <s v=""/>
    <s v=""/>
    <s v=""/>
    <s v=""/>
    <s v=""/>
    <s v=""/>
    <s v=""/>
    <s v=""/>
    <s v=""/>
    <s v=""/>
    <s v=""/>
    <s v="RXCLAIM"/>
    <s v="MEDSURG"/>
    <d v="2024-04-15T13:20:31"/>
    <s v="24-082959392"/>
    <s v="MURLEY, JOHN"/>
    <s v="W28550312101"/>
    <s v="AETNA - ACSF - FI - MISSISSIPPI SPC"/>
    <s v="7700"/>
    <s v="108363238"/>
    <s v="0170009100001-A"/>
    <s v="1497860670"/>
    <s v="Larosa, David"/>
    <s v="INACTIVE Repatha SGM SFC#9276325"/>
    <s v="Prior Authorization"/>
    <s v="Standard"/>
    <d v="2024-04-15T13:20:25"/>
    <d v="2024-04-15T13:20:31"/>
    <d v="2024-04-15T13:14:05"/>
    <s v="Approved"/>
    <n v="2024"/>
    <n v="4"/>
    <s v="Meets guidelines."/>
    <s v="ePA"/>
    <s v="Closed"/>
    <s v="Clinical"/>
    <s v="NULL"/>
    <s v="Meets guidelines."/>
    <n v="3052"/>
    <s v="Meets guidelines."/>
    <s v="Meets guidelines."/>
    <d v="2024-04-15T00:00:00"/>
    <d v="2025-04-15T00:00:00"/>
    <s v="MS"/>
    <s v="MURLEY"/>
    <s v="JOHN"/>
    <n v="26273"/>
    <n v="52"/>
    <s v="M"/>
    <s v="MS"/>
    <s v="Repatha 140MG/ML SC SOSY"/>
    <s v="3935002000****"/>
    <s v="I25.10"/>
    <s v="1497860670"/>
    <s v="1497860670"/>
    <s v="David"/>
    <s v="Larosa"/>
    <s v="Gulfport"/>
    <s v="MS"/>
    <s v="39501"/>
    <s v="ANTIHYPERLIPIDEMICS"/>
    <s v="PROPROTEIN CONVERTASE SUBTILISIN/KEXIN TYPE 9 INHIBITORS"/>
    <s v="REPATHA"/>
    <s v="Prior Authorization"/>
    <s v="Std"/>
    <s v="Standard"/>
    <s v="INACTIVE Repatha SGM SFC#9276325"/>
    <s v="Approved - ePA"/>
    <s v="Approved"/>
    <s v="Approved - ePA"/>
    <s v="A"/>
    <s v="ASAP"/>
    <s v="Atherosclerotic heart disease of native coronary artery wo angina pectoris"/>
    <n v="0"/>
    <n v="0"/>
    <s v="NULL"/>
    <s v="72511075001"/>
    <s v=""/>
    <s v="NULL"/>
    <s v="NULL"/>
    <s v="NULL"/>
    <s v="NULL"/>
    <s v="285503121"/>
    <s v="285503121AND4/15/2024ANDREPAT"/>
    <s v=""/>
    <s v=""/>
    <s v=""/>
    <s v=""/>
    <s v=""/>
    <n v="0"/>
    <n v="0"/>
    <s v=""/>
    <s v=""/>
    <n v="0"/>
    <n v="0"/>
    <n v="1"/>
    <s v="Internal Medicine"/>
    <s v="1497860670"/>
    <n v="0"/>
    <s v=""/>
    <s v=""/>
    <s v=""/>
    <s v=""/>
    <n v="3.4722201235126704E-5"/>
    <n v="6.9444444444444404E-5"/>
    <x v="1"/>
    <n v="1"/>
    <n v="0"/>
    <m/>
    <m/>
    <s v=""/>
    <s v=""/>
    <s v=""/>
    <s v=""/>
    <s v=""/>
    <n v="1"/>
    <x v="29"/>
    <n v="1"/>
    <n v="0"/>
    <s v="I25"/>
    <n v="1"/>
    <n v="0"/>
    <s v=""/>
    <s v="ePA"/>
    <n v="0"/>
    <n v="0"/>
    <n v="0"/>
    <n v="0"/>
    <x v="1"/>
    <x v="33"/>
    <x v="1"/>
    <s v=""/>
    <s v=""/>
  </r>
  <r>
    <s v="I25"/>
    <s v="Athscl heart disease of native coronary artery w/o ang pctrs"/>
    <n v="1"/>
    <s v="Athscl heart disease of native coronary artery w/o ang pctrs"/>
    <n v="1"/>
    <s v="REPATHA"/>
    <s v="REPATHA"/>
    <s v=""/>
    <s v=""/>
    <s v=""/>
    <s v=""/>
    <s v=""/>
    <s v=""/>
    <s v=""/>
    <s v=""/>
    <s v=""/>
    <s v=""/>
    <s v=""/>
    <s v=""/>
    <s v=""/>
    <s v=""/>
    <s v=""/>
    <s v=""/>
    <s v=""/>
    <s v=""/>
    <s v=""/>
    <s v=""/>
    <s v=""/>
    <s v=""/>
    <s v=""/>
    <s v=""/>
    <s v=""/>
    <s v=""/>
    <s v=""/>
    <s v=""/>
    <s v="24085486801"/>
    <s v=""/>
    <s v=""/>
    <s v=""/>
    <s v=""/>
    <s v=""/>
    <s v=""/>
    <s v=""/>
    <s v=""/>
    <s v=""/>
    <s v=""/>
    <s v=""/>
    <s v=""/>
    <s v=""/>
    <s v=""/>
    <s v=""/>
    <s v=""/>
    <s v=""/>
    <s v=""/>
    <s v=""/>
    <s v=""/>
    <s v=""/>
    <s v=""/>
    <s v=""/>
    <s v=""/>
    <s v=""/>
    <s v=""/>
    <s v=""/>
    <s v="RXCLAIM"/>
    <s v="MEDSURG"/>
    <d v="2024-06-21T12:23:54"/>
    <s v="24-085486801"/>
    <s v="TOW, STEPHEN"/>
    <s v="W26829603701"/>
    <s v="AETNA - ACSF - FI - MISSISSIPPI SPC"/>
    <s v="7700"/>
    <s v="171714"/>
    <s v="0176713100001-A"/>
    <s v="1699724294"/>
    <s v="MALHOTRA, AMIT"/>
    <s v="INACTIVE Repatha SGM SFC#9276325"/>
    <s v="Prior Authorization"/>
    <s v="Standard"/>
    <d v="2024-06-21T12:23:52"/>
    <d v="2024-06-21T12:23:54"/>
    <d v="2024-06-21T12:23:10"/>
    <s v="Approved"/>
    <n v="2024"/>
    <n v="6"/>
    <s v="Meets guidelines."/>
    <s v="ePA"/>
    <s v="Closed"/>
    <s v="Clinical"/>
    <s v="NULL"/>
    <s v="Meets guidelines."/>
    <n v="3052"/>
    <s v="Meets guidelines."/>
    <s v="Meets guidelines."/>
    <d v="2024-06-21T00:00:00"/>
    <d v="2025-06-21T00:00:00"/>
    <s v="MS"/>
    <s v="TOW"/>
    <s v="STEPHEN"/>
    <n v="25303"/>
    <n v="55"/>
    <s v="M"/>
    <s v="MS"/>
    <s v="Repatha SureClick 140MG/ML SC SOAJ"/>
    <s v="3935002000****"/>
    <s v="I25.10"/>
    <s v="1699724294"/>
    <s v="1699724294"/>
    <s v="AMIT"/>
    <s v="MALHOTRA"/>
    <s v="Southaven"/>
    <s v="MS"/>
    <s v="38671"/>
    <s v="ANTIHYPERLIPIDEMICS"/>
    <s v="PROPROTEIN CONVERTASE SUBTILISIN/KEXIN TYPE 9 INHIBITORS"/>
    <s v="REPATHA"/>
    <s v="Prior Authorization"/>
    <s v="Std"/>
    <s v="Standard"/>
    <s v="INACTIVE Repatha SGM SFC#9276325"/>
    <s v="Approved - ePA"/>
    <s v="Approved"/>
    <s v="Approved - ePA"/>
    <s v="A"/>
    <s v="ASAP"/>
    <s v="Atherosclerotic heart disease of native coronary artery wo angina pectoris"/>
    <n v="0"/>
    <n v="0"/>
    <s v="NULL"/>
    <s v="72511076002"/>
    <s v=""/>
    <s v="NULL"/>
    <s v="NULL"/>
    <s v="NULL"/>
    <s v="NULL"/>
    <s v="268296037"/>
    <s v="268296037AND6/21/2024ANDREPAT"/>
    <s v=""/>
    <s v=""/>
    <s v=""/>
    <s v=""/>
    <s v=""/>
    <n v="0"/>
    <n v="0"/>
    <s v=""/>
    <s v=""/>
    <n v="0"/>
    <n v="0"/>
    <n v="1"/>
    <s v="Internal Medicine"/>
    <s v="1699724294"/>
    <n v="0"/>
    <s v=""/>
    <s v=""/>
    <s v=""/>
    <s v=""/>
    <s v=""/>
    <n v="2.31481481481481E-5"/>
    <x v="1"/>
    <n v="1"/>
    <n v="0"/>
    <m/>
    <m/>
    <s v=""/>
    <s v=""/>
    <s v=""/>
    <s v=""/>
    <s v=""/>
    <n v="1"/>
    <x v="29"/>
    <n v="1"/>
    <n v="0"/>
    <s v="I25"/>
    <n v="1"/>
    <n v="0"/>
    <s v=""/>
    <s v="ePA"/>
    <n v="0"/>
    <n v="0"/>
    <n v="0"/>
    <n v="0"/>
    <x v="1"/>
    <x v="33"/>
    <x v="1"/>
    <s v=""/>
    <s v=""/>
  </r>
  <r>
    <s v="I50"/>
    <s v="Left ventricular failure, unspecified"/>
    <n v="1"/>
    <s v="Left ventricular failure, unspecified"/>
    <n v="1"/>
    <s v="JARDIANCE"/>
    <s v="JARDIANCE"/>
    <s v=""/>
    <s v=""/>
    <s v=""/>
    <s v=""/>
    <s v=""/>
    <s v=""/>
    <s v=""/>
    <s v=""/>
    <s v=""/>
    <s v=""/>
    <s v=""/>
    <s v=""/>
    <s v=""/>
    <s v=""/>
    <s v=""/>
    <s v=""/>
    <s v=""/>
    <s v=""/>
    <s v=""/>
    <s v=""/>
    <s v=""/>
    <s v=""/>
    <s v=""/>
    <s v=""/>
    <s v=""/>
    <s v=""/>
    <s v=""/>
    <s v=""/>
    <s v="24082751274"/>
    <s v=""/>
    <s v=""/>
    <s v=""/>
    <s v=""/>
    <s v=""/>
    <s v=""/>
    <s v=""/>
    <s v=""/>
    <s v=""/>
    <s v=""/>
    <s v=""/>
    <s v=""/>
    <s v=""/>
    <s v=""/>
    <s v=""/>
    <s v=""/>
    <s v=""/>
    <s v=""/>
    <s v=""/>
    <s v=""/>
    <s v=""/>
    <s v=""/>
    <s v=""/>
    <s v=""/>
    <s v=""/>
    <s v=""/>
    <s v=""/>
    <s v="RXCLAIM"/>
    <s v="MEDSURG"/>
    <d v="2024-04-09T13:38:20"/>
    <s v="24-082751274"/>
    <s v="REED, LELAND"/>
    <s v="W26807143801"/>
    <s v="AETNA - ACF - FI - MISSISSIPPI"/>
    <s v="7700"/>
    <s v="171714"/>
    <s v="0176713100001-A"/>
    <s v="1356443451"/>
    <s v="Szatkowski, Arie"/>
    <s v="Global Step Therapy Mississippi Mandate REG"/>
    <s v="Prior Authorization"/>
    <s v="Expedited"/>
    <d v="2024-04-09T13:33:19"/>
    <d v="2024-04-09T13:33:19"/>
    <d v="2024-04-09T13:13:46"/>
    <s v="Approved"/>
    <n v="2024"/>
    <n v="4"/>
    <s v="Approved from 04/09/2024 thru 04/09/2025"/>
    <s v="ePA"/>
    <s v="Closed"/>
    <s v="Clinical"/>
    <s v="Approved from 04/09/2024 thru 04/09/2025"/>
    <s v="NULL"/>
    <n v="2035"/>
    <s v="Met Plan Criteria"/>
    <s v="Approved from 04/09/2024 thru 04/09/2025"/>
    <d v="2024-04-09T00:00:00"/>
    <d v="2025-04-09T00:00:00"/>
    <s v="MS"/>
    <s v="REED"/>
    <s v="LELAND"/>
    <n v="23988"/>
    <n v="58"/>
    <s v="M"/>
    <s v="MS"/>
    <s v="Jardiance 10MG OR TABS"/>
    <s v="27700050000310"/>
    <s v="I50.42"/>
    <s v="1356443451"/>
    <s v="1356443451"/>
    <s v="Arie"/>
    <s v="Szatkowski"/>
    <s v="Southaven"/>
    <s v="MS"/>
    <s v="38671"/>
    <s v="ANTIDIABETICS"/>
    <s v="SODIUM-GLUCOSE CO-TRANSPORTER 2 (SGLT2) INHIBITORS"/>
    <s v="JARDIANCE"/>
    <s v="Prior Authorization"/>
    <s v="Exp"/>
    <s v="Expedited"/>
    <s v="Global Step Therapy Mississippi Mandate REG"/>
    <s v="ePA Approve"/>
    <s v="Approved"/>
    <s v="ePA Approve"/>
    <s v="A"/>
    <s v="ASAP"/>
    <s v="Chronic Combined Systolic and Diastolic (Congestive) Heart Failure"/>
    <n v="0.05"/>
    <n v="0.05"/>
    <s v="NULL"/>
    <s v="00597015230"/>
    <s v=""/>
    <s v="NULL"/>
    <s v="NULL"/>
    <s v="NULL"/>
    <s v="NULL"/>
    <s v="268071438"/>
    <s v="268071438AND4/9/2024ANDJARDI"/>
    <s v=""/>
    <s v=""/>
    <s v=""/>
    <s v=""/>
    <s v=""/>
    <n v="0"/>
    <n v="0"/>
    <s v=""/>
    <s v=""/>
    <n v="0"/>
    <n v="0"/>
    <n v="1"/>
    <s v="Internal Medicine"/>
    <s v="1356443451"/>
    <n v="0"/>
    <s v=""/>
    <s v=""/>
    <s v=""/>
    <s v=""/>
    <s v=""/>
    <n v="3.4837962962962999E-3"/>
    <x v="1"/>
    <n v="1"/>
    <n v="0"/>
    <n v="1"/>
    <m/>
    <s v=""/>
    <s v=""/>
    <s v=""/>
    <s v=""/>
    <s v=""/>
    <n v="1"/>
    <x v="30"/>
    <n v="1"/>
    <n v="0"/>
    <s v="I50"/>
    <n v="1"/>
    <n v="0"/>
    <s v=""/>
    <s v="ePA"/>
    <n v="0"/>
    <n v="0"/>
    <n v="0"/>
    <n v="0"/>
    <x v="1"/>
    <x v="21"/>
    <x v="1"/>
    <s v=""/>
    <s v=""/>
  </r>
  <r>
    <s v="J01"/>
    <s v="Acute maxillary sinusitis, unspecified"/>
    <n v="1"/>
    <s v="Acute maxillary sinusitis, unspecified"/>
    <n v="1"/>
    <s v="JARDIANCE"/>
    <s v="JARDIANCE"/>
    <s v=""/>
    <s v=""/>
    <s v=""/>
    <s v=""/>
    <s v=""/>
    <s v=""/>
    <s v=""/>
    <s v=""/>
    <s v=""/>
    <s v=""/>
    <s v=""/>
    <s v=""/>
    <s v=""/>
    <s v=""/>
    <s v=""/>
    <s v=""/>
    <s v=""/>
    <s v=""/>
    <s v=""/>
    <s v=""/>
    <s v=""/>
    <s v=""/>
    <s v=""/>
    <s v=""/>
    <s v=""/>
    <s v=""/>
    <s v=""/>
    <s v=""/>
    <s v="24087941243"/>
    <s v=""/>
    <s v=""/>
    <s v=""/>
    <s v=""/>
    <s v=""/>
    <s v=""/>
    <s v=""/>
    <s v=""/>
    <s v=""/>
    <s v=""/>
    <s v=""/>
    <s v=""/>
    <s v=""/>
    <s v=""/>
    <s v=""/>
    <s v=""/>
    <s v=""/>
    <s v=""/>
    <s v=""/>
    <s v=""/>
    <s v=""/>
    <s v=""/>
    <s v=""/>
    <s v=""/>
    <s v=""/>
    <s v=""/>
    <s v=""/>
    <s v="RXCLAIM"/>
    <s v="MEDSURG"/>
    <d v="2024-09-03T17:32:08"/>
    <s v="24-087941243"/>
    <s v="YEAGER, ERIC"/>
    <s v="W26829598101"/>
    <s v="AETNA - ACF - FI - MISSISSIPPI"/>
    <s v="7700"/>
    <s v="171714"/>
    <s v="0176713100001-A"/>
    <s v="1730141995"/>
    <s v="Mcminn, Jennifer"/>
    <s v="Global Step Therapy Mississippi Mandate REG"/>
    <s v="Prior Authorization"/>
    <s v="Standard"/>
    <d v="2024-09-03T17:28:10"/>
    <d v="2024-09-03T17:28:10"/>
    <d v="2024-08-29T13:57:16"/>
    <s v="Approved"/>
    <n v="2024"/>
    <n v="9"/>
    <s v="Approved from 09/03/2024 thru 09/03/2025"/>
    <s v="ePA"/>
    <s v="Closed"/>
    <s v="Clinical"/>
    <s v="Approved from 09/03/2024 thru 09/03/2025"/>
    <s v="NULL"/>
    <n v="2035"/>
    <s v="Met Plan Criteria"/>
    <s v="Approved from 09/03/2024 thru 09/03/2025"/>
    <d v="2024-09-03T00:00:00"/>
    <d v="2025-09-03T00:00:00"/>
    <s v="MS"/>
    <s v="YEAGER"/>
    <s v="ERIC"/>
    <n v="26167"/>
    <n v="53"/>
    <s v="M"/>
    <s v="MS"/>
    <s v="JARDIANCE 25MG TAB"/>
    <s v="27700050000320"/>
    <s v="J01.90"/>
    <s v="1730141995"/>
    <s v="1730141995"/>
    <s v="Jennifer"/>
    <s v="Mcminn"/>
    <s v="Potts Camp"/>
    <s v="MS"/>
    <s v="38659"/>
    <s v="ANTIDIABETICS"/>
    <s v="SODIUM-GLUCOSE CO-TRANSPORTER 2 (SGLT2) INHIBITORS"/>
    <s v="JARDIANCE"/>
    <s v="Prior Authorization"/>
    <s v="Std"/>
    <s v="Standard"/>
    <s v="Global Step Therapy Mississippi Mandate REG"/>
    <s v="ePA Approve"/>
    <s v="Approved"/>
    <s v="ePA Approve"/>
    <s v="A"/>
    <s v="ASAP"/>
    <s v="Acute sinusitis, unspecified"/>
    <n v="0.04"/>
    <n v="0.04"/>
    <s v="NULL"/>
    <s v="00597015330"/>
    <s v=""/>
    <s v="NULL"/>
    <s v="NULL"/>
    <s v="NULL"/>
    <s v="NULL"/>
    <s v="268295981"/>
    <s v="268295981AND9/3/2024ANDJARDI"/>
    <s v=""/>
    <s v=""/>
    <s v=""/>
    <s v=""/>
    <s v=""/>
    <n v="0"/>
    <n v="0"/>
    <s v=""/>
    <s v=""/>
    <n v="0"/>
    <n v="0"/>
    <n v="1"/>
    <s v="Nurse Practitioner"/>
    <s v="1730141995"/>
    <n v="0"/>
    <s v=""/>
    <s v=""/>
    <s v=""/>
    <s v=""/>
    <n v="3.4837963030440733E-3"/>
    <n v="2.7546296296296299E-3"/>
    <x v="1"/>
    <n v="1"/>
    <n v="0"/>
    <m/>
    <m/>
    <s v=""/>
    <s v=""/>
    <s v=""/>
    <s v=""/>
    <s v=""/>
    <n v="1"/>
    <x v="31"/>
    <n v="1"/>
    <n v="0"/>
    <s v="J01"/>
    <n v="1"/>
    <n v="0"/>
    <s v=""/>
    <s v="ePA"/>
    <n v="0"/>
    <n v="0"/>
    <n v="0"/>
    <n v="0"/>
    <x v="2"/>
    <x v="21"/>
    <x v="1"/>
    <s v=""/>
    <s v=""/>
  </r>
  <r>
    <s v="J30"/>
    <s v="Vasomotor rhinitis"/>
    <n v="1"/>
    <s v="Vasomotor rhinitis"/>
    <n v="1"/>
    <s v="EPINEPHRINE"/>
    <s v="EPINEPHRINE"/>
    <s v=""/>
    <s v=""/>
    <s v=""/>
    <s v=""/>
    <s v=""/>
    <s v=""/>
    <s v=""/>
    <s v=""/>
    <s v=""/>
    <s v=""/>
    <s v=""/>
    <s v=""/>
    <s v=""/>
    <s v=""/>
    <s v=""/>
    <s v=""/>
    <s v=""/>
    <s v=""/>
    <s v=""/>
    <s v=""/>
    <s v=""/>
    <s v=""/>
    <s v=""/>
    <s v=""/>
    <s v=""/>
    <s v=""/>
    <s v=""/>
    <s v=""/>
    <s v="24087109620"/>
    <s v=""/>
    <s v=""/>
    <s v=""/>
    <s v=""/>
    <s v=""/>
    <s v=""/>
    <s v=""/>
    <s v=""/>
    <s v=""/>
    <s v=""/>
    <s v=""/>
    <s v=""/>
    <s v=""/>
    <s v=""/>
    <s v=""/>
    <s v=""/>
    <s v=""/>
    <s v=""/>
    <s v=""/>
    <s v=""/>
    <s v=""/>
    <s v=""/>
    <s v=""/>
    <s v=""/>
    <s v=""/>
    <s v=""/>
    <s v=""/>
    <s v="RXCLAIM"/>
    <s v="MEDSURG"/>
    <d v="2024-08-07T09:14:33"/>
    <s v="24-087109620"/>
    <s v="HARDAMAN, VICTORIA"/>
    <s v="W26679339402"/>
    <s v="AETNA - ACF - FI - MISSISSIPPI"/>
    <s v="7700"/>
    <s v="108363238"/>
    <s v="0170009100001-A"/>
    <s v="1114597044"/>
    <s v="GAUGHF, MEMORIE"/>
    <s v="Epinephrine Injectable Limit- Post PA"/>
    <s v="Prior Authorization"/>
    <s v="Expedited"/>
    <d v="2024-08-07T08:58:34"/>
    <d v="2024-08-07T08:58:34"/>
    <d v="2024-08-07T08:57:27"/>
    <s v="Denied"/>
    <n v="2024"/>
    <n v="8"/>
    <s v="You do not meet the requirements of your plan. Your plan covers additional quantities of this drug when you meet any of these conditions: -You need to have epinephrine auto-injectors or prefilled syringes in multiple locations -You need to replace used epinephrine auto-injectors or prefilled syringes Your request has been denied based on the information we have."/>
    <s v="ePA"/>
    <s v="Closed"/>
    <s v="Clinical"/>
    <s v="NULL"/>
    <s v="You do not meet the requirements of your plan. Your plan covers additional quantities of this drug when you meet any of these conditions: -You need to have epinephrine auto-injectors or prefilled syringes in multiple locations -You need to replace used epinephrine auto-injectors or prefilled syringes Your request has been denied based on the information we have."/>
    <n v="0"/>
    <s v="Other"/>
    <s v="You do not meet the requirements of your plan. Your plan covers additional quantities of this drug when you meet any of these conditions: -You need to have epinephrine auto-injectors or prefilled syringes in multiple locations -You need to replace used epinephrine auto-injectors or prefilled syringes Your request has been denied based on the information we have."/>
    <s v=""/>
    <s v=""/>
    <s v="MS"/>
    <s v="HARDAMAN"/>
    <s v="VICTORIA"/>
    <n v="29189"/>
    <n v="44"/>
    <s v="F"/>
    <s v="MS"/>
    <s v="Epinephrine Solution Auto-Injector"/>
    <s v="3890004000D5**"/>
    <s v="J30.1"/>
    <s v="1114597044"/>
    <s v="1114597044"/>
    <s v="MEMORIE"/>
    <s v="GAUGHF"/>
    <s v="biloxi"/>
    <s v="MS"/>
    <s v="39532"/>
    <s v="VASOPRESSORS"/>
    <s v="ANAPHYLAXIS THERAPY AGENTS"/>
    <s v="EPINEPHRINE"/>
    <s v="Prior Authorization"/>
    <s v="Exp"/>
    <s v="Expedited"/>
    <s v="Epinephrine Injectable Limit- Post PA"/>
    <s v="MD Deny and Close (Complete Clinical) - PA"/>
    <s v="Denied"/>
    <s v="Denied"/>
    <s v="D"/>
    <s v="ASAP"/>
    <s v="Allergic rhinitis due to pollen"/>
    <n v="0.16"/>
    <n v="0.16"/>
    <s v="NULL"/>
    <s v="00115169449"/>
    <d v="2024-08-07T09:14:33"/>
    <s v="DCREAGER"/>
    <s v="NULL"/>
    <s v="NULL"/>
    <s v="NULL"/>
    <s v="266793394"/>
    <s v="266793394AND8/7/2024ANDEPINE"/>
    <s v="Drug Subject to Quantity Limits"/>
    <n v="0"/>
    <n v="1"/>
    <n v="0"/>
    <n v="0"/>
    <n v="0"/>
    <n v="0"/>
    <n v="0"/>
    <n v="0"/>
    <n v="0"/>
    <n v="0"/>
    <n v="1"/>
    <s v="Nurse Practitioner"/>
    <s v="1114597044"/>
    <n v="0"/>
    <s v=""/>
    <s v=""/>
    <s v=""/>
    <s v=""/>
    <s v=""/>
    <n v="1.1099537037037E-2"/>
    <x v="0"/>
    <n v="0"/>
    <n v="1"/>
    <m/>
    <n v="1"/>
    <s v=""/>
    <s v=""/>
    <s v=""/>
    <s v=""/>
    <s v=""/>
    <n v="1"/>
    <x v="32"/>
    <n v="0"/>
    <n v="1"/>
    <s v="J30"/>
    <n v="0"/>
    <n v="1"/>
    <s v=""/>
    <s v="ePA"/>
    <n v="0"/>
    <n v="0"/>
    <n v="0"/>
    <n v="0"/>
    <x v="2"/>
    <x v="55"/>
    <x v="2"/>
    <s v=""/>
    <s v=""/>
  </r>
  <r>
    <s v="J45"/>
    <s v="Mild intermittent asthma, uncomplicated"/>
    <n v="1"/>
    <s v="Mild intermittent asthma, uncomplicated"/>
    <n v="1"/>
    <s v="ARNUITY"/>
    <s v="ARNUITY"/>
    <s v=""/>
    <s v=""/>
    <s v=""/>
    <s v=""/>
    <s v=""/>
    <s v=""/>
    <s v=""/>
    <s v=""/>
    <s v=""/>
    <s v=""/>
    <s v=""/>
    <s v=""/>
    <s v=""/>
    <s v=""/>
    <s v=""/>
    <s v=""/>
    <s v=""/>
    <s v=""/>
    <s v=""/>
    <s v=""/>
    <s v=""/>
    <s v=""/>
    <s v=""/>
    <s v=""/>
    <s v=""/>
    <s v=""/>
    <s v=""/>
    <s v=""/>
    <s v="24089843686"/>
    <s v=""/>
    <s v=""/>
    <s v=""/>
    <s v=""/>
    <s v=""/>
    <s v=""/>
    <s v=""/>
    <s v=""/>
    <s v=""/>
    <s v=""/>
    <s v=""/>
    <s v=""/>
    <s v=""/>
    <s v=""/>
    <s v=""/>
    <s v=""/>
    <s v=""/>
    <s v=""/>
    <s v=""/>
    <s v=""/>
    <s v=""/>
    <s v=""/>
    <s v=""/>
    <s v=""/>
    <s v=""/>
    <s v=""/>
    <s v=""/>
    <s v="RXCLAIM"/>
    <s v="MEDSURG"/>
    <d v="2024-10-23T16:39:08"/>
    <s v="24-089843686"/>
    <s v="CAMPBELL, MARY"/>
    <s v="W27573479301"/>
    <s v="AETNA - ACF - FI - MISSISSIPPI"/>
    <s v="7700"/>
    <s v="171714"/>
    <s v="0176713100001-A"/>
    <s v="1730129404"/>
    <s v="Somjee, Arif"/>
    <s v="ACF Inhaled Corticosteroid Medical Necessity"/>
    <s v="Prior Authorization"/>
    <s v="Standard"/>
    <d v="2024-10-23T15:34:51"/>
    <d v="2024-10-23T15:34:51"/>
    <d v="2024-10-23T15:31:26"/>
    <s v="Denied"/>
    <n v="2024"/>
    <n v="10"/>
    <s v="Your plan only covers this drug when you meet one of these options: A) You have tried 1 other drug your plan covers (preferred drug), and it did not work well for you, or B) Your doctor gives us a medical reason you cannot take the preferred drug. For your plan, you may need to try 1 preferred drug. We have denied your request because you do not meet any of these conditions. We reviewed the information we had. Your request has been denied. Your doctor can send us any new or missing information for us to review. The preferred drug for your plan is: Pulmicort Flexhaler. Your doctor may need to get approval from your plan for preferred drugs. For this drug, you may have to meet other criteria. You can request the drug policy for more details. You can also request other plan documents for your review."/>
    <s v="ePA"/>
    <s v="Closed"/>
    <s v="Clinical"/>
    <s v="NULL"/>
    <s v="Your plan only covers this drug when you meet one of these options: A) You have tried 1 other drug your plan covers (preferred drug), and it did not work well for you, or B) Your doctor gives us a medical reason you cannot take the preferred drug. For your plan, you may need to try 1 preferred drug. We have denied your request because you do not meet any of these conditions. We reviewed the information we had. Your request has been denied. Your doctor can send us any new or missing information for us to review. The preferred drug for your plan is: Pulmicort Flexhaler. Your doctor may need to get approval from your plan for preferred drugs. For this drug, you may have to meet other criteria. You can request the drug policy for more details. You can also request other plan documents for your review."/>
    <n v="0"/>
    <s v="Other"/>
    <s v="Your plan only covers this drug when you meet one of these options: A) You have tried 1 other drug your plan covers (preferred drug), and it did not work well for you, or B) Your doctor gives us a medical reason you cannot take the preferred drug. For your plan, you may need to try 1 preferred drug. We have denied your request because you do not meet any of these conditions. We reviewed the information we had. Your request has been denied. Your doctor can send us any new or missing information for us to review. The preferred drug for your plan is: Pulmicort Flexhaler. Your doctor may need to get approval from your plan for preferred drugs. For this drug, you may have to meet other criteria. You can request the drug policy for more details. You can also request other plan documents for your review."/>
    <s v=""/>
    <s v=""/>
    <s v="MS"/>
    <s v="CAMPBELL"/>
    <s v="MARY"/>
    <n v="28518"/>
    <n v="46"/>
    <s v="F"/>
    <s v="MS"/>
    <s v="Arnuity Ellipta (fluticasone furoate)"/>
    <s v="444000331080**"/>
    <s v="J45.20"/>
    <s v="1730129404"/>
    <s v="1730129404"/>
    <s v="Arif"/>
    <s v="Somjee"/>
    <s v="Ashland"/>
    <s v="MS"/>
    <s v="38603"/>
    <s v="ANTIASTHMATIC AND BRONCHODILATOR AGENTS"/>
    <s v="STEROID INHALANTS"/>
    <s v="ARNUITY"/>
    <s v="Prior Authorization"/>
    <s v="Std"/>
    <s v="Standard"/>
    <s v="ACF Inhaled Corticosteroid Medical Necessity"/>
    <s v="MD Deny and Close (Complete Clinical) - PA"/>
    <s v="Denied"/>
    <s v="Denied"/>
    <s v="D"/>
    <s v="ASAP"/>
    <s v="Mild intermittent asthma, uncomplicated"/>
    <n v="1.04"/>
    <n v="1.04"/>
    <s v="NULL"/>
    <s v="00173087410"/>
    <d v="2024-10-23T16:39:07"/>
    <s v="DCREAGER"/>
    <s v="NULL"/>
    <s v="NULL"/>
    <s v="NULL"/>
    <s v="275734793"/>
    <s v="275734793AND10/23/2024ANDARNUI"/>
    <s v="Did not meet Medical Necessity Criteria"/>
    <n v="0"/>
    <n v="0"/>
    <n v="1"/>
    <n v="0"/>
    <n v="0"/>
    <n v="0"/>
    <n v="0"/>
    <n v="0"/>
    <n v="0"/>
    <n v="0"/>
    <n v="1"/>
    <s v="Internal Medicine"/>
    <s v="1730129404"/>
    <n v="0"/>
    <s v=""/>
    <s v=""/>
    <s v=""/>
    <s v=""/>
    <n v="1.1099537099653389E-2"/>
    <n v="4.4641203703703697E-2"/>
    <x v="0"/>
    <n v="0"/>
    <n v="1"/>
    <m/>
    <m/>
    <s v=""/>
    <s v=""/>
    <s v=""/>
    <s v=""/>
    <s v=""/>
    <n v="1"/>
    <x v="33"/>
    <n v="0"/>
    <n v="1"/>
    <s v="J45"/>
    <n v="0"/>
    <n v="1"/>
    <s v=""/>
    <s v="ePA"/>
    <n v="0"/>
    <n v="0"/>
    <n v="0"/>
    <n v="0"/>
    <x v="1"/>
    <x v="56"/>
    <x v="0"/>
    <s v=""/>
    <s v=""/>
  </r>
  <r>
    <s v="K21"/>
    <s v="Gastro-esophageal reflux disease with esophagitis"/>
    <n v="1"/>
    <s v="Gastro-esophageal reflux disease with esophagitis"/>
    <n v="1"/>
    <s v="PANTOPRAZOLE"/>
    <s v="PANTOPRAZOLE"/>
    <s v=""/>
    <s v=""/>
    <s v=""/>
    <s v=""/>
    <s v=""/>
    <s v=""/>
    <s v=""/>
    <s v=""/>
    <s v=""/>
    <s v=""/>
    <s v=""/>
    <s v=""/>
    <s v=""/>
    <s v=""/>
    <s v=""/>
    <s v=""/>
    <s v=""/>
    <s v=""/>
    <s v=""/>
    <s v=""/>
    <s v=""/>
    <s v=""/>
    <s v=""/>
    <s v=""/>
    <s v=""/>
    <s v=""/>
    <s v=""/>
    <s v=""/>
    <s v="24080057360"/>
    <s v=""/>
    <s v=""/>
    <s v=""/>
    <s v=""/>
    <s v=""/>
    <s v=""/>
    <s v=""/>
    <s v=""/>
    <s v=""/>
    <s v=""/>
    <s v=""/>
    <s v=""/>
    <s v=""/>
    <s v=""/>
    <s v=""/>
    <s v=""/>
    <s v=""/>
    <s v=""/>
    <s v=""/>
    <s v=""/>
    <s v=""/>
    <s v=""/>
    <s v=""/>
    <s v=""/>
    <s v=""/>
    <s v=""/>
    <s v=""/>
    <s v="RXCLAIM"/>
    <s v="MEDSURG"/>
    <d v="2024-02-04T12:18:12"/>
    <s v="24-080057360"/>
    <s v="HILLMER, CASEY"/>
    <s v="W26829600701"/>
    <s v="AETNA - ACF - FI - MISSISSIPPI"/>
    <s v="7700"/>
    <s v="171714"/>
    <s v="0176713100001-A"/>
    <s v="1386750909"/>
    <s v="Dennis, Jeffrey"/>
    <s v="Proton Pump Inhibitors Post Limit (MMT)"/>
    <s v="Prior Authorization"/>
    <s v="Expedited"/>
    <d v="2024-02-01T16:57:06"/>
    <d v="2024-02-04T12:17:34"/>
    <d v="2024-02-01T16:52:03"/>
    <s v="Approved"/>
    <n v="2024"/>
    <n v="2"/>
    <s v="Approved from 02/04/2024 thru 02/04/2025 CR, Pharmacist 02/04/2024 12:18 PM"/>
    <s v="ePA"/>
    <s v="Closed"/>
    <s v="Clinical"/>
    <s v="Approved from 02/04/2024 thru 02/04/2025 CR, Pharmacist 02/04/2024 12:18 PM"/>
    <s v="NULL"/>
    <n v="2035"/>
    <s v="Met Plan Criteria"/>
    <s v="Approved from 02/04/2024 thru 02/04/2025 CR, Pharmacist 02/04/2024 12:18 PM"/>
    <d v="2024-02-04T00:00:00"/>
    <d v="2025-02-04T00:00:00"/>
    <s v="MS"/>
    <s v="HILLMER"/>
    <s v="CASEY"/>
    <n v="26034"/>
    <n v="52"/>
    <s v="M"/>
    <s v="MS"/>
    <s v="Pantoprazole"/>
    <s v="4927007010****"/>
    <s v="K21.9"/>
    <s v="1386750909"/>
    <s v="1386750909"/>
    <s v="Jeffrey"/>
    <s v="Dennis"/>
    <s v="Oxford"/>
    <s v="MS"/>
    <s v="38655"/>
    <s v="ULCER DRUGS/ANTISPASMODICS/ANTICHOLINERGICS"/>
    <s v="PROTON PUMP INHIBITORS"/>
    <s v="PANTOPRAZOLE"/>
    <s v="Prior Authorization"/>
    <s v="Exp"/>
    <s v="Expedited"/>
    <s v="Proton Pump Inhibitors Post Limit (MMT)"/>
    <s v="ePA Approve"/>
    <s v="Approved"/>
    <s v="ePA Approve"/>
    <s v="A"/>
    <s v="ASAP"/>
    <s v="Gastro-esophageal reflux disease without esophagitis"/>
    <n v="0.01"/>
    <n v="0.01"/>
    <s v="NULL"/>
    <s v="31722071390"/>
    <s v=""/>
    <s v="NULL"/>
    <s v="NULL"/>
    <s v="NULL"/>
    <s v="NULL"/>
    <s v="268296007"/>
    <s v="268296007AND2/4/2024ANDPANTO"/>
    <s v=""/>
    <s v=""/>
    <s v=""/>
    <s v=""/>
    <s v=""/>
    <n v="0"/>
    <n v="0"/>
    <s v=""/>
    <s v=""/>
    <n v="0"/>
    <n v="0"/>
    <n v="1"/>
    <s v="Internal Medicine"/>
    <s v="1386750909"/>
    <n v="0"/>
    <s v=""/>
    <s v=""/>
    <s v=""/>
    <s v=""/>
    <s v=""/>
    <n v="2.8063194444444401"/>
    <x v="1"/>
    <n v="1"/>
    <n v="0"/>
    <n v="1"/>
    <m/>
    <s v=""/>
    <s v=""/>
    <s v=""/>
    <s v=""/>
    <s v=""/>
    <n v="1"/>
    <x v="34"/>
    <n v="1"/>
    <n v="0"/>
    <s v="K21"/>
    <n v="1"/>
    <n v="0"/>
    <s v=""/>
    <s v="ePA"/>
    <n v="0"/>
    <n v="0"/>
    <n v="0"/>
    <n v="0"/>
    <x v="1"/>
    <x v="57"/>
    <x v="1"/>
    <s v=""/>
    <s v=""/>
  </r>
  <r>
    <s v="K21"/>
    <s v="Gastro-esophageal reflux disease with esophagitis"/>
    <n v="1"/>
    <s v="Gastro-esophageal reflux disease with esophagitis"/>
    <n v="1"/>
    <s v="PANTOPRAZOLE"/>
    <s v="PANTOPRAZOLE"/>
    <s v=""/>
    <s v=""/>
    <s v=""/>
    <s v=""/>
    <s v=""/>
    <s v=""/>
    <s v=""/>
    <s v=""/>
    <s v=""/>
    <s v=""/>
    <s v=""/>
    <s v=""/>
    <s v=""/>
    <s v=""/>
    <s v=""/>
    <s v=""/>
    <s v=""/>
    <s v=""/>
    <s v=""/>
    <s v=""/>
    <s v=""/>
    <s v=""/>
    <s v=""/>
    <s v=""/>
    <s v=""/>
    <s v=""/>
    <s v=""/>
    <s v=""/>
    <s v="24085346931"/>
    <s v=""/>
    <s v=""/>
    <s v=""/>
    <s v=""/>
    <s v=""/>
    <s v=""/>
    <s v=""/>
    <s v=""/>
    <s v=""/>
    <s v=""/>
    <s v=""/>
    <s v=""/>
    <s v=""/>
    <s v=""/>
    <s v=""/>
    <s v=""/>
    <s v=""/>
    <s v=""/>
    <s v=""/>
    <s v=""/>
    <s v=""/>
    <s v=""/>
    <s v=""/>
    <s v=""/>
    <s v=""/>
    <s v=""/>
    <s v=""/>
    <s v="RXCLAIM"/>
    <s v="MEDSURG"/>
    <d v="2024-06-18T14:09:07"/>
    <s v="24-085346931"/>
    <s v="MANJARREZ, BELEN"/>
    <s v="W28576533801"/>
    <s v="AETNA - ACF - FI - MISSISSIPPI"/>
    <s v="7700"/>
    <s v="171714"/>
    <s v="0176713100001-A"/>
    <s v="1417913120"/>
    <s v="WRIGHT, PHYLLIS"/>
    <s v="Proton Pump Inhibitors Post Limit (MMT)"/>
    <s v="Prior Authorization"/>
    <s v="Standard"/>
    <d v="2024-06-18T14:09:04"/>
    <d v="2024-06-18T14:09:07"/>
    <d v="2024-06-18T14:08:13"/>
    <s v="Approved"/>
    <n v="2024"/>
    <n v="6"/>
    <s v="Met Plan Criteria"/>
    <s v="ePA"/>
    <s v="Closed"/>
    <s v="Clinical"/>
    <s v="NULL"/>
    <s v="Met Plan Criteria"/>
    <n v="2035"/>
    <s v="Met Plan Criteria"/>
    <s v="Met Plan Criteria"/>
    <d v="2024-06-18T00:00:00"/>
    <d v="2025-06-18T00:00:00"/>
    <s v="MS"/>
    <s v="MANJARREZ"/>
    <s v="BELEN"/>
    <n v="25005"/>
    <n v="56"/>
    <s v="F"/>
    <s v="MS"/>
    <s v="Pantoprazole Sodium 40MG OR TBEC"/>
    <s v="492700701006**"/>
    <s v="K21.00"/>
    <s v="1417913120"/>
    <s v="1417913120"/>
    <s v="PHYLLIS"/>
    <s v="WRIGHT"/>
    <s v="HOLLY SPRINGS"/>
    <s v="MS"/>
    <s v="38635"/>
    <s v="ULCER DRUGS/ANTISPASMODICS/ANTICHOLINERGICS"/>
    <s v="PROTON PUMP INHIBITORS"/>
    <s v="PANTOPRAZOLE"/>
    <s v="Prior Authorization"/>
    <s v="Std"/>
    <s v="Standard"/>
    <s v="Proton Pump Inhibitors Post Limit (MMT)"/>
    <s v="ePA Approve"/>
    <s v="Approved"/>
    <s v="ePA Approve"/>
    <s v="A"/>
    <s v="ASAP"/>
    <s v="Gastro-esophageal reflux disease w/esophagitis, without bleeding"/>
    <n v="0"/>
    <n v="0"/>
    <s v="NULL"/>
    <s v="65862056099"/>
    <s v=""/>
    <s v="NULL"/>
    <s v="NULL"/>
    <s v="NULL"/>
    <s v="NULL"/>
    <s v="285765338"/>
    <s v="285765338AND6/18/2024ANDPANTO"/>
    <s v=""/>
    <s v=""/>
    <s v=""/>
    <s v=""/>
    <s v=""/>
    <n v="0"/>
    <n v="0"/>
    <s v=""/>
    <s v=""/>
    <n v="0"/>
    <n v="0"/>
    <n v="1"/>
    <s v="Family Medicine"/>
    <s v="1417913120"/>
    <n v="0"/>
    <s v=""/>
    <s v=""/>
    <s v=""/>
    <s v=""/>
    <n v="2.8063194444985129"/>
    <n v="3.4722222222222202E-5"/>
    <x v="1"/>
    <n v="1"/>
    <n v="0"/>
    <m/>
    <m/>
    <s v=""/>
    <s v=""/>
    <s v=""/>
    <s v=""/>
    <s v=""/>
    <n v="1"/>
    <x v="34"/>
    <n v="1"/>
    <n v="0"/>
    <s v="K21"/>
    <n v="1"/>
    <n v="0"/>
    <s v=""/>
    <s v="ePA"/>
    <n v="0"/>
    <n v="0"/>
    <n v="0"/>
    <n v="0"/>
    <x v="6"/>
    <x v="57"/>
    <x v="1"/>
    <s v=""/>
    <s v=""/>
  </r>
  <r>
    <s v="K21"/>
    <s v="Gastro-esophageal reflux disease with esophagitis"/>
    <n v="1"/>
    <s v="Gastro-esophageal reflux disease with esophagitis"/>
    <n v="1"/>
    <s v="OMEPRAZOLE"/>
    <s v="OMEPRAZOLE"/>
    <s v=""/>
    <s v=""/>
    <s v=""/>
    <s v=""/>
    <s v=""/>
    <s v=""/>
    <s v=""/>
    <s v=""/>
    <s v=""/>
    <s v=""/>
    <s v=""/>
    <s v=""/>
    <s v=""/>
    <s v=""/>
    <s v=""/>
    <s v=""/>
    <s v=""/>
    <s v=""/>
    <s v=""/>
    <s v=""/>
    <s v=""/>
    <s v=""/>
    <s v=""/>
    <s v=""/>
    <s v=""/>
    <s v=""/>
    <s v=""/>
    <s v=""/>
    <s v="24081752636"/>
    <s v=""/>
    <s v=""/>
    <s v=""/>
    <s v=""/>
    <s v=""/>
    <s v=""/>
    <s v=""/>
    <s v=""/>
    <s v=""/>
    <s v=""/>
    <s v=""/>
    <s v=""/>
    <s v=""/>
    <s v=""/>
    <s v=""/>
    <s v=""/>
    <s v=""/>
    <s v=""/>
    <s v=""/>
    <s v=""/>
    <s v=""/>
    <s v=""/>
    <s v=""/>
    <s v=""/>
    <s v=""/>
    <s v=""/>
    <s v=""/>
    <s v="RXCLAIM"/>
    <s v="MEDSURG"/>
    <d v="2024-03-15T15:16:50"/>
    <s v="24-081752636"/>
    <s v="WHALEY, BETTY"/>
    <s v="W26807144601"/>
    <s v="AETNA - ACF - FI - MISSISSIPPI"/>
    <s v="7700"/>
    <s v="171714"/>
    <s v="0176713100001-A"/>
    <s v="1427031038"/>
    <s v="Slate, Kim"/>
    <s v="Proton Pump Inhibitors Post Limit (MMT)"/>
    <s v="Prior Authorization"/>
    <s v="Standard"/>
    <d v="2024-03-15T15:16:47"/>
    <d v="2024-03-15T15:16:50"/>
    <d v="2024-03-15T15:16:28"/>
    <s v="Approved"/>
    <n v="2024"/>
    <n v="3"/>
    <s v="Met Plan Criteria"/>
    <s v="ePA"/>
    <s v="Closed"/>
    <s v="Clinical"/>
    <s v="NULL"/>
    <s v="Met Plan Criteria"/>
    <n v="2035"/>
    <s v="Met Plan Criteria"/>
    <s v="Met Plan Criteria"/>
    <d v="2024-03-15T00:00:00"/>
    <d v="2025-03-15T00:00:00"/>
    <s v="MS"/>
    <s v="WHALEY"/>
    <s v="BETTY"/>
    <n v="18774"/>
    <n v="72"/>
    <s v="F"/>
    <s v="MS"/>
    <s v="Omeprazole 40MG OR CPDR"/>
    <s v="492700600065**"/>
    <s v="K21.9"/>
    <s v="1427031038"/>
    <s v="1427031038"/>
    <s v="Kim"/>
    <s v="Slate"/>
    <s v="memphis"/>
    <s v="TN"/>
    <s v="38120"/>
    <s v="ULCER DRUGS/ANTISPASMODICS/ANTICHOLINERGICS"/>
    <s v="PROTON PUMP INHIBITORS"/>
    <s v="OMEPRAZOLE"/>
    <s v="Prior Authorization"/>
    <s v="Std"/>
    <s v="Standard"/>
    <s v="Proton Pump Inhibitors Post Limit (MMT)"/>
    <s v="ePA Approve"/>
    <s v="Approved"/>
    <s v="ePA Approve"/>
    <s v="A"/>
    <s v="ASAP"/>
    <s v="Gastro-esophageal reflux disease without esophagitis"/>
    <n v="0"/>
    <n v="0"/>
    <s v="NULL"/>
    <s v="16714012303"/>
    <s v=""/>
    <s v="NULL"/>
    <s v="NULL"/>
    <s v="NULL"/>
    <s v="NULL"/>
    <s v="268071446"/>
    <s v="268071446AND3/15/2024ANDOMEPR"/>
    <s v=""/>
    <s v=""/>
    <s v=""/>
    <s v=""/>
    <s v=""/>
    <n v="0"/>
    <n v="0"/>
    <s v=""/>
    <s v=""/>
    <n v="0"/>
    <n v="0"/>
    <n v="1"/>
    <s v="Nurse Practitioner"/>
    <s v="1427031038"/>
    <n v="0"/>
    <s v=""/>
    <s v=""/>
    <s v=""/>
    <s v=""/>
    <s v=""/>
    <n v="3.4722222222222202E-5"/>
    <x v="1"/>
    <n v="1"/>
    <n v="0"/>
    <m/>
    <m/>
    <s v=""/>
    <s v=""/>
    <s v=""/>
    <s v=""/>
    <s v=""/>
    <n v="1"/>
    <x v="34"/>
    <n v="1"/>
    <n v="0"/>
    <s v="K21"/>
    <n v="1"/>
    <n v="0"/>
    <s v=""/>
    <s v="ePA"/>
    <n v="0"/>
    <n v="0"/>
    <n v="0"/>
    <n v="0"/>
    <x v="2"/>
    <x v="1"/>
    <x v="1"/>
    <s v=""/>
    <s v=""/>
  </r>
  <r>
    <s v="K21"/>
    <s v="Gastro-esophageal reflux disease with esophagitis"/>
    <n v="1"/>
    <s v="Gastro-esophageal reflux disease with esophagitis"/>
    <n v="1"/>
    <s v="PANTOPRAZOLE"/>
    <s v="PANTOPRAZOLE"/>
    <s v=""/>
    <s v=""/>
    <s v=""/>
    <s v=""/>
    <s v=""/>
    <s v=""/>
    <s v=""/>
    <s v=""/>
    <s v=""/>
    <s v=""/>
    <s v=""/>
    <s v=""/>
    <s v=""/>
    <s v=""/>
    <s v=""/>
    <s v=""/>
    <s v=""/>
    <s v=""/>
    <s v=""/>
    <s v=""/>
    <s v=""/>
    <s v=""/>
    <s v=""/>
    <s v=""/>
    <s v=""/>
    <s v=""/>
    <s v=""/>
    <s v=""/>
    <s v="24081142700"/>
    <s v=""/>
    <s v=""/>
    <s v=""/>
    <s v=""/>
    <s v=""/>
    <s v=""/>
    <s v=""/>
    <s v=""/>
    <s v=""/>
    <s v=""/>
    <s v=""/>
    <s v=""/>
    <s v=""/>
    <s v=""/>
    <s v=""/>
    <s v=""/>
    <s v=""/>
    <s v=""/>
    <s v=""/>
    <s v=""/>
    <s v=""/>
    <s v=""/>
    <s v=""/>
    <s v=""/>
    <s v=""/>
    <s v=""/>
    <s v=""/>
    <s v="RXCLAIM"/>
    <s v="MEDSURG"/>
    <d v="2024-02-29T10:08:33"/>
    <s v="24-081142700"/>
    <s v="MAGEE, BRUCE"/>
    <s v="W26679329101"/>
    <s v="AETNA - ACF - FI - MISSISSIPPI"/>
    <s v="7700"/>
    <s v="108363238"/>
    <s v="0170009100001-A"/>
    <s v="1528660552"/>
    <s v="Hudson, Robyn"/>
    <s v="Proton Pump Inhibitors Post Limit (MMT)"/>
    <s v="Prior Authorization"/>
    <s v="Standard"/>
    <d v="2024-02-29T10:08:29"/>
    <d v="2024-02-29T10:08:33"/>
    <d v="2024-02-29T10:07:13"/>
    <s v="Approved"/>
    <n v="2024"/>
    <n v="2"/>
    <s v="Met Plan Criteria"/>
    <s v="ePA"/>
    <s v="Closed"/>
    <s v="Clinical"/>
    <s v="NULL"/>
    <s v="Met Plan Criteria"/>
    <n v="2035"/>
    <s v="Met Plan Criteria"/>
    <s v="Met Plan Criteria"/>
    <d v="2024-02-29T00:00:00"/>
    <d v="2025-02-28T00:00:00"/>
    <s v="MS"/>
    <s v="MAGEE"/>
    <s v="BRUCE"/>
    <n v="25094"/>
    <n v="55"/>
    <s v="M"/>
    <s v="MS"/>
    <s v="Pantoprazole Sodium 40MG OR TBEC"/>
    <s v="492700701006**"/>
    <s v="K21.9"/>
    <s v="1528660552"/>
    <s v="1528660552"/>
    <s v="Robyn"/>
    <s v="Hudson"/>
    <s v="Gulfport"/>
    <s v="MS"/>
    <s v="39507"/>
    <s v="ULCER DRUGS/ANTISPASMODICS/ANTICHOLINERGICS"/>
    <s v="PROTON PUMP INHIBITORS"/>
    <s v="PANTOPRAZOLE"/>
    <s v="Prior Authorization"/>
    <s v="Std"/>
    <s v="Standard"/>
    <s v="Proton Pump Inhibitors Post Limit (MMT)"/>
    <s v="ePA Approve"/>
    <s v="Approved"/>
    <s v="ePA Approve"/>
    <s v="A"/>
    <s v="ASAP"/>
    <s v="Gastro-esophageal reflux disease without esophagitis"/>
    <n v="0"/>
    <n v="0"/>
    <s v="NULL"/>
    <s v="65862056090"/>
    <s v=""/>
    <s v="NULL"/>
    <s v="NULL"/>
    <s v="NULL"/>
    <s v="NULL"/>
    <s v="266793291"/>
    <s v="266793291AND2/29/2024ANDPANTO"/>
    <s v=""/>
    <s v=""/>
    <s v=""/>
    <s v=""/>
    <s v=""/>
    <n v="0"/>
    <n v="0"/>
    <s v=""/>
    <s v=""/>
    <n v="0"/>
    <n v="0"/>
    <n v="1"/>
    <s v="Nurse Practitioner"/>
    <s v="1528660552"/>
    <n v="0"/>
    <s v=""/>
    <s v=""/>
    <s v=""/>
    <s v=""/>
    <s v=""/>
    <n v="4.6296296296296301E-5"/>
    <x v="1"/>
    <n v="1"/>
    <n v="0"/>
    <m/>
    <m/>
    <s v=""/>
    <s v=""/>
    <s v=""/>
    <s v=""/>
    <s v=""/>
    <n v="1"/>
    <x v="34"/>
    <n v="1"/>
    <n v="0"/>
    <s v="K21"/>
    <n v="1"/>
    <n v="0"/>
    <s v=""/>
    <s v="ePA"/>
    <n v="0"/>
    <n v="0"/>
    <n v="0"/>
    <n v="0"/>
    <x v="2"/>
    <x v="57"/>
    <x v="1"/>
    <s v=""/>
    <s v=""/>
  </r>
  <r>
    <s v="K21"/>
    <s v="Gastro-esophageal reflux disease with esophagitis"/>
    <n v="1"/>
    <s v="Gastro-esophageal reflux disease with esophagitis"/>
    <n v="1"/>
    <s v="OMEPRAZOLE"/>
    <s v="OMEPRAZOLE"/>
    <s v=""/>
    <s v=""/>
    <s v=""/>
    <s v=""/>
    <s v=""/>
    <s v=""/>
    <s v=""/>
    <s v=""/>
    <s v=""/>
    <s v=""/>
    <s v=""/>
    <s v=""/>
    <s v=""/>
    <s v=""/>
    <s v=""/>
    <s v=""/>
    <s v=""/>
    <s v=""/>
    <s v=""/>
    <s v=""/>
    <s v=""/>
    <s v=""/>
    <s v=""/>
    <s v=""/>
    <s v=""/>
    <s v=""/>
    <s v=""/>
    <s v=""/>
    <s v="24080254792"/>
    <s v=""/>
    <s v=""/>
    <s v=""/>
    <s v=""/>
    <s v=""/>
    <s v=""/>
    <s v=""/>
    <s v=""/>
    <s v=""/>
    <s v=""/>
    <s v=""/>
    <s v=""/>
    <s v=""/>
    <s v=""/>
    <s v=""/>
    <s v=""/>
    <s v=""/>
    <s v=""/>
    <s v=""/>
    <s v=""/>
    <s v=""/>
    <s v=""/>
    <s v=""/>
    <s v=""/>
    <s v=""/>
    <s v=""/>
    <s v=""/>
    <s v="RXCLAIM"/>
    <s v="MEDSURG"/>
    <d v="2024-02-07T09:48:02"/>
    <s v="24-080254792"/>
    <s v="BROWN, SPENCE"/>
    <s v="W27307353001"/>
    <s v="AETNA - ACF - FI - MISSISSIPPI"/>
    <s v="7700"/>
    <s v="112005303"/>
    <s v="0175967100001-A"/>
    <s v="1538454236"/>
    <s v="Katzenmeyer, Aaron"/>
    <s v="Proton Pump Inhibitors Post Limit (MMT)"/>
    <s v="Prior Authorization"/>
    <s v="Standard"/>
    <d v="2024-02-07T09:47:58"/>
    <d v="2024-02-07T09:48:02"/>
    <d v="2024-02-07T09:46:16"/>
    <s v="Approved"/>
    <n v="2024"/>
    <n v="2"/>
    <s v="Met Plan Criteria"/>
    <s v="ePA"/>
    <s v="Closed"/>
    <s v="Clinical"/>
    <s v="NULL"/>
    <s v="Met Plan Criteria"/>
    <n v="2035"/>
    <s v="Met Plan Criteria"/>
    <s v="Met Plan Criteria"/>
    <d v="2024-02-07T00:00:00"/>
    <d v="2025-02-06T00:00:00"/>
    <s v="MS"/>
    <s v="BROWN"/>
    <s v="SPENCE"/>
    <n v="34268"/>
    <n v="30"/>
    <s v="M"/>
    <s v="MS"/>
    <s v="Omeprazole 40MG OR CPDR"/>
    <s v="492700600065**"/>
    <s v="K21.9"/>
    <s v="1538454236"/>
    <s v="1538454236"/>
    <s v="Aaron"/>
    <s v="Katzenmeyer"/>
    <s v="Madison"/>
    <s v="MS"/>
    <s v="39110"/>
    <s v="ULCER DRUGS/ANTISPASMODICS/ANTICHOLINERGICS"/>
    <s v="PROTON PUMP INHIBITORS"/>
    <s v="OMEPRAZOLE"/>
    <s v="Prior Authorization"/>
    <s v="Std"/>
    <s v="Standard"/>
    <s v="Proton Pump Inhibitors Post Limit (MMT)"/>
    <s v="ePA Approve"/>
    <s v="Approved"/>
    <s v="ePA Approve"/>
    <s v="A"/>
    <s v="ASAP"/>
    <s v="Gastro-esophageal reflux disease without esophagitis"/>
    <n v="0"/>
    <n v="0"/>
    <s v="NULL"/>
    <s v="68462039710"/>
    <s v=""/>
    <s v="NULL"/>
    <s v="NULL"/>
    <s v="NULL"/>
    <s v="NULL"/>
    <s v="273073530"/>
    <s v="273073530AND2/7/2024ANDOMEPR"/>
    <s v=""/>
    <s v=""/>
    <s v=""/>
    <s v=""/>
    <s v=""/>
    <n v="0"/>
    <n v="0"/>
    <s v=""/>
    <s v=""/>
    <n v="0"/>
    <n v="0"/>
    <n v="1"/>
    <s v="Nurse Practitioner"/>
    <s v="1538454236"/>
    <n v="0"/>
    <s v=""/>
    <s v=""/>
    <s v=""/>
    <s v=""/>
    <s v=""/>
    <n v="4.6296296296296301E-5"/>
    <x v="1"/>
    <n v="1"/>
    <n v="0"/>
    <m/>
    <m/>
    <s v=""/>
    <s v=""/>
    <s v=""/>
    <s v=""/>
    <s v=""/>
    <n v="1"/>
    <x v="34"/>
    <n v="1"/>
    <n v="0"/>
    <s v="K21"/>
    <n v="1"/>
    <n v="0"/>
    <s v=""/>
    <s v="ePA"/>
    <n v="0"/>
    <n v="0"/>
    <n v="0"/>
    <n v="0"/>
    <x v="2"/>
    <x v="1"/>
    <x v="1"/>
    <s v=""/>
    <s v=""/>
  </r>
  <r>
    <s v="K21"/>
    <s v="Gastro-esophageal reflux disease with esophagitis"/>
    <n v="1"/>
    <s v="Gastro-esophageal reflux disease with esophagitis"/>
    <n v="1"/>
    <s v="OMEPRAZOLE"/>
    <s v="OMEPRAZOLE"/>
    <s v=""/>
    <s v=""/>
    <s v=""/>
    <s v=""/>
    <s v=""/>
    <s v=""/>
    <s v=""/>
    <s v=""/>
    <s v=""/>
    <s v=""/>
    <s v=""/>
    <s v=""/>
    <s v=""/>
    <s v=""/>
    <s v=""/>
    <s v=""/>
    <s v=""/>
    <s v=""/>
    <s v=""/>
    <s v=""/>
    <s v=""/>
    <s v=""/>
    <s v=""/>
    <s v=""/>
    <s v=""/>
    <s v=""/>
    <s v=""/>
    <s v=""/>
    <s v="24082122947"/>
    <s v=""/>
    <s v=""/>
    <s v=""/>
    <s v=""/>
    <s v=""/>
    <s v=""/>
    <s v=""/>
    <s v=""/>
    <s v=""/>
    <s v=""/>
    <s v=""/>
    <s v=""/>
    <s v=""/>
    <s v=""/>
    <s v=""/>
    <s v=""/>
    <s v=""/>
    <s v=""/>
    <s v=""/>
    <s v=""/>
    <s v=""/>
    <s v=""/>
    <s v=""/>
    <s v=""/>
    <s v=""/>
    <s v=""/>
    <s v=""/>
    <s v="RXCLAIM"/>
    <s v="MEDSURG"/>
    <d v="2024-03-26T13:52:19"/>
    <s v="24-082122947"/>
    <s v="COX, REBECCA"/>
    <s v="W27603527101"/>
    <s v="AETNA - ACF - FI - MISSISSIPPI"/>
    <s v="7700"/>
    <s v="15000024"/>
    <s v="0486310100002AA"/>
    <s v="1760723779"/>
    <s v="MASSEY, KAYLA"/>
    <s v="Proton Pump Inhibitors Post Limit (MMT)"/>
    <s v="Prior Authorization"/>
    <s v="Standard"/>
    <d v="2024-03-26T13:52:16"/>
    <d v="2024-03-26T13:52:19"/>
    <d v="2024-03-26T13:48:37"/>
    <s v="Approved"/>
    <n v="2024"/>
    <n v="3"/>
    <s v="Met Plan Criteria"/>
    <s v="ePA"/>
    <s v="Closed"/>
    <s v="Clinical"/>
    <s v="NULL"/>
    <s v="Met Plan Criteria"/>
    <n v="2035"/>
    <s v="Met Plan Criteria"/>
    <s v="Met Plan Criteria"/>
    <d v="2024-03-26T00:00:00"/>
    <d v="2025-03-26T00:00:00"/>
    <s v="MS"/>
    <s v="COX"/>
    <s v="REBECCA"/>
    <n v="26085"/>
    <n v="52"/>
    <s v="F"/>
    <s v="MS"/>
    <s v="Omeprazole 20MG OR CPDR"/>
    <s v="492700600065**"/>
    <s v="K21.9"/>
    <s v="1760723779"/>
    <s v="1760723779"/>
    <s v="KAYLA"/>
    <s v="MASSEY"/>
    <s v="Senatobia"/>
    <s v="MS"/>
    <s v="38668"/>
    <s v="ULCER DRUGS/ANTISPASMODICS/ANTICHOLINERGICS"/>
    <s v="PROTON PUMP INHIBITORS"/>
    <s v="OMEPRAZOLE"/>
    <s v="Prior Authorization"/>
    <s v="Std"/>
    <s v="Standard"/>
    <s v="Proton Pump Inhibitors Post Limit (MMT)"/>
    <s v="ePA Approve"/>
    <s v="Approved"/>
    <s v="ePA Approve"/>
    <s v="A"/>
    <s v="ASAP"/>
    <s v="Gastro-esophageal reflux disease without esophagitis"/>
    <n v="0"/>
    <n v="0"/>
    <s v="NULL"/>
    <s v="70700015030"/>
    <s v=""/>
    <s v="NULL"/>
    <s v="NULL"/>
    <s v="NULL"/>
    <s v="NULL"/>
    <s v="276035271"/>
    <s v="276035271AND3/26/2024ANDOMEPR"/>
    <s v=""/>
    <s v=""/>
    <s v=""/>
    <s v=""/>
    <s v=""/>
    <n v="0"/>
    <n v="0"/>
    <s v=""/>
    <s v=""/>
    <n v="0"/>
    <n v="0"/>
    <n v="1"/>
    <s v="Nurse Practitioner"/>
    <s v="1760723779"/>
    <n v="0"/>
    <s v=""/>
    <s v=""/>
    <s v=""/>
    <s v=""/>
    <s v=""/>
    <n v="3.4722222222222202E-5"/>
    <x v="1"/>
    <n v="1"/>
    <n v="0"/>
    <m/>
    <m/>
    <s v=""/>
    <s v=""/>
    <s v=""/>
    <s v=""/>
    <s v=""/>
    <n v="1"/>
    <x v="34"/>
    <n v="1"/>
    <n v="0"/>
    <s v="K21"/>
    <n v="1"/>
    <n v="0"/>
    <s v=""/>
    <s v="ePA"/>
    <n v="0"/>
    <n v="0"/>
    <n v="0"/>
    <n v="0"/>
    <x v="2"/>
    <x v="1"/>
    <x v="1"/>
    <s v=""/>
    <s v=""/>
  </r>
  <r>
    <s v="K60"/>
    <s v="Acute anal fissure"/>
    <n v="1"/>
    <s v="Acute anal fissure"/>
    <n v="1"/>
    <s v="LIDOCAINE"/>
    <s v="LIDOCAINE"/>
    <s v=""/>
    <s v=""/>
    <s v=""/>
    <s v=""/>
    <s v=""/>
    <s v=""/>
    <s v=""/>
    <s v=""/>
    <s v=""/>
    <s v=""/>
    <s v=""/>
    <s v=""/>
    <s v=""/>
    <s v=""/>
    <s v=""/>
    <s v=""/>
    <s v=""/>
    <s v=""/>
    <s v=""/>
    <s v=""/>
    <s v=""/>
    <s v=""/>
    <s v=""/>
    <s v=""/>
    <s v=""/>
    <s v=""/>
    <s v=""/>
    <s v=""/>
    <s v="24087680756"/>
    <s v=""/>
    <s v=""/>
    <s v=""/>
    <s v=""/>
    <s v=""/>
    <s v=""/>
    <s v=""/>
    <s v=""/>
    <s v=""/>
    <s v=""/>
    <s v=""/>
    <s v=""/>
    <s v=""/>
    <s v=""/>
    <s v=""/>
    <s v=""/>
    <s v=""/>
    <s v=""/>
    <s v=""/>
    <s v=""/>
    <s v=""/>
    <s v=""/>
    <s v=""/>
    <s v=""/>
    <s v=""/>
    <s v=""/>
    <s v=""/>
    <s v="RXCLAIM"/>
    <s v="MEDSURG"/>
    <d v="2024-08-22T11:53:37"/>
    <s v="24-087680756"/>
    <s v="PRYOR, PEYTON"/>
    <s v="W24109027104"/>
    <s v="AETNA - ACF - FI - MISSISSIPPI"/>
    <s v="7700"/>
    <s v="15000024"/>
    <s v="0486310100002AA"/>
    <s v="1386097921"/>
    <s v="Boyd, Wesley"/>
    <s v="Lidoderm REG"/>
    <s v="Prior Authorization"/>
    <s v="Expedited"/>
    <d v="2024-08-22T11:26:09"/>
    <d v="2024-08-22T11:26:09"/>
    <d v="2024-08-22T11:22:58"/>
    <s v="Denied"/>
    <n v="2024"/>
    <n v="8"/>
    <s v="Your plan only covers this drug when it is used for certain health conditions. Covered use is for pain associated with post-herpetic neuralgia.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pain associated with post-herpetic neuralgia.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pain associated with post-herpetic neuralgia.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PRYOR"/>
    <s v="PEYTON"/>
    <n v="37721"/>
    <n v="21"/>
    <s v="M"/>
    <s v="MS"/>
    <s v="Lidocaine Patch 5%"/>
    <s v="90850060005930"/>
    <s v="K60.2"/>
    <s v="1386097921"/>
    <s v="1386097921"/>
    <s v="Wesley"/>
    <s v="Boyd"/>
    <s v="SOUTHAVEN"/>
    <s v="MS"/>
    <s v="38671"/>
    <s v="DERMATOLOGICALS"/>
    <s v="LOCAL ANESTHETICS - TOPICAL"/>
    <s v="LIDOCAINE"/>
    <s v="Prior Authorization"/>
    <s v="Exp"/>
    <s v="Expedited"/>
    <s v="Lidoderm REG"/>
    <s v="MD Deny and Close (Complete Clinical) - PA"/>
    <s v="Denied"/>
    <s v="Denied"/>
    <s v="D"/>
    <s v="ASAP"/>
    <s v="Anal fissure, unspecified"/>
    <n v="0.27"/>
    <n v="0.27"/>
    <s v="NULL"/>
    <s v="00591352530"/>
    <d v="2024-08-22T11:53:37"/>
    <s v="C383148"/>
    <s v="NULL"/>
    <s v="Zayn"/>
    <s v="Copeland"/>
    <s v="241090271"/>
    <s v="241090271AND8/22/2024ANDLIDOC"/>
    <s v="Did not meet Medical Necessity Criteria"/>
    <n v="0"/>
    <n v="0"/>
    <n v="1"/>
    <n v="0"/>
    <n v="0"/>
    <n v="0"/>
    <n v="0"/>
    <n v="0"/>
    <n v="0"/>
    <n v="0"/>
    <n v="1"/>
    <s v="Physician Assistant"/>
    <s v="1386097921"/>
    <n v="0"/>
    <s v=""/>
    <s v=""/>
    <s v=""/>
    <s v=""/>
    <s v=""/>
    <n v="1.9074074074074101E-2"/>
    <x v="0"/>
    <n v="0"/>
    <n v="1"/>
    <m/>
    <n v="1"/>
    <s v=""/>
    <s v=""/>
    <s v=""/>
    <s v=""/>
    <s v=""/>
    <n v="1"/>
    <x v="35"/>
    <n v="0"/>
    <n v="1"/>
    <s v="K60"/>
    <n v="0"/>
    <n v="1"/>
    <s v=""/>
    <s v="ePA"/>
    <n v="0"/>
    <n v="0"/>
    <n v="0"/>
    <n v="0"/>
    <x v="11"/>
    <x v="58"/>
    <x v="0"/>
    <s v=""/>
    <s v=""/>
  </r>
  <r>
    <s v="K74"/>
    <s v="Hepatic fibrosis"/>
    <n v="1"/>
    <s v="Hepatic fibrosis"/>
    <n v="1"/>
    <s v="RYBELSUS"/>
    <s v="RYBELSUS"/>
    <s v=""/>
    <s v=""/>
    <s v=""/>
    <s v=""/>
    <s v=""/>
    <s v=""/>
    <s v=""/>
    <s v=""/>
    <s v=""/>
    <s v=""/>
    <s v=""/>
    <s v=""/>
    <s v=""/>
    <s v=""/>
    <s v=""/>
    <s v=""/>
    <s v=""/>
    <s v=""/>
    <s v=""/>
    <s v=""/>
    <s v=""/>
    <s v=""/>
    <s v=""/>
    <s v=""/>
    <s v=""/>
    <s v=""/>
    <s v=""/>
    <s v=""/>
    <s v="24088106313"/>
    <s v=""/>
    <s v=""/>
    <s v=""/>
    <s v=""/>
    <s v=""/>
    <s v=""/>
    <s v=""/>
    <s v=""/>
    <s v=""/>
    <s v=""/>
    <s v=""/>
    <s v=""/>
    <s v=""/>
    <s v=""/>
    <s v=""/>
    <s v=""/>
    <s v=""/>
    <s v=""/>
    <s v=""/>
    <s v=""/>
    <s v=""/>
    <s v=""/>
    <s v=""/>
    <s v=""/>
    <s v=""/>
    <s v=""/>
    <s v=""/>
    <s v="RXCLAIM"/>
    <s v="MEDSURG"/>
    <d v="2024-09-04T17:53:51"/>
    <s v="24-088106313"/>
    <s v="KANE, CYNTHIA"/>
    <s v="W27272052902"/>
    <s v="AETNA - ACF - FI - MISSISSIPPI"/>
    <s v="7700"/>
    <s v="108363238"/>
    <s v="0170009100001BJ"/>
    <s v="1508863275"/>
    <s v="Diminico, Carlo"/>
    <s v="Antidiabetic GLP-1 Agonist PA with Limit REG"/>
    <s v="Prior Authorization"/>
    <s v="Standard"/>
    <d v="2024-09-04T17:38:48"/>
    <d v="2024-09-04T17:38:48"/>
    <d v="2024-09-04T17:36:33"/>
    <s v="Denied"/>
    <n v="2024"/>
    <n v="9"/>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KANE"/>
    <s v="CYNTHIA"/>
    <n v="21449"/>
    <n v="65"/>
    <s v="F"/>
    <s v="NY"/>
    <s v="Rybelsus (semaglutide)"/>
    <s v="271700700003**"/>
    <s v="K74.3"/>
    <s v="1508863275"/>
    <s v="1508863275"/>
    <s v="Carlo"/>
    <s v="Diminico"/>
    <s v="Poughkeepsie"/>
    <s v="NY"/>
    <s v="12601"/>
    <s v="ANTIDIABETICS"/>
    <s v="INCRETIN MIMETIC AGENTS (GLP-1 RECEPTOR AGONISTS)"/>
    <s v="RYBELSUS"/>
    <s v="Prior Authorization"/>
    <s v="Std"/>
    <s v="Standard"/>
    <s v="Antidiabetic GLP-1 Agonist PA with Limit REG"/>
    <s v="MD Deny and Close (Complete Clinical) - PA"/>
    <s v="Denied"/>
    <s v="Denied"/>
    <s v="D"/>
    <s v="ASAP"/>
    <s v="Primary biliary cirrhosis"/>
    <n v="0.15"/>
    <n v="0.15"/>
    <s v="NULL"/>
    <s v="00169430330"/>
    <d v="2024-09-04T17:53:51"/>
    <s v="DCREAGER"/>
    <s v="NULL"/>
    <s v="NULL"/>
    <s v="NULL"/>
    <s v="272720529"/>
    <s v="272720529AND9/4/2024ANDRYBEL"/>
    <s v="Drug Subject to Quantity Limits"/>
    <n v="0"/>
    <n v="1"/>
    <n v="0"/>
    <n v="0"/>
    <n v="0"/>
    <n v="0"/>
    <n v="0"/>
    <n v="0"/>
    <n v="0"/>
    <n v="0"/>
    <n v="1"/>
    <s v="Internal Medicine"/>
    <s v="1508863275"/>
    <n v="0"/>
    <s v=""/>
    <s v=""/>
    <s v=""/>
    <s v=""/>
    <n v="1.907407399994554E-2"/>
    <n v="1.0451388888888901E-2"/>
    <x v="0"/>
    <n v="0"/>
    <n v="1"/>
    <m/>
    <m/>
    <s v=""/>
    <s v=""/>
    <s v=""/>
    <s v=""/>
    <s v=""/>
    <n v="1"/>
    <x v="36"/>
    <n v="0"/>
    <n v="1"/>
    <s v="K74"/>
    <n v="0"/>
    <n v="1"/>
    <s v=""/>
    <s v="ePA"/>
    <n v="0"/>
    <n v="0"/>
    <n v="0"/>
    <n v="0"/>
    <x v="1"/>
    <x v="22"/>
    <x v="2"/>
    <s v=""/>
    <s v=""/>
  </r>
  <r>
    <s v="L20"/>
    <s v="Besnier's prurigo"/>
    <n v="1"/>
    <s v="Besnier's prurigo"/>
    <n v="1"/>
    <s v="TACROLIMUS"/>
    <s v="TACROLIMUS"/>
    <s v=""/>
    <s v=""/>
    <s v=""/>
    <s v=""/>
    <s v=""/>
    <s v=""/>
    <s v=""/>
    <s v=""/>
    <s v=""/>
    <s v=""/>
    <s v=""/>
    <s v=""/>
    <s v=""/>
    <s v=""/>
    <s v=""/>
    <s v=""/>
    <s v=""/>
    <s v=""/>
    <s v=""/>
    <s v=""/>
    <s v=""/>
    <s v=""/>
    <s v=""/>
    <s v=""/>
    <s v=""/>
    <s v=""/>
    <s v=""/>
    <s v=""/>
    <s v="24088466573"/>
    <s v=""/>
    <s v=""/>
    <s v=""/>
    <s v=""/>
    <s v=""/>
    <s v=""/>
    <s v=""/>
    <s v=""/>
    <s v=""/>
    <s v=""/>
    <s v=""/>
    <s v=""/>
    <s v=""/>
    <s v=""/>
    <s v=""/>
    <s v=""/>
    <s v=""/>
    <s v=""/>
    <s v=""/>
    <s v=""/>
    <s v=""/>
    <s v=""/>
    <s v=""/>
    <s v=""/>
    <s v=""/>
    <s v=""/>
    <s v=""/>
    <s v="RXCLAIM"/>
    <s v="MEDSURG"/>
    <d v="2024-09-16T11:21:30"/>
    <s v="24-088466573"/>
    <s v="MCCULLUM, CAROLYN"/>
    <s v="W27307354802"/>
    <s v="AETNA - ACF - FI - MISSISSIPPI"/>
    <s v="7700"/>
    <s v="112005303"/>
    <s v="0175967100001-A"/>
    <s v="1972620797"/>
    <s v="BOLTON, GARY"/>
    <s v="Protopic*"/>
    <s v="Prior Authorization"/>
    <s v="Expedited"/>
    <d v="2024-09-16T07:18:21"/>
    <d v="2024-09-16T09:45:30"/>
    <d v="2024-09-16T07:17:03"/>
    <s v="Denied"/>
    <n v="2024"/>
    <n v="9"/>
    <s v="Your plan only covers this drug when it is used for certain health conditions. Covered uses are moderate to severe atopic dermatitis (eczema), psoriasis on the face, genitals, or skin folds, and vitiligo on the head or neck.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s are moderate to severe atopic dermatitis (eczema), psoriasis on the face, genitals, or skin folds, and vitiligo on the head or neck.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s are moderate to severe atopic dermatitis (eczema), psoriasis on the face, genitals, or skin folds, and vitiligo on the head or neck.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MCCULLUM"/>
    <s v="CAROLYN"/>
    <n v="24195"/>
    <n v="58"/>
    <s v="F"/>
    <s v="MS"/>
    <s v="Tacrolimus 0.03% Ointment"/>
    <s v="90784075004210"/>
    <s v="L20.9"/>
    <s v="1972620797"/>
    <s v="1972620797"/>
    <s v="GARY"/>
    <s v="BOLTON"/>
    <s v="Ridgeland"/>
    <s v="MS"/>
    <s v="39157"/>
    <s v="DERMATOLOGICALS"/>
    <s v="MACROLIDE IMMUNOSUPPRESSANTS - TOPICAL"/>
    <s v="TACROLIMUS"/>
    <s v="Prior Authorization"/>
    <s v="Exp"/>
    <s v="Expedited"/>
    <s v="Protopic*"/>
    <s v="MD Deny and Close (Complete Clinical) - PA"/>
    <s v="Denied"/>
    <s v="Denied"/>
    <s v="D"/>
    <s v="ASAP"/>
    <s v="Atopic Dermatitis"/>
    <n v="1.36"/>
    <n v="1.36"/>
    <s v="NULL"/>
    <s v="45802039001"/>
    <d v="2024-09-16T11:21:29"/>
    <s v="DCREAGER"/>
    <s v="NULL"/>
    <s v="NULL"/>
    <s v="NULL"/>
    <s v="273073548"/>
    <s v="273073548AND9/16/2024ANDTACRO"/>
    <s v="Did not meet Medical Necessity Criteria"/>
    <n v="0"/>
    <n v="0"/>
    <n v="1"/>
    <n v="0"/>
    <n v="0"/>
    <n v="0"/>
    <n v="0"/>
    <n v="0"/>
    <n v="0"/>
    <n v="0"/>
    <n v="1"/>
    <s v="Dermatology"/>
    <s v="1972620797"/>
    <n v="0"/>
    <s v=""/>
    <s v=""/>
    <s v=""/>
    <s v=""/>
    <s v=""/>
    <n v="0.168854166666667"/>
    <x v="0"/>
    <n v="0"/>
    <n v="1"/>
    <m/>
    <n v="1"/>
    <s v=""/>
    <s v=""/>
    <s v=""/>
    <s v=""/>
    <s v=""/>
    <n v="1"/>
    <x v="37"/>
    <n v="0"/>
    <n v="1"/>
    <s v="L20"/>
    <n v="0"/>
    <n v="1"/>
    <s v=""/>
    <s v="ePA"/>
    <n v="0"/>
    <n v="0"/>
    <n v="0"/>
    <n v="0"/>
    <x v="16"/>
    <x v="59"/>
    <x v="0"/>
    <s v=""/>
    <s v=""/>
  </r>
  <r>
    <s v="L20"/>
    <s v="Besnier's prurigo"/>
    <n v="1"/>
    <s v="Besnier's prurigo"/>
    <n v="1"/>
    <s v="DUPIXENT"/>
    <s v="DUPIXENT"/>
    <s v="2024052800032-1"/>
    <s v="2024052800032"/>
    <s v="1"/>
    <s v="A"/>
    <s v="M"/>
    <s v="PR"/>
    <s v="N"/>
    <s v="275215155"/>
    <s v="0643161708"/>
    <d v="2024-04-28T00:00:00"/>
    <d v="2024-04-27T00:00:00"/>
    <n v="-1"/>
    <s v="275215155AND4/28/2024ANDDUPIX"/>
    <s v="275215155ANDDUPIX"/>
    <s v="Match"/>
    <s v="DUPIXENT INJ 200/1.14"/>
    <s v="Dupixent Inj 200"/>
    <d v="2024-05-21T00:00:00"/>
    <d v="2024-06-18T00:00:00"/>
    <d v="2024-05-28T00:00:00"/>
    <s v="APPEAL"/>
    <s v="OUTPATIENT DENIAL"/>
    <s v="PHARMACY EXCEPTION DENIED"/>
    <s v="UP"/>
    <s v="NOT MEDICALLY REQ."/>
    <s v="UPHELD"/>
    <s v="AETNA PHARMACY - PRECERT"/>
    <s v="24083434605"/>
    <s v="24083434605"/>
    <s v="Match"/>
    <s v="OWEN"/>
    <s v="WILLIAMS"/>
    <d v="2017-08-11T00:00:00"/>
    <n v="2"/>
    <s v="TX"/>
    <s v="MS"/>
    <s v="TX"/>
    <s v="TX"/>
    <s v="ADVERSE"/>
    <s v="FI"/>
    <s v="AE POS"/>
    <s v="OPEN ACCESS MC"/>
    <s v="M"/>
    <s v="PCA"/>
    <s v="KEY"/>
    <s v="N"/>
    <s v="N"/>
    <s v="N"/>
    <s v="MEDSURG"/>
    <s v="AETNA - ACSF - FI - TEXAS - PPO SPC"/>
    <s v="275215155"/>
    <s v="275215155AND4/27/2024ANDDUPIX"/>
    <s v="275215155ANDDUPIX"/>
    <s v="WILLIAMS, OWEN"/>
    <s v="Denied"/>
    <d v="2017-08-11T00:00:00"/>
    <s v="RXCLAIM"/>
    <s v="MEDSURG"/>
    <d v="2024-04-27T15:56:40"/>
    <s v="24-083434605"/>
    <s v="WILLIAMS, OWEN"/>
    <s v="W27521515502"/>
    <s v="AETNA - ACSF - FI - TEXAS - PPO SPC"/>
    <s v="7700"/>
    <s v="108363238"/>
    <s v="0170009110001AQ"/>
    <s v="1982996773"/>
    <s v="SEWELL, MATTHEW"/>
    <s v="Dupixent SGM"/>
    <s v="Prior Authorization"/>
    <s v="Standard"/>
    <d v="2024-04-26T11:47:25"/>
    <d v="2024-04-26T11:47:25"/>
    <d v="2024-04-26T11:29:04"/>
    <s v="Denied"/>
    <n v="2024"/>
    <n v="4"/>
    <s v="Your plan only covers this drug if you will not be taking it with certain other drugs. We have denied your request because you are (or will be) taking another biologic (e.g., Adbry, Nucala) or targeted synthetic drug (e.g., Rinvoq, Opzelura) for the same health condition.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Additional coverage criteria may apply, please review policy, or plan documents for full requirements."/>
    <s v="ePA"/>
    <s v="Closed"/>
    <s v="Clinical"/>
    <s v="Your plan only covers this drug if you will not be taking it with certain other drugs. We have denied your request because you are (or will be) taking another biologic (e.g., Adbry, Nucala) or targeted synthetic drug (e.g., Rinvoq, Opzelura) for the same health condition.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Additional coverage criteria may apply, please review policy, or plan documents for full requirements."/>
    <s v="Your plan only covers this drug if you will not be taking it with certain other drugs. We have denied your request because you are (or will be) taking another biologic (e.g., Adbry, Nucala) or targeted synthetic drug (e.g., Rinvoq, Opzelura) for the same health condition.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Additional coverage criteria may apply, please review policy, or plan documents for full requirements."/>
    <n v="88992"/>
    <s v="Concomitant biologic or targeted synthetic drug 1690-A ID3910"/>
    <s v="Your plan only covers this drug if you will not be taking it with certain other drugs. We have denied your request because you are (or will be) taking another biologic (e.g., Adbry, Nucala) or targeted synthetic drug (e.g., Rinvoq, Opzelura) for the same health condition.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Additional coverage criteria may apply, please review policy, or plan documents for full requirements."/>
    <s v=""/>
    <s v=""/>
    <s v="TX"/>
    <s v="WILLIAMS"/>
    <s v="OWEN"/>
    <n v="42958"/>
    <n v="6"/>
    <s v="M"/>
    <s v="TX"/>
    <s v="Dupixent Inj 200"/>
    <s v="9027302000****"/>
    <s v="L20"/>
    <s v="1982996773"/>
    <s v="1982996773"/>
    <s v="MATTHEW"/>
    <s v="SEWELL"/>
    <s v="HOUSTON"/>
    <s v="TX"/>
    <s v="77070"/>
    <s v="DERMATOLOGICALS"/>
    <s v="ATOPIC DERMATITIS - MONOCLONAL ANTIBODIES"/>
    <s v="DUPIXENT"/>
    <s v="Prior Authorization"/>
    <s v="Std"/>
    <s v="Standard"/>
    <s v="Dupixent SGM"/>
    <s v="Denied"/>
    <s v="Denied"/>
    <s v="Denied - CRU"/>
    <s v="D"/>
    <s v="ASAP"/>
    <s v="Atopic dermatitis"/>
    <n v="12.13"/>
    <n v="12.13"/>
    <s v="NULL"/>
    <s v="00024591902"/>
    <d v="2024-04-27T11:35:54"/>
    <s v="C536917SPC"/>
    <s v="NULL"/>
    <s v="Vidya"/>
    <s v="Mathivanan"/>
    <s v="275215155"/>
    <s v="275215155AND4/27/2024ANDDUPIX"/>
    <s v="Did not meet Medical Necessity Criteria"/>
    <n v="0"/>
    <n v="0"/>
    <n v="1"/>
    <n v="0"/>
    <n v="0"/>
    <n v="0"/>
    <n v="0"/>
    <n v="0"/>
    <n v="0"/>
    <n v="0"/>
    <n v="1"/>
    <s v="Dermatology"/>
    <s v="1982996773"/>
    <n v="0"/>
    <s v=""/>
    <s v=""/>
    <s v=""/>
    <s v=""/>
    <n v="0.1688541667026584"/>
    <n v="1.1730902777777801"/>
    <x v="0"/>
    <n v="0"/>
    <n v="1"/>
    <m/>
    <m/>
    <s v="APPEAL"/>
    <n v="1"/>
    <s v="UPHELD"/>
    <n v="0"/>
    <n v="1"/>
    <n v="1"/>
    <x v="37"/>
    <n v="0"/>
    <n v="1"/>
    <s v="L20"/>
    <n v="0"/>
    <n v="1"/>
    <s v=""/>
    <s v="ePA"/>
    <n v="0"/>
    <n v="0"/>
    <n v="0"/>
    <n v="0"/>
    <x v="16"/>
    <x v="60"/>
    <x v="0"/>
    <s v=""/>
    <s v=""/>
  </r>
  <r>
    <s v="L20"/>
    <s v="Besnier's prurigo"/>
    <n v="1"/>
    <s v="Besnier's prurigo"/>
    <n v="1"/>
    <s v="PIMECROLIMUS"/>
    <s v="PIMECROLIMUS"/>
    <s v=""/>
    <s v=""/>
    <s v=""/>
    <s v=""/>
    <s v=""/>
    <s v=""/>
    <s v=""/>
    <s v=""/>
    <s v=""/>
    <s v=""/>
    <s v=""/>
    <s v=""/>
    <s v=""/>
    <s v=""/>
    <s v=""/>
    <s v=""/>
    <s v=""/>
    <s v=""/>
    <s v=""/>
    <s v=""/>
    <s v=""/>
    <s v=""/>
    <s v=""/>
    <s v=""/>
    <s v=""/>
    <s v=""/>
    <s v=""/>
    <s v=""/>
    <s v="24089862265"/>
    <s v=""/>
    <s v=""/>
    <s v=""/>
    <s v=""/>
    <s v=""/>
    <s v=""/>
    <s v=""/>
    <s v=""/>
    <s v=""/>
    <s v=""/>
    <s v=""/>
    <s v=""/>
    <s v=""/>
    <s v=""/>
    <s v=""/>
    <s v=""/>
    <s v=""/>
    <s v=""/>
    <s v=""/>
    <s v=""/>
    <s v=""/>
    <s v=""/>
    <s v=""/>
    <s v=""/>
    <s v=""/>
    <s v=""/>
    <s v=""/>
    <s v="RXCLAIM"/>
    <s v="MEDSURG"/>
    <d v="2024-10-24T09:17:23"/>
    <s v="24-089862265"/>
    <s v="WILLIAMS, JULIANNA"/>
    <s v="W27521515503"/>
    <s v="AETNA - ACF - FI - TEXAS - PPO"/>
    <s v="7700"/>
    <s v="108363238"/>
    <s v="0170009100001-Q"/>
    <s v="1982996773"/>
    <s v="Sewell, Matthew"/>
    <s v="Elidel*"/>
    <s v="Prior Authorization"/>
    <s v="Standard"/>
    <d v="2024-10-24T09:17:19"/>
    <d v="2024-10-24T09:17:23"/>
    <d v="2024-10-24T09:16:24"/>
    <s v="Approved"/>
    <n v="2024"/>
    <n v="10"/>
    <s v="Met Plan Criteria"/>
    <s v="ePA"/>
    <s v="Closed"/>
    <s v="Clinical"/>
    <s v="NULL"/>
    <s v="Met Plan Criteria"/>
    <n v="2035"/>
    <s v="Met Plan Criteria"/>
    <s v="Met Plan Criteria"/>
    <d v="2024-10-24T00:00:00"/>
    <d v="2025-01-22T00:00:00"/>
    <s v="TX"/>
    <s v="WILLIAMS"/>
    <s v="JULIANNA"/>
    <n v="45037"/>
    <n v="1"/>
    <s v="F"/>
    <s v="TX"/>
    <s v="Pimecrolimus 1% EX CREA"/>
    <s v="907840600037**"/>
    <s v="L20.89"/>
    <s v="1982996773"/>
    <s v="1982996773"/>
    <s v="Matthew"/>
    <s v="Sewell"/>
    <s v="HOUSTON"/>
    <s v="TX"/>
    <s v="77070"/>
    <s v="DERMATOLOGICALS"/>
    <s v="MACROLIDE IMMUNOSUPPRESSANTS - TOPICAL"/>
    <s v="PIMECROLIMUS"/>
    <s v="Prior Authorization"/>
    <s v="Std"/>
    <s v="Standard"/>
    <s v="Elidel*"/>
    <s v="ePA Approve"/>
    <s v="Approved"/>
    <s v="ePA Approve"/>
    <s v="A"/>
    <s v="ASAP"/>
    <s v="Other atopic dermatitis"/>
    <n v="0"/>
    <n v="0"/>
    <s v="NULL"/>
    <s v="00591294460"/>
    <s v=""/>
    <s v="NULL"/>
    <s v="NULL"/>
    <s v="NULL"/>
    <s v="NULL"/>
    <s v="275215155"/>
    <s v="275215155AND10/24/2024ANDPIMEC"/>
    <s v=""/>
    <s v=""/>
    <s v=""/>
    <s v=""/>
    <s v=""/>
    <n v="0"/>
    <n v="0"/>
    <s v=""/>
    <s v=""/>
    <n v="0"/>
    <n v="0"/>
    <n v="1"/>
    <s v="Dermatology"/>
    <s v="1982996773"/>
    <n v="0"/>
    <s v=""/>
    <s v=""/>
    <s v=""/>
    <s v=""/>
    <s v=""/>
    <n v="4.6296296296296301E-5"/>
    <x v="1"/>
    <n v="1"/>
    <n v="0"/>
    <m/>
    <m/>
    <s v=""/>
    <s v=""/>
    <s v=""/>
    <s v=""/>
    <s v=""/>
    <n v="1"/>
    <x v="37"/>
    <n v="1"/>
    <n v="0"/>
    <s v="L20"/>
    <n v="1"/>
    <n v="0"/>
    <s v=""/>
    <s v="ePA"/>
    <n v="0"/>
    <n v="0"/>
    <n v="0"/>
    <n v="0"/>
    <x v="16"/>
    <x v="61"/>
    <x v="1"/>
    <s v=""/>
    <s v=""/>
  </r>
  <r>
    <s v="L20"/>
    <s v="Besnier's prurigo"/>
    <n v="1"/>
    <s v="Besnier's prurigo"/>
    <n v="1"/>
    <s v="TACROLIMUS"/>
    <s v="TACROLIMUS"/>
    <s v=""/>
    <s v=""/>
    <s v=""/>
    <s v=""/>
    <s v=""/>
    <s v=""/>
    <s v=""/>
    <s v=""/>
    <s v=""/>
    <s v=""/>
    <s v=""/>
    <s v=""/>
    <s v=""/>
    <s v=""/>
    <s v=""/>
    <s v=""/>
    <s v=""/>
    <s v=""/>
    <s v=""/>
    <s v=""/>
    <s v=""/>
    <s v=""/>
    <s v=""/>
    <s v=""/>
    <s v=""/>
    <s v=""/>
    <s v=""/>
    <s v=""/>
    <s v="24090234068"/>
    <s v=""/>
    <s v=""/>
    <s v=""/>
    <s v=""/>
    <s v=""/>
    <s v=""/>
    <s v=""/>
    <s v=""/>
    <s v=""/>
    <s v=""/>
    <s v=""/>
    <s v=""/>
    <s v=""/>
    <s v=""/>
    <s v=""/>
    <s v=""/>
    <s v=""/>
    <s v=""/>
    <s v=""/>
    <s v=""/>
    <s v=""/>
    <s v=""/>
    <s v=""/>
    <s v=""/>
    <s v=""/>
    <s v=""/>
    <s v=""/>
    <s v="RXCLAIM"/>
    <s v="MEDSURG"/>
    <d v="2024-11-04T16:23:56"/>
    <s v="24-090234068"/>
    <s v="WILLIAMS, JULIANNA"/>
    <s v="W27521515503"/>
    <s v="AETNA - ACF - FI - TEXAS - PPO"/>
    <s v="7700"/>
    <s v="108363238"/>
    <s v="0170009100001-Q"/>
    <s v="1982996773"/>
    <s v="Sewell, Matthew"/>
    <s v="Protopic*"/>
    <s v="Prior Authorization"/>
    <s v="Standard"/>
    <d v="2024-11-04T16:23:54"/>
    <d v="2024-11-04T16:23:56"/>
    <d v="2024-11-04T16:20:59"/>
    <s v="Approved"/>
    <n v="2024"/>
    <n v="11"/>
    <s v="Met Plan Criteria"/>
    <s v="ePA"/>
    <s v="Closed"/>
    <s v="Clinical"/>
    <s v="NULL"/>
    <s v="Met Plan Criteria"/>
    <n v="2035"/>
    <s v="Met Plan Criteria"/>
    <s v="Met Plan Criteria"/>
    <d v="2024-11-04T00:00:00"/>
    <d v="2025-02-02T00:00:00"/>
    <s v="TX"/>
    <s v="WILLIAMS"/>
    <s v="JULIANNA"/>
    <n v="45037"/>
    <n v="1"/>
    <s v="F"/>
    <s v="TX"/>
    <s v="Tacrolimus 0.03% EX OINT"/>
    <s v="90784075004210"/>
    <s v="L20.89"/>
    <s v="1982996773"/>
    <s v="1982996773"/>
    <s v="Matthew"/>
    <s v="Sewell"/>
    <s v="HOUSTON"/>
    <s v="TX"/>
    <s v="77070"/>
    <s v="DERMATOLOGICALS"/>
    <s v="MACROLIDE IMMUNOSUPPRESSANTS - TOPICAL"/>
    <s v="TACROLIMUS"/>
    <s v="Prior Authorization"/>
    <s v="Std"/>
    <s v="Standard"/>
    <s v="Protopic*"/>
    <s v="ePA Approve"/>
    <s v="Approved"/>
    <s v="ePA Approve"/>
    <s v="A"/>
    <s v="ASAP"/>
    <s v="Other atopic dermatitis"/>
    <n v="0"/>
    <n v="0"/>
    <s v="NULL"/>
    <s v="16729042112"/>
    <s v=""/>
    <s v="NULL"/>
    <s v="NULL"/>
    <s v="NULL"/>
    <s v="NULL"/>
    <s v="275215155"/>
    <s v="275215155AND11/4/2024ANDTACRO"/>
    <s v=""/>
    <s v=""/>
    <s v=""/>
    <s v=""/>
    <s v=""/>
    <n v="0"/>
    <n v="0"/>
    <s v=""/>
    <s v=""/>
    <n v="0"/>
    <n v="0"/>
    <n v="1"/>
    <s v="Dermatology"/>
    <s v="1982996773"/>
    <n v="0"/>
    <s v=""/>
    <s v=""/>
    <s v=""/>
    <s v=""/>
    <s v=""/>
    <n v="2.31481481481481E-5"/>
    <x v="1"/>
    <n v="1"/>
    <n v="0"/>
    <m/>
    <m/>
    <s v=""/>
    <s v=""/>
    <s v=""/>
    <s v=""/>
    <s v=""/>
    <n v="1"/>
    <x v="37"/>
    <n v="1"/>
    <n v="0"/>
    <s v="L20"/>
    <n v="1"/>
    <n v="0"/>
    <s v=""/>
    <s v="ePA"/>
    <n v="0"/>
    <n v="0"/>
    <n v="0"/>
    <n v="0"/>
    <x v="16"/>
    <x v="59"/>
    <x v="1"/>
    <s v=""/>
    <s v=""/>
  </r>
  <r>
    <s v="L20"/>
    <s v="Besnier's prurigo"/>
    <n v="1"/>
    <s v="Besnier's prurigo"/>
    <n v="1"/>
    <s v="XELJANZ"/>
    <s v="XELJANZ"/>
    <s v=""/>
    <s v=""/>
    <s v=""/>
    <s v=""/>
    <s v=""/>
    <s v=""/>
    <s v=""/>
    <s v=""/>
    <s v=""/>
    <s v=""/>
    <s v=""/>
    <s v=""/>
    <s v=""/>
    <s v=""/>
    <s v=""/>
    <s v=""/>
    <s v=""/>
    <s v=""/>
    <s v=""/>
    <s v=""/>
    <s v=""/>
    <s v=""/>
    <s v=""/>
    <s v=""/>
    <s v=""/>
    <s v=""/>
    <s v=""/>
    <s v=""/>
    <s v="24088615247"/>
    <s v=""/>
    <s v=""/>
    <s v=""/>
    <s v=""/>
    <s v=""/>
    <s v=""/>
    <s v=""/>
    <s v=""/>
    <s v=""/>
    <s v=""/>
    <s v=""/>
    <s v=""/>
    <s v=""/>
    <s v=""/>
    <s v=""/>
    <s v=""/>
    <s v=""/>
    <s v=""/>
    <s v=""/>
    <s v=""/>
    <s v=""/>
    <s v=""/>
    <s v=""/>
    <s v=""/>
    <s v=""/>
    <s v=""/>
    <s v=""/>
    <s v="RXCLAIM"/>
    <s v="MEDSURG"/>
    <d v="2024-09-25T13:37:01"/>
    <s v="24-088615247"/>
    <s v="WILLIAMS, OWEN"/>
    <s v="W27521515502"/>
    <s v="AETNA - ACSF - FI - TEXAS - PPO SPC"/>
    <s v="7700"/>
    <s v="108363238"/>
    <s v="0170009100001-Q"/>
    <s v="1982996773"/>
    <s v="SEWELL, MATTHEW"/>
    <s v="Xeljanz, Xeljanz XR ACSF SGM"/>
    <s v="Prior Authorization"/>
    <s v="Standard"/>
    <d v="2024-09-25T09:22:27"/>
    <d v="2024-09-25T09:22:27"/>
    <d v="2024-09-18T18:00:30"/>
    <s v="Approved"/>
    <n v="2024"/>
    <n v="9"/>
    <s v="Approved from 09/25/2024 thru 09/25/2025"/>
    <s v="Fax"/>
    <s v="Closed"/>
    <s v="Clinical"/>
    <s v="Approved from 09/25/2024 thru 09/25/2025"/>
    <s v="NULL"/>
    <n v="13130"/>
    <s v="Clinician reviewed - meets guidelines"/>
    <s v="Approved from 09/25/2024 thru 09/25/2025"/>
    <d v="2024-09-25T00:00:00"/>
    <d v="2025-09-25T00:00:00"/>
    <s v="TX"/>
    <s v="WILLIAMS"/>
    <s v="OWEN"/>
    <n v="42958"/>
    <n v="7"/>
    <s v="M"/>
    <s v="TX"/>
    <s v="Xeljanz 1 mg/mL"/>
    <s v="66603065102020"/>
    <s v="L20.89"/>
    <s v="000000NULL"/>
    <s v="1982996773"/>
    <s v="MATTHEW"/>
    <s v="SEWELL"/>
    <s v="HOUSTON"/>
    <s v="TX"/>
    <s v="77070"/>
    <s v="ANALGESICS - ANTI-INFLAMMATORY"/>
    <s v="ANTIRHEUMATIC - JANUS KINASE (JAK) INHIBITORS"/>
    <s v="XELJANZ"/>
    <s v="Prior Authorization"/>
    <s v="Std"/>
    <s v="Standard"/>
    <s v="Xeljanz, Xeljanz XR ACSF SGM"/>
    <s v="Approved - Verbal"/>
    <s v="Approved"/>
    <s v="Approved - Verbal"/>
    <s v="A"/>
    <s v="ASAP"/>
    <s v="Other atopic dermatitis"/>
    <n v="4.1500000000000004"/>
    <n v="4.1500000000000004"/>
    <s v="NULL"/>
    <s v="00069102902"/>
    <d v="2024-09-25T13:28:13"/>
    <s v="C392895SPC"/>
    <s v="NULL"/>
    <s v="Leslie Anne"/>
    <s v="Cassidy"/>
    <s v="275215155"/>
    <s v="275215155AND9/25/2024ANDXELJA"/>
    <s v=""/>
    <s v=""/>
    <s v=""/>
    <s v=""/>
    <s v=""/>
    <n v="0"/>
    <n v="0"/>
    <s v=""/>
    <s v=""/>
    <n v="0"/>
    <n v="0"/>
    <n v="1"/>
    <s v="Dermatology"/>
    <s v="1982996773"/>
    <n v="0"/>
    <s v=""/>
    <s v=""/>
    <s v=""/>
    <s v=""/>
    <s v=""/>
    <n v="0.176782407407407"/>
    <x v="1"/>
    <n v="1"/>
    <n v="0"/>
    <m/>
    <m/>
    <s v=""/>
    <s v=""/>
    <s v=""/>
    <s v=""/>
    <s v=""/>
    <n v="1"/>
    <x v="37"/>
    <n v="1"/>
    <n v="0"/>
    <s v="L20"/>
    <n v="1"/>
    <n v="0"/>
    <s v=""/>
    <s v="Fax"/>
    <n v="0"/>
    <n v="0"/>
    <n v="0"/>
    <n v="0"/>
    <x v="16"/>
    <x v="62"/>
    <x v="1"/>
    <s v=""/>
    <s v=""/>
  </r>
  <r>
    <s v="L20"/>
    <s v="Besnier's prurigo"/>
    <n v="1"/>
    <s v="Besnier's prurigo"/>
    <n v="1"/>
    <s v="DUPIXENT"/>
    <s v="DUPIXENT"/>
    <s v=""/>
    <s v=""/>
    <s v=""/>
    <s v=""/>
    <s v=""/>
    <s v=""/>
    <s v=""/>
    <s v=""/>
    <s v=""/>
    <s v=""/>
    <s v=""/>
    <s v=""/>
    <s v=""/>
    <s v=""/>
    <s v=""/>
    <s v=""/>
    <s v=""/>
    <s v=""/>
    <s v=""/>
    <s v=""/>
    <s v=""/>
    <s v=""/>
    <s v=""/>
    <s v=""/>
    <s v=""/>
    <s v=""/>
    <s v=""/>
    <s v=""/>
    <s v="24090226245"/>
    <s v=""/>
    <s v=""/>
    <s v=""/>
    <s v=""/>
    <s v=""/>
    <s v=""/>
    <s v=""/>
    <s v=""/>
    <s v=""/>
    <s v=""/>
    <s v=""/>
    <s v=""/>
    <s v=""/>
    <s v=""/>
    <s v=""/>
    <s v=""/>
    <s v=""/>
    <s v=""/>
    <s v=""/>
    <s v=""/>
    <s v=""/>
    <s v=""/>
    <s v=""/>
    <s v=""/>
    <s v=""/>
    <s v=""/>
    <s v=""/>
    <s v="RXCLAIM"/>
    <s v="MEDSURG"/>
    <d v="2024-11-06T08:14:08"/>
    <s v="24-090226245"/>
    <s v="MCCULLUM, CAROLYN"/>
    <s v="W27307354802"/>
    <s v="AETNA - ACSF - FI - MISSISSIPPI SPC"/>
    <s v="7700"/>
    <s v="112005303"/>
    <s v="0175967100001-A"/>
    <s v="1639819451"/>
    <s v="SAUCE, EMILY"/>
    <s v="Dupixent SGM"/>
    <s v="Prior Authorization"/>
    <s v="Standard"/>
    <d v="2024-11-04T14:28:28"/>
    <d v="2024-11-04T16:31:22"/>
    <d v="2024-11-04T14:35:47"/>
    <s v="Approved"/>
    <n v="2024"/>
    <n v="11"/>
    <s v="Approved from 11/06/2024 thru 03/06/2025"/>
    <s v="Fax"/>
    <s v="Closed"/>
    <s v="Clinical"/>
    <s v="Approved from 11/06/2024 thru 03/06/2025"/>
    <s v="NULL"/>
    <n v="13130"/>
    <s v="Clinician reviewed - meets guidelines"/>
    <s v="Approved from 11/06/2024 thru 03/06/2025"/>
    <d v="2024-11-06T00:00:00"/>
    <d v="2025-03-06T00:00:00"/>
    <s v="MS"/>
    <s v="MCCULLUM"/>
    <s v="CAROLYN"/>
    <n v="24195"/>
    <n v="58"/>
    <s v="F"/>
    <s v="MS"/>
    <s v="Dupixent Syn 300"/>
    <s v="9027302000****"/>
    <s v="L20.9"/>
    <s v="000000NULL"/>
    <s v="1639819451"/>
    <s v="EMILY"/>
    <s v="SAUCE"/>
    <s v="FLOWOOD"/>
    <s v="MS"/>
    <s v="39232"/>
    <s v="DERMATOLOGICALS"/>
    <s v="ATOPIC DERMATITIS - MONOCLONAL ANTIBODIES"/>
    <s v="DUPIXENT"/>
    <s v="Prior Authorization"/>
    <s v="Std"/>
    <s v="Standard"/>
    <s v="Dupixent SGM"/>
    <s v="Approved - Documentation"/>
    <s v="Approved"/>
    <s v="Approved - Documentation"/>
    <s v="A"/>
    <s v="ASAP"/>
    <s v="Atopic Dermatitis"/>
    <n v="39.43"/>
    <n v="39.43"/>
    <s v="NULL"/>
    <s v="00024591500"/>
    <s v=""/>
    <s v="NULL"/>
    <s v="NULL"/>
    <s v="NULL"/>
    <s v="NULL"/>
    <s v="273073548"/>
    <s v="273073548AND11/6/2024ANDDUPIX"/>
    <s v=""/>
    <s v=""/>
    <s v=""/>
    <s v=""/>
    <s v=""/>
    <n v="0"/>
    <n v="0"/>
    <s v=""/>
    <s v=""/>
    <n v="0"/>
    <n v="0"/>
    <n v="1"/>
    <s v="Other"/>
    <s v="1639819451"/>
    <n v="1"/>
    <s v=""/>
    <s v=""/>
    <s v=""/>
    <s v=""/>
    <s v=""/>
    <n v="1.7400462962962999"/>
    <x v="1"/>
    <n v="1"/>
    <n v="0"/>
    <m/>
    <m/>
    <s v=""/>
    <s v=""/>
    <s v=""/>
    <s v=""/>
    <s v=""/>
    <n v="1"/>
    <x v="37"/>
    <n v="1"/>
    <n v="0"/>
    <s v="L20"/>
    <n v="1"/>
    <n v="0"/>
    <s v=""/>
    <s v="Fax"/>
    <n v="0"/>
    <n v="0"/>
    <n v="0"/>
    <n v="0"/>
    <x v="3"/>
    <x v="60"/>
    <x v="1"/>
    <s v=""/>
    <s v=""/>
  </r>
  <r>
    <s v="L30"/>
    <s v="Nummular dermatitis"/>
    <n v="1"/>
    <s v="Nummular dermatitis"/>
    <n v="1"/>
    <s v="RUXOLITINIB"/>
    <s v="RUXOLITINIB"/>
    <s v=""/>
    <s v=""/>
    <s v=""/>
    <s v=""/>
    <s v=""/>
    <s v=""/>
    <s v=""/>
    <s v=""/>
    <s v=""/>
    <s v=""/>
    <s v=""/>
    <s v=""/>
    <s v=""/>
    <s v=""/>
    <s v=""/>
    <s v=""/>
    <s v=""/>
    <s v=""/>
    <s v=""/>
    <s v=""/>
    <s v=""/>
    <s v=""/>
    <s v=""/>
    <s v=""/>
    <s v=""/>
    <s v=""/>
    <s v=""/>
    <s v=""/>
    <s v="24090081420"/>
    <s v=""/>
    <s v=""/>
    <s v=""/>
    <s v=""/>
    <s v=""/>
    <s v=""/>
    <s v=""/>
    <s v=""/>
    <s v=""/>
    <s v=""/>
    <s v=""/>
    <s v=""/>
    <s v=""/>
    <s v=""/>
    <s v=""/>
    <s v=""/>
    <s v=""/>
    <s v=""/>
    <s v=""/>
    <s v=""/>
    <s v=""/>
    <s v=""/>
    <s v=""/>
    <s v=""/>
    <s v=""/>
    <s v=""/>
    <s v=""/>
    <s v="RXCLAIM"/>
    <s v="MEDSURG"/>
    <d v="2024-10-30T14:05:10"/>
    <s v="24-090081420"/>
    <s v="IRWIN, DALE"/>
    <s v="W27311444902"/>
    <s v="AETNA - ACF - FI - MISSISSIPPI"/>
    <s v="7700"/>
    <s v="112005303"/>
    <s v="0175967100001-F"/>
    <s v="1770568073"/>
    <s v="Smith, Barry"/>
    <s v="Opzelura PA with Limit"/>
    <s v="Prior Authorization"/>
    <s v="Standard"/>
    <d v="2024-10-30T14:05:07"/>
    <d v="2024-10-30T14:05:10"/>
    <d v="2024-10-30T14:02:22"/>
    <s v="Approved"/>
    <n v="2024"/>
    <n v="10"/>
    <s v="Met Plan Criteria"/>
    <s v="ePA"/>
    <s v="Closed"/>
    <s v="Clinical"/>
    <s v="NULL"/>
    <s v="Met Plan Criteria"/>
    <n v="2035"/>
    <s v="Met Plan Criteria"/>
    <s v="Met Plan Criteria"/>
    <d v="2024-10-30T00:00:00"/>
    <d v="2025-10-30T00:00:00"/>
    <s v="MS"/>
    <s v="IRWIN"/>
    <s v="DALE"/>
    <n v="25869"/>
    <n v="54"/>
    <s v="F"/>
    <s v="NY"/>
    <s v="ruxolitinib (OPZELURA) 1.5 % cream"/>
    <s v="902720605037**"/>
    <s v="L30.1"/>
    <s v="1770568073"/>
    <s v="1770568073"/>
    <s v="Barry"/>
    <s v="Smith"/>
    <s v="NEW YORK"/>
    <s v="NY"/>
    <s v="10003"/>
    <s v="DERMATOLOGICALS"/>
    <s v="ATOPIC DERMATITIS - JANUS KINASE (JAK) INHIBITORS"/>
    <s v="RUXOLITINIB"/>
    <s v="Prior Authorization"/>
    <s v="Std"/>
    <s v="Standard"/>
    <s v="Opzelura PA with Limit"/>
    <s v="ePA Approve"/>
    <s v="Approved"/>
    <s v="ePA Approve"/>
    <s v="A"/>
    <s v="ASAP"/>
    <s v="Dyshidrosis [pompholyx]"/>
    <n v="0"/>
    <n v="0"/>
    <s v="NULL"/>
    <s v="50881000705"/>
    <s v=""/>
    <s v="NULL"/>
    <s v="NULL"/>
    <s v="NULL"/>
    <s v="NULL"/>
    <s v="273114449"/>
    <s v="273114449AND10/30/2024ANDRUXOL"/>
    <s v=""/>
    <s v=""/>
    <s v=""/>
    <s v=""/>
    <s v=""/>
    <n v="0"/>
    <n v="0"/>
    <s v=""/>
    <s v=""/>
    <n v="0"/>
    <n v="0"/>
    <n v="1"/>
    <s v="Dermatology"/>
    <s v="1770568073"/>
    <n v="0"/>
    <s v=""/>
    <s v=""/>
    <s v=""/>
    <s v=""/>
    <s v=""/>
    <n v="3.4722222222222202E-5"/>
    <x v="1"/>
    <n v="1"/>
    <n v="0"/>
    <m/>
    <m/>
    <s v=""/>
    <s v=""/>
    <s v=""/>
    <s v=""/>
    <s v=""/>
    <n v="1"/>
    <x v="38"/>
    <n v="1"/>
    <n v="0"/>
    <s v="L30"/>
    <n v="1"/>
    <n v="0"/>
    <s v=""/>
    <s v="ePA"/>
    <n v="0"/>
    <n v="0"/>
    <n v="0"/>
    <n v="0"/>
    <x v="16"/>
    <x v="63"/>
    <x v="1"/>
    <s v=""/>
    <s v=""/>
  </r>
  <r>
    <s v="L30"/>
    <s v="Nummular dermatitis"/>
    <n v="1"/>
    <s v="Nummular dermatitis"/>
    <n v="1"/>
    <s v="PIMECROLIMUS"/>
    <s v="PIMECROLIMUS"/>
    <s v=""/>
    <s v=""/>
    <s v=""/>
    <s v=""/>
    <s v=""/>
    <s v=""/>
    <s v=""/>
    <s v=""/>
    <s v=""/>
    <s v=""/>
    <s v=""/>
    <s v=""/>
    <s v=""/>
    <s v=""/>
    <s v=""/>
    <s v=""/>
    <s v=""/>
    <s v=""/>
    <s v=""/>
    <s v=""/>
    <s v=""/>
    <s v=""/>
    <s v=""/>
    <s v=""/>
    <s v=""/>
    <s v=""/>
    <s v=""/>
    <s v=""/>
    <s v="24080843216"/>
    <s v=""/>
    <s v=""/>
    <s v=""/>
    <s v=""/>
    <s v=""/>
    <s v=""/>
    <s v=""/>
    <s v=""/>
    <s v=""/>
    <s v=""/>
    <s v=""/>
    <s v=""/>
    <s v=""/>
    <s v=""/>
    <s v=""/>
    <s v=""/>
    <s v=""/>
    <s v=""/>
    <s v=""/>
    <s v=""/>
    <s v=""/>
    <s v=""/>
    <s v=""/>
    <s v=""/>
    <s v=""/>
    <s v=""/>
    <s v=""/>
    <s v="RXCLAIM"/>
    <s v="MEDSURG"/>
    <d v="2024-02-21T15:40:22"/>
    <s v="24-080843216"/>
    <s v="LADNER, TAYTUM"/>
    <s v="W27411387303"/>
    <s v="AETNA - ACF - FI - MISSISSIPPI"/>
    <s v="7700"/>
    <s v="108363238"/>
    <s v="0170009100001-A"/>
    <s v="1821624370"/>
    <s v="King, Mary"/>
    <s v="Elidel*"/>
    <s v="Prior Authorization"/>
    <s v="Standard"/>
    <d v="2024-02-21T15:40:18"/>
    <d v="2024-02-21T15:40:22"/>
    <d v="2024-02-21T15:39:07"/>
    <s v="Approved"/>
    <n v="2024"/>
    <n v="2"/>
    <s v="Met Plan Criteria"/>
    <s v="ePA"/>
    <s v="Closed"/>
    <s v="Clinical"/>
    <s v="NULL"/>
    <s v="Met Plan Criteria"/>
    <n v="2035"/>
    <s v="Met Plan Criteria"/>
    <s v="Met Plan Criteria"/>
    <d v="2024-02-21T00:00:00"/>
    <d v="2024-05-21T00:00:00"/>
    <s v="MS"/>
    <s v="LADNER"/>
    <s v="TAYTUM"/>
    <n v="42365"/>
    <n v="8"/>
    <s v="M"/>
    <s v="MS"/>
    <s v="Pimecrolimus 1% EX CREA"/>
    <s v="907840600037**"/>
    <s v="L30.8"/>
    <s v="1821624370"/>
    <s v="1821624370"/>
    <s v="Mary"/>
    <s v="King"/>
    <s v="Gulfport"/>
    <s v="MS"/>
    <s v="39503"/>
    <s v="DERMATOLOGICALS"/>
    <s v="MACROLIDE IMMUNOSUPPRESSANTS - TOPICAL"/>
    <s v="PIMECROLIMUS"/>
    <s v="Prior Authorization"/>
    <s v="Std"/>
    <s v="Standard"/>
    <s v="Elidel*"/>
    <s v="ePA Approve"/>
    <s v="Approved"/>
    <s v="ePA Approve"/>
    <s v="A"/>
    <s v="ASAP"/>
    <s v="Dermatitis NOS"/>
    <n v="0"/>
    <n v="0"/>
    <s v="NULL"/>
    <s v="00591294487"/>
    <s v=""/>
    <s v="NULL"/>
    <s v="NULL"/>
    <s v="NULL"/>
    <s v="NULL"/>
    <s v="274113873"/>
    <s v="274113873AND2/21/2024ANDPIMEC"/>
    <s v=""/>
    <s v=""/>
    <s v=""/>
    <s v=""/>
    <s v=""/>
    <n v="0"/>
    <n v="0"/>
    <s v=""/>
    <s v=""/>
    <n v="0"/>
    <n v="0"/>
    <n v="1"/>
    <s v="Physician Assistant"/>
    <s v="1821624370"/>
    <n v="0"/>
    <s v=""/>
    <s v=""/>
    <s v=""/>
    <s v=""/>
    <s v=""/>
    <n v="4.6296296296296301E-5"/>
    <x v="1"/>
    <n v="1"/>
    <n v="0"/>
    <m/>
    <m/>
    <s v=""/>
    <s v=""/>
    <s v=""/>
    <s v=""/>
    <s v=""/>
    <n v="1"/>
    <x v="38"/>
    <n v="1"/>
    <n v="0"/>
    <s v="L30"/>
    <n v="1"/>
    <n v="0"/>
    <s v=""/>
    <s v="ePA"/>
    <n v="0"/>
    <n v="0"/>
    <n v="0"/>
    <n v="0"/>
    <x v="11"/>
    <x v="61"/>
    <x v="1"/>
    <s v=""/>
    <s v=""/>
  </r>
  <r>
    <s v="L40"/>
    <s v="Psoriasis vulgaris"/>
    <n v="1"/>
    <s v="Psoriasis vulgaris"/>
    <n v="1"/>
    <s v="TREMFYA"/>
    <s v="TREMFYA"/>
    <s v=""/>
    <s v=""/>
    <s v=""/>
    <s v=""/>
    <s v=""/>
    <s v=""/>
    <s v=""/>
    <s v=""/>
    <s v=""/>
    <s v=""/>
    <s v=""/>
    <s v=""/>
    <s v=""/>
    <s v=""/>
    <s v=""/>
    <s v=""/>
    <s v=""/>
    <s v=""/>
    <s v=""/>
    <s v=""/>
    <s v=""/>
    <s v=""/>
    <s v=""/>
    <s v=""/>
    <s v=""/>
    <s v=""/>
    <s v=""/>
    <s v=""/>
    <s v="24087834623"/>
    <s v=""/>
    <s v=""/>
    <s v=""/>
    <s v=""/>
    <s v=""/>
    <s v=""/>
    <s v=""/>
    <s v=""/>
    <s v=""/>
    <s v=""/>
    <s v=""/>
    <s v=""/>
    <s v=""/>
    <s v=""/>
    <s v=""/>
    <s v=""/>
    <s v=""/>
    <s v=""/>
    <s v=""/>
    <s v=""/>
    <s v=""/>
    <s v=""/>
    <s v=""/>
    <s v=""/>
    <s v=""/>
    <s v=""/>
    <s v=""/>
    <s v="RXCLAIM"/>
    <s v="MEDSURG"/>
    <d v="2024-08-28T08:34:14"/>
    <s v="24-087834623"/>
    <s v="WALLS, MELODY"/>
    <s v="W28759429101"/>
    <s v="AETNA - ACSF - FI - MISSISSIPPI SPC"/>
    <s v="7700"/>
    <s v="108363238"/>
    <s v="0170009150001ID"/>
    <s v="1134893811"/>
    <s v="MCMILLAN, SONYA"/>
    <s v="Tremfya SGM"/>
    <s v="Prior Authorization"/>
    <s v="Expedited"/>
    <d v="2024-08-27T12:49:51"/>
    <d v="2024-08-27T19:02:55"/>
    <d v="2024-08-27T12:30:39"/>
    <s v="Denied"/>
    <n v="2024"/>
    <n v="8"/>
    <s v="Current plan approved criteria does not allow coverage of the requested therapy due to lack of the following information: the patient's disease severity - if mild to moderate or severe. Additional coverage criteria may apply, please review policy or plan documents for full requirements."/>
    <s v="Call"/>
    <s v="Closed"/>
    <s v="Clinical"/>
    <s v="Current plan approved criteria does not allow coverage of the requested therapy due to lack of the following information: the patient's disease severity - if mild to moderate or severe. Additional coverage criteria may apply, please review policy or plan documents for full requirements."/>
    <s v="Current plan approved criteria does not allow coverage of the requested therapy due to lack of the following information: the patient's disease severity – if mild to moderate or severe. Additional coverage criteria may apply, please review policy or plan documents for full requirements."/>
    <n v="163715"/>
    <s v="PsA - Mild to moderate disease, no prior therapy and no enthesitis 2156-A ID4409"/>
    <s v="Current plan approved criteria does not allow coverage of the requested therapy due to lack of the following information: the patient's disease severity – if mild to moderate or severe. Additional coverage criteria may apply, please review policy or plan documents for full requirements."/>
    <s v=""/>
    <s v=""/>
    <s v="MS"/>
    <s v="WALLS"/>
    <s v="MELODY"/>
    <n v="28802"/>
    <n v="45"/>
    <s v="F"/>
    <s v="NY"/>
    <s v="Tremfya"/>
    <s v="9025054200****"/>
    <s v="L40.50"/>
    <s v="000000NULL"/>
    <s v="1134893811"/>
    <s v="SONYA"/>
    <s v="MCMILLAN"/>
    <s v="MIDDLETOWN"/>
    <s v="NY"/>
    <s v="10940"/>
    <s v="DERMATOLOGICALS"/>
    <s v="ANTIPSORIATICS - SYSTEMIC"/>
    <s v="TREMFYA"/>
    <s v="Prior Authorization"/>
    <s v="Exp"/>
    <s v="Expedited"/>
    <s v="Tremfya SGM"/>
    <s v="Insufficient Clinical Info"/>
    <s v="Denied"/>
    <s v="Denied - CRU"/>
    <s v="D"/>
    <s v="ASAP"/>
    <s v="Arthropathic psoriasis, unspecified"/>
    <n v="13.31"/>
    <n v="13.31"/>
    <s v="NULL"/>
    <s v="57894064011"/>
    <d v="2024-08-28T08:23:38"/>
    <s v="XMRICBROCKMANSPC"/>
    <s v="NULL"/>
    <s v="Christina"/>
    <s v="Brockman"/>
    <s v="287594291"/>
    <s v="287594291AND8/28/2024ANDTREMF"/>
    <s v="Did not meet Medical Necessity Criteria"/>
    <n v="0"/>
    <n v="0"/>
    <n v="1"/>
    <n v="0"/>
    <n v="0"/>
    <n v="0"/>
    <n v="0"/>
    <n v="0"/>
    <n v="0"/>
    <n v="0"/>
    <n v="1"/>
    <s v="Nurse Practitioner"/>
    <s v="1134893811"/>
    <n v="0"/>
    <s v=""/>
    <s v=""/>
    <s v=""/>
    <s v=""/>
    <s v=""/>
    <n v="0.82248842592592597"/>
    <x v="0"/>
    <n v="0"/>
    <n v="1"/>
    <m/>
    <n v="1"/>
    <s v=""/>
    <s v=""/>
    <s v=""/>
    <s v=""/>
    <s v=""/>
    <n v="1"/>
    <x v="39"/>
    <n v="0"/>
    <n v="1"/>
    <s v="L40"/>
    <n v="0"/>
    <n v="1"/>
    <s v=""/>
    <s v="Call"/>
    <n v="0"/>
    <n v="0"/>
    <n v="0"/>
    <n v="0"/>
    <x v="2"/>
    <x v="64"/>
    <x v="0"/>
    <s v=""/>
    <s v=""/>
  </r>
  <r>
    <s v="L40"/>
    <s v="Psoriasis vulgaris"/>
    <n v="1"/>
    <s v="Psoriasis vulgaris"/>
    <n v="1"/>
    <s v="TREMFYA"/>
    <s v="TREMFYA"/>
    <s v=""/>
    <s v=""/>
    <s v=""/>
    <s v=""/>
    <s v=""/>
    <s v=""/>
    <s v=""/>
    <s v=""/>
    <s v=""/>
    <s v=""/>
    <s v=""/>
    <s v=""/>
    <s v=""/>
    <s v=""/>
    <s v=""/>
    <s v=""/>
    <s v=""/>
    <s v=""/>
    <s v=""/>
    <s v=""/>
    <s v=""/>
    <s v=""/>
    <s v=""/>
    <s v=""/>
    <s v=""/>
    <s v=""/>
    <s v=""/>
    <s v=""/>
    <s v="24087885492"/>
    <s v=""/>
    <s v=""/>
    <s v=""/>
    <s v=""/>
    <s v=""/>
    <s v=""/>
    <s v=""/>
    <s v=""/>
    <s v=""/>
    <s v=""/>
    <s v=""/>
    <s v=""/>
    <s v=""/>
    <s v=""/>
    <s v=""/>
    <s v=""/>
    <s v=""/>
    <s v=""/>
    <s v=""/>
    <s v=""/>
    <s v=""/>
    <s v=""/>
    <s v=""/>
    <s v=""/>
    <s v=""/>
    <s v=""/>
    <s v=""/>
    <s v="RXCLAIM"/>
    <s v="MEDSURG"/>
    <d v="2024-08-28T12:45:24"/>
    <s v="24-087885492"/>
    <s v="WALLS, MELODY"/>
    <s v="W28759429101"/>
    <s v="AETNA - ACSF - FI - MISSISSIPPI SPC"/>
    <s v="7700"/>
    <s v="108363238"/>
    <s v="0170009150001ID"/>
    <s v="1134893811"/>
    <s v="MCMILLAN, SONYA"/>
    <s v="Tremfya SGM"/>
    <s v="Prior Authorization"/>
    <s v="Standard"/>
    <d v="2024-08-28T12:40:06"/>
    <d v="2024-08-28T12:40:07"/>
    <d v="2024-08-28T12:34:10"/>
    <s v="Approved"/>
    <n v="2024"/>
    <n v="8"/>
    <s v="Approved from 08/28/2024 thru 08/28/2025"/>
    <s v="Call"/>
    <s v="Closed"/>
    <s v="Clinical"/>
    <s v="Approved from 08/28/2024 thru 08/28/2025"/>
    <s v="NULL"/>
    <n v="13126"/>
    <s v="Technician reviewed- meets guidelines"/>
    <s v="Approved from 08/28/2024 thru 08/28/2025"/>
    <d v="2024-08-28T00:00:00"/>
    <d v="2025-08-28T00:00:00"/>
    <s v="MS"/>
    <s v="WALLS"/>
    <s v="MELODY"/>
    <n v="28802"/>
    <n v="45"/>
    <s v="F"/>
    <s v="NY"/>
    <s v="Tremfya"/>
    <s v="9025054200****"/>
    <s v="L40.50"/>
    <s v="000000NULL"/>
    <s v="1134893811"/>
    <s v="SONYA"/>
    <s v="MCMILLAN"/>
    <s v="MIDDLETOWN"/>
    <s v="NY"/>
    <s v="10940"/>
    <s v="DERMATOLOGICALS"/>
    <s v="ANTIPSORIATICS - SYSTEMIC"/>
    <s v="TREMFYA"/>
    <s v="Prior Authorization"/>
    <s v="Std"/>
    <s v="Standard"/>
    <s v="Tremfya SGM"/>
    <s v="Approved - Verbal"/>
    <s v="Approved"/>
    <s v="Approved - Verbal"/>
    <s v="A"/>
    <s v="ASAP"/>
    <s v="Arthropathic psoriasis, unspecified"/>
    <n v="0.05"/>
    <n v="0.05"/>
    <s v="NULL"/>
    <s v="57894064011"/>
    <s v=""/>
    <s v="NULL"/>
    <s v="NULL"/>
    <s v="NULL"/>
    <s v="NULL"/>
    <s v="287594291"/>
    <s v="287594291AND8/28/2024ANDTREMF"/>
    <s v=""/>
    <s v=""/>
    <s v=""/>
    <s v=""/>
    <s v=""/>
    <n v="0"/>
    <n v="0"/>
    <s v=""/>
    <s v=""/>
    <n v="0"/>
    <n v="0"/>
    <n v="1"/>
    <s v="Nurse Practitioner"/>
    <s v="1134893811"/>
    <n v="0"/>
    <s v=""/>
    <s v=""/>
    <s v=""/>
    <s v=""/>
    <n v="0.82248842589615379"/>
    <n v="3.6805555555555602E-3"/>
    <x v="1"/>
    <n v="1"/>
    <n v="0"/>
    <m/>
    <m/>
    <s v=""/>
    <s v=""/>
    <s v=""/>
    <s v=""/>
    <s v=""/>
    <n v="1"/>
    <x v="39"/>
    <n v="1"/>
    <n v="0"/>
    <s v="L40"/>
    <n v="1"/>
    <n v="0"/>
    <s v=""/>
    <s v="Call"/>
    <n v="0"/>
    <n v="0"/>
    <n v="0"/>
    <n v="0"/>
    <x v="2"/>
    <x v="64"/>
    <x v="1"/>
    <s v=""/>
    <s v=""/>
  </r>
  <r>
    <s v="L40"/>
    <s v="Psoriasis vulgaris"/>
    <n v="1"/>
    <s v="Psoriasis vulgaris"/>
    <n v="1"/>
    <s v="ENBREL"/>
    <s v="ENBREL"/>
    <s v=""/>
    <s v=""/>
    <s v=""/>
    <s v=""/>
    <s v=""/>
    <s v=""/>
    <s v=""/>
    <s v=""/>
    <s v=""/>
    <s v=""/>
    <s v=""/>
    <s v=""/>
    <s v=""/>
    <s v=""/>
    <s v=""/>
    <s v=""/>
    <s v=""/>
    <s v=""/>
    <s v=""/>
    <s v=""/>
    <s v=""/>
    <s v=""/>
    <s v=""/>
    <s v=""/>
    <s v=""/>
    <s v=""/>
    <s v=""/>
    <s v=""/>
    <s v="24089004035"/>
    <s v=""/>
    <s v=""/>
    <s v=""/>
    <s v=""/>
    <s v=""/>
    <s v=""/>
    <s v=""/>
    <s v=""/>
    <s v=""/>
    <s v=""/>
    <s v=""/>
    <s v=""/>
    <s v=""/>
    <s v=""/>
    <s v=""/>
    <s v=""/>
    <s v=""/>
    <s v=""/>
    <s v=""/>
    <s v=""/>
    <s v=""/>
    <s v=""/>
    <s v=""/>
    <s v=""/>
    <s v=""/>
    <s v=""/>
    <s v=""/>
    <s v="RXCLAIM"/>
    <s v="MEDSURG"/>
    <d v="2024-09-30T15:06:36"/>
    <s v="24-089004035"/>
    <s v="JONES, KENNETH"/>
    <s v="W26829605001"/>
    <s v="AETNA - ACSF - FI - MISSISSIPPI SPC"/>
    <s v="7700"/>
    <s v="171714"/>
    <s v="0176713100001-A"/>
    <s v="1376198192"/>
    <s v="VAN DEVENDER, LEIGH"/>
    <s v="Enbrel RA Enhanced, ACSF SGM"/>
    <s v="Prior Authorization"/>
    <s v="Standard"/>
    <d v="2024-09-30T13:33:01"/>
    <d v="2024-09-30T13:33:01"/>
    <d v="2024-09-30T14:50:40"/>
    <s v="Approved"/>
    <n v="2024"/>
    <n v="9"/>
    <s v="Approved from 09/30/2024 thru 09/30/2025"/>
    <s v="Fax"/>
    <s v="Closed"/>
    <s v="Clinical"/>
    <s v="Approved from 09/30/2024 thru 09/30/2025"/>
    <s v="NULL"/>
    <n v="13126"/>
    <s v="Technician reviewed- meets guidelines"/>
    <s v="Approved from 09/30/2024 thru 09/30/2025"/>
    <d v="2024-09-30T00:00:00"/>
    <d v="2025-09-30T00:00:00"/>
    <s v="MS"/>
    <s v="JONES"/>
    <s v="KENNETH"/>
    <n v="21359"/>
    <n v="66"/>
    <s v="M"/>
    <s v="MS"/>
    <s v="Enbrel 50mg"/>
    <s v="6629003000****"/>
    <s v="L40.50"/>
    <s v="000000NULL"/>
    <s v="1376198192"/>
    <s v="LEIGH"/>
    <s v="VAN DEVENDER"/>
    <s v="OXFORD"/>
    <s v="MS"/>
    <s v="38655"/>
    <s v="ANALGESICS - ANTI-INFLAMMATORY"/>
    <s v="SOLUBLE TUMOR NECROSIS FACTOR RECEPTOR AGENTS"/>
    <s v="ENBREL"/>
    <s v="Prior Authorization"/>
    <s v="Std"/>
    <s v="Standard"/>
    <s v="Enbrel RA Enhanced, ACSF SGM"/>
    <s v="Approved - Documentation"/>
    <s v="Approved"/>
    <s v="Approved - Documentation"/>
    <s v="A"/>
    <s v="ASAP"/>
    <s v="Arthropathic psoriasis, unspecified"/>
    <n v="1.34"/>
    <n v="1.34"/>
    <s v="NULL"/>
    <s v="58406003204"/>
    <s v=""/>
    <s v="NULL"/>
    <s v="NULL"/>
    <s v="NULL"/>
    <s v="NULL"/>
    <s v="268296050"/>
    <s v="268296050AND9/30/2024ANDENBRE"/>
    <s v=""/>
    <s v=""/>
    <s v=""/>
    <s v=""/>
    <s v=""/>
    <n v="0"/>
    <n v="0"/>
    <s v=""/>
    <s v=""/>
    <n v="0"/>
    <n v="0"/>
    <n v="1"/>
    <s v="Nurse Practitioner"/>
    <s v="1376198192"/>
    <n v="0"/>
    <s v=""/>
    <s v=""/>
    <s v=""/>
    <s v=""/>
    <s v=""/>
    <n v="6.4988425925925894E-2"/>
    <x v="1"/>
    <n v="1"/>
    <n v="0"/>
    <m/>
    <m/>
    <s v=""/>
    <s v=""/>
    <s v=""/>
    <s v=""/>
    <s v=""/>
    <n v="1"/>
    <x v="39"/>
    <n v="1"/>
    <n v="0"/>
    <s v="L40"/>
    <n v="1"/>
    <n v="0"/>
    <s v=""/>
    <s v="Fax"/>
    <n v="0"/>
    <n v="0"/>
    <n v="0"/>
    <n v="0"/>
    <x v="2"/>
    <x v="65"/>
    <x v="1"/>
    <s v=""/>
    <s v=""/>
  </r>
  <r>
    <s v="L40"/>
    <s v="Psoriasis vulgaris"/>
    <n v="1"/>
    <s v="Psoriasis vulgaris"/>
    <n v="1"/>
    <s v="SKYRIZI"/>
    <s v="SKYRIZI"/>
    <s v=""/>
    <s v=""/>
    <s v=""/>
    <s v=""/>
    <s v=""/>
    <s v=""/>
    <s v=""/>
    <s v=""/>
    <s v=""/>
    <s v=""/>
    <s v=""/>
    <s v=""/>
    <s v=""/>
    <s v=""/>
    <s v=""/>
    <s v=""/>
    <s v=""/>
    <s v=""/>
    <s v=""/>
    <s v=""/>
    <s v=""/>
    <s v=""/>
    <s v=""/>
    <s v=""/>
    <s v=""/>
    <s v=""/>
    <s v=""/>
    <s v=""/>
    <s v="24089159156"/>
    <s v=""/>
    <s v=""/>
    <s v=""/>
    <s v=""/>
    <s v=""/>
    <s v=""/>
    <s v=""/>
    <s v=""/>
    <s v=""/>
    <s v=""/>
    <s v=""/>
    <s v=""/>
    <s v=""/>
    <s v=""/>
    <s v=""/>
    <s v=""/>
    <s v=""/>
    <s v=""/>
    <s v=""/>
    <s v=""/>
    <s v=""/>
    <s v=""/>
    <s v=""/>
    <s v=""/>
    <s v=""/>
    <s v=""/>
    <s v=""/>
    <s v="RXCLAIM"/>
    <s v="MEDSURG"/>
    <d v="2024-10-04T16:39:40"/>
    <s v="24-089159156"/>
    <s v="TAYLOR, MARSHA"/>
    <s v="W26829617401"/>
    <s v="AETNA - ACSF - FI - MISSISSIPPI SPC"/>
    <s v="7700"/>
    <s v="171714"/>
    <s v="0176713100001-A"/>
    <s v="1477096345"/>
    <s v="HINDERS, JENNIFER"/>
    <s v="Skyrizi SGM"/>
    <s v="Prior Authorization"/>
    <s v="Standard"/>
    <d v="2024-10-04T13:44:33"/>
    <d v="2024-10-04T13:44:33"/>
    <d v="2024-10-03T15:32:01"/>
    <s v="Approved"/>
    <n v="2024"/>
    <n v="10"/>
    <s v="Approved from 10/04/2024 thru 10/04/2025"/>
    <s v="ePA"/>
    <s v="Closed"/>
    <s v="Clinical"/>
    <s v="Approved from 10/04/2024 thru 10/04/2025"/>
    <s v="NULL"/>
    <n v="13126"/>
    <s v="Technician reviewed- meets guidelines"/>
    <s v="Approved from 10/04/2024 thru 10/04/2025"/>
    <d v="2024-10-04T00:00:00"/>
    <d v="2025-10-04T00:00:00"/>
    <s v="MS"/>
    <s v="TAYLOR"/>
    <s v="MARSHA"/>
    <n v="24033"/>
    <n v="58"/>
    <s v="F"/>
    <s v="MS"/>
    <s v="Skyrizi 150mg"/>
    <s v="9025057070****"/>
    <s v="L400"/>
    <s v="1477096345"/>
    <s v="1477096345"/>
    <s v="JENNIFER"/>
    <s v="HINDERS"/>
    <s v="Germantown"/>
    <s v="TN"/>
    <s v="38138"/>
    <s v="DERMATOLOGICALS"/>
    <s v="ANTIPSORIATICS - SYSTEMIC"/>
    <s v="SKYRIZI"/>
    <s v="Prior Authorization"/>
    <s v="Std"/>
    <s v="Standard"/>
    <s v="Skyrizi SGM"/>
    <s v="Approved - ePA"/>
    <s v="Approved"/>
    <s v="Approved - ePA"/>
    <s v="A"/>
    <s v="ASAP"/>
    <s v="Psoriasis vulgaris"/>
    <n v="2.5499999999999998"/>
    <n v="2.5499999999999998"/>
    <s v="NULL"/>
    <s v="00074210001"/>
    <s v=""/>
    <s v="NULL"/>
    <s v="NULL"/>
    <s v="NULL"/>
    <s v="NULL"/>
    <s v="268296174"/>
    <s v="268296174AND10/4/2024ANDSKYRI"/>
    <s v=""/>
    <s v=""/>
    <s v=""/>
    <s v=""/>
    <s v=""/>
    <n v="0"/>
    <n v="0"/>
    <s v=""/>
    <s v=""/>
    <n v="0"/>
    <n v="0"/>
    <n v="1"/>
    <s v="Physician Assistant"/>
    <s v="1477096345"/>
    <n v="0"/>
    <s v=""/>
    <s v=""/>
    <s v=""/>
    <s v=""/>
    <s v=""/>
    <n v="0.12160879629629601"/>
    <x v="1"/>
    <n v="1"/>
    <n v="0"/>
    <m/>
    <m/>
    <s v=""/>
    <s v=""/>
    <s v=""/>
    <s v=""/>
    <s v=""/>
    <n v="1"/>
    <x v="39"/>
    <n v="1"/>
    <n v="0"/>
    <s v="L40"/>
    <n v="1"/>
    <n v="0"/>
    <s v=""/>
    <s v="ePA"/>
    <n v="0"/>
    <n v="0"/>
    <n v="0"/>
    <n v="0"/>
    <x v="11"/>
    <x v="66"/>
    <x v="1"/>
    <s v=""/>
    <s v=""/>
  </r>
  <r>
    <s v="L40"/>
    <s v="Psoriasis vulgaris"/>
    <n v="1"/>
    <s v="Psoriasis vulgaris"/>
    <n v="1"/>
    <s v="SKYRIZI"/>
    <s v="SKYRIZI"/>
    <s v=""/>
    <s v=""/>
    <s v=""/>
    <s v=""/>
    <s v=""/>
    <s v=""/>
    <s v=""/>
    <s v=""/>
    <s v=""/>
    <s v=""/>
    <s v=""/>
    <s v=""/>
    <s v=""/>
    <s v=""/>
    <s v=""/>
    <s v=""/>
    <s v=""/>
    <s v=""/>
    <s v=""/>
    <s v=""/>
    <s v=""/>
    <s v=""/>
    <s v=""/>
    <s v=""/>
    <s v=""/>
    <s v=""/>
    <s v=""/>
    <s v=""/>
    <s v="24088926271"/>
    <s v=""/>
    <s v=""/>
    <s v=""/>
    <s v=""/>
    <s v=""/>
    <s v=""/>
    <s v=""/>
    <s v=""/>
    <s v=""/>
    <s v=""/>
    <s v=""/>
    <s v=""/>
    <s v=""/>
    <s v=""/>
    <s v=""/>
    <s v=""/>
    <s v=""/>
    <s v=""/>
    <s v=""/>
    <s v=""/>
    <s v=""/>
    <s v=""/>
    <s v=""/>
    <s v=""/>
    <s v=""/>
    <s v=""/>
    <s v=""/>
    <s v="RXCLAIM"/>
    <s v="MEDSURG"/>
    <d v="2024-10-03T14:28:10"/>
    <s v="24-088926271"/>
    <s v="SELLARS, JAMES"/>
    <s v="W28547005701"/>
    <s v="AETNA - ACSF - FI - TEXAS - PPO SPC"/>
    <s v="7700"/>
    <s v="108363238"/>
    <s v="0170009150001HR"/>
    <s v="1609083203"/>
    <s v="HAYGOOD, LAURA"/>
    <s v="Skyrizi SGM"/>
    <s v="Prior Authorization"/>
    <s v="Standard"/>
    <d v="2024-10-03T13:27:22"/>
    <d v="2024-10-03T13:27:22"/>
    <d v="2024-09-27T07:44:21"/>
    <s v="Approved"/>
    <n v="2024"/>
    <n v="10"/>
    <s v="Approved from 10/03/2024 thru 10/03/2025"/>
    <s v="Fax"/>
    <s v="Closed"/>
    <s v="Clinical"/>
    <s v="Approved from 10/03/2024 thru 10/03/2025"/>
    <s v="NULL"/>
    <n v="13126"/>
    <s v="Technician reviewed- meets guidelines"/>
    <s v="Approved from 10/03/2024 thru 10/03/2025"/>
    <d v="2024-10-03T00:00:00"/>
    <d v="2025-10-03T00:00:00"/>
    <s v="TX"/>
    <s v="SELLARS"/>
    <s v="JAMES"/>
    <n v="25230"/>
    <n v="55"/>
    <s v="M"/>
    <s v="TX"/>
    <s v="Skyrizi 150mg"/>
    <s v="9025057070D520"/>
    <s v="L40.0"/>
    <s v="000000NULL"/>
    <s v="1609083203"/>
    <s v="LAURA"/>
    <s v="HAYGOOD"/>
    <s v="TYLER"/>
    <s v="TX"/>
    <s v="75703"/>
    <s v="DERMATOLOGICALS"/>
    <s v="ANTIPSORIATICS - SYSTEMIC"/>
    <s v="SKYRIZI"/>
    <s v="Prior Authorization"/>
    <s v="Std"/>
    <s v="Standard"/>
    <s v="Skyrizi SGM"/>
    <s v="Approved - Documentation"/>
    <s v="Approved"/>
    <s v="Approved - Documentation"/>
    <s v="A"/>
    <s v="ASAP"/>
    <s v="Psoriasis vulgaris"/>
    <n v="1.01"/>
    <n v="1.01"/>
    <s v="NULL"/>
    <s v="00074105001"/>
    <s v=""/>
    <s v="NULL"/>
    <s v="NULL"/>
    <s v="NULL"/>
    <s v="NULL"/>
    <s v="285470057"/>
    <s v="285470057AND10/3/2024ANDSKYRI"/>
    <s v=""/>
    <s v=""/>
    <s v=""/>
    <s v=""/>
    <s v=""/>
    <n v="0"/>
    <n v="0"/>
    <s v=""/>
    <s v=""/>
    <n v="0"/>
    <n v="0"/>
    <n v="1"/>
    <s v="Specialist"/>
    <s v="1609083203"/>
    <n v="0"/>
    <s v=""/>
    <s v=""/>
    <s v=""/>
    <s v=""/>
    <s v=""/>
    <n v="4.2222222222222203E-2"/>
    <x v="1"/>
    <n v="1"/>
    <n v="0"/>
    <m/>
    <m/>
    <s v=""/>
    <s v=""/>
    <s v=""/>
    <s v=""/>
    <s v=""/>
    <n v="1"/>
    <x v="39"/>
    <n v="1"/>
    <n v="0"/>
    <s v="L40"/>
    <n v="1"/>
    <n v="0"/>
    <s v=""/>
    <s v="Fax"/>
    <n v="0"/>
    <n v="0"/>
    <n v="0"/>
    <n v="0"/>
    <x v="9"/>
    <x v="66"/>
    <x v="1"/>
    <s v=""/>
    <s v=""/>
  </r>
  <r>
    <s v="L40"/>
    <s v="Psoriasis vulgaris"/>
    <n v="1"/>
    <s v="Psoriasis vulgaris"/>
    <n v="1"/>
    <s v="HYRIMOZ"/>
    <s v="HYRIMOZ"/>
    <s v=""/>
    <s v=""/>
    <s v=""/>
    <s v=""/>
    <s v=""/>
    <s v=""/>
    <s v=""/>
    <s v=""/>
    <s v=""/>
    <s v=""/>
    <s v=""/>
    <s v=""/>
    <s v=""/>
    <s v=""/>
    <s v=""/>
    <s v=""/>
    <s v=""/>
    <s v=""/>
    <s v=""/>
    <s v=""/>
    <s v=""/>
    <s v=""/>
    <s v=""/>
    <s v=""/>
    <s v=""/>
    <s v=""/>
    <s v=""/>
    <s v=""/>
    <s v="24086446138"/>
    <s v=""/>
    <s v=""/>
    <s v=""/>
    <s v=""/>
    <s v=""/>
    <s v=""/>
    <s v=""/>
    <s v=""/>
    <s v=""/>
    <s v=""/>
    <s v=""/>
    <s v=""/>
    <s v=""/>
    <s v=""/>
    <s v=""/>
    <s v=""/>
    <s v=""/>
    <s v=""/>
    <s v=""/>
    <s v=""/>
    <s v=""/>
    <s v=""/>
    <s v=""/>
    <s v=""/>
    <s v=""/>
    <s v=""/>
    <s v=""/>
    <s v="RXCLAIM"/>
    <s v="MEDSURG"/>
    <d v="2024-07-24T06:15:25"/>
    <s v="24-086446138"/>
    <s v="PRUNKA, MICHAEL"/>
    <s v="W28580444301"/>
    <s v="AETNA - ACSF - FI - MISSISSIPPI SPC"/>
    <s v="7700"/>
    <s v="108363238"/>
    <s v="0170009100001BI"/>
    <s v="1639188949"/>
    <s v="SARWAR, HAROON"/>
    <s v="Humira and biosimilars RA Enhanced, AETNA Only ACSF SGM"/>
    <s v="Prior Authorization"/>
    <s v="Standard"/>
    <d v="2024-07-23T16:37:58"/>
    <d v="2024-07-23T16:37:58"/>
    <d v="2024-07-19T07:43:47"/>
    <s v="Approved"/>
    <n v="2024"/>
    <n v="7"/>
    <s v="Approved from 07/24/2024 thru 07/24/2025"/>
    <s v="Fax"/>
    <s v="Closed"/>
    <s v="Clinical"/>
    <s v="Approved from 07/24/2024 thru 07/24/2025"/>
    <s v="NULL"/>
    <n v="13126"/>
    <s v="Technician reviewed- meets guidelines"/>
    <s v="Approved from 07/24/2024 thru 07/24/2025"/>
    <d v="2024-07-24T00:00:00"/>
    <d v="2025-07-24T00:00:00"/>
    <s v="MS"/>
    <s v="PRUNKA"/>
    <s v="MICHAEL"/>
    <n v="32140"/>
    <n v="36"/>
    <s v="M"/>
    <s v="NY"/>
    <s v="Hyrimoz"/>
    <s v="6627001504****"/>
    <s v="L40.50"/>
    <s v="000000NULL"/>
    <s v="1639188949"/>
    <s v="HAROON"/>
    <s v="SARWAR"/>
    <s v="SPARTA"/>
    <s v="NJ"/>
    <s v="7871"/>
    <s v="ANALGESICS - ANTI-INFLAMMATORY"/>
    <s v="ANTI-TNF-ALPHA - MONOCLONAL ANTIBODIES"/>
    <s v="HYRIMOZ"/>
    <s v="Prior Authorization"/>
    <s v="Std"/>
    <s v="Standard"/>
    <s v="Humira and biosimilars RA Enhanced, AETNA Only ACSF SGM"/>
    <s v="Approved - Documentation"/>
    <s v="Approved"/>
    <s v="Approved - Documentation"/>
    <s v="A"/>
    <s v="ASAP"/>
    <s v="Arthropathic psoriasis, unspecified"/>
    <n v="13.37"/>
    <n v="13.37"/>
    <s v="NULL"/>
    <s v="61314047320"/>
    <s v=""/>
    <s v="NULL"/>
    <s v="NULL"/>
    <s v="NULL"/>
    <s v="NULL"/>
    <s v="285804443"/>
    <s v="285804443AND7/24/2024ANDHYRIM"/>
    <s v=""/>
    <s v=""/>
    <s v=""/>
    <s v=""/>
    <s v=""/>
    <n v="0"/>
    <n v="0"/>
    <s v=""/>
    <s v=""/>
    <n v="0"/>
    <n v="0"/>
    <n v="1"/>
    <s v="Internal Medicine"/>
    <s v="1639188949"/>
    <n v="0"/>
    <s v=""/>
    <s v=""/>
    <s v=""/>
    <s v=""/>
    <s v=""/>
    <n v="0.56767361111111103"/>
    <x v="1"/>
    <n v="1"/>
    <n v="0"/>
    <m/>
    <m/>
    <s v=""/>
    <s v=""/>
    <s v=""/>
    <s v=""/>
    <s v=""/>
    <n v="1"/>
    <x v="39"/>
    <n v="1"/>
    <n v="0"/>
    <s v="L40"/>
    <n v="1"/>
    <n v="0"/>
    <s v=""/>
    <s v="Fax"/>
    <n v="0"/>
    <n v="0"/>
    <n v="0"/>
    <n v="0"/>
    <x v="1"/>
    <x v="67"/>
    <x v="1"/>
    <s v=""/>
    <s v=""/>
  </r>
  <r>
    <s v="L40"/>
    <s v="Psoriasis vulgaris"/>
    <n v="1"/>
    <s v="Psoriasis vulgaris"/>
    <n v="1"/>
    <s v="HYRIMOZ"/>
    <s v="HYRIMOZ"/>
    <s v=""/>
    <s v=""/>
    <s v=""/>
    <s v=""/>
    <s v=""/>
    <s v=""/>
    <s v=""/>
    <s v=""/>
    <s v=""/>
    <s v=""/>
    <s v=""/>
    <s v=""/>
    <s v=""/>
    <s v=""/>
    <s v=""/>
    <s v=""/>
    <s v=""/>
    <s v=""/>
    <s v=""/>
    <s v=""/>
    <s v=""/>
    <s v=""/>
    <s v=""/>
    <s v=""/>
    <s v=""/>
    <s v=""/>
    <s v=""/>
    <s v=""/>
    <s v="24086919261"/>
    <s v=""/>
    <s v=""/>
    <s v=""/>
    <s v=""/>
    <s v=""/>
    <s v=""/>
    <s v=""/>
    <s v=""/>
    <s v=""/>
    <s v=""/>
    <s v=""/>
    <s v=""/>
    <s v=""/>
    <s v=""/>
    <s v=""/>
    <s v=""/>
    <s v=""/>
    <s v=""/>
    <s v=""/>
    <s v=""/>
    <s v=""/>
    <s v=""/>
    <s v=""/>
    <s v=""/>
    <s v=""/>
    <s v=""/>
    <s v=""/>
    <s v="RXCLAIM"/>
    <s v="MEDSURG"/>
    <d v="2024-08-02T15:56:07"/>
    <s v="24-086919261"/>
    <s v="PRUNKA, MICHAEL"/>
    <s v="W28580444301"/>
    <s v="AETNA - ACSF - FI - MISSISSIPPI SPC"/>
    <s v="7700"/>
    <s v="108363238"/>
    <s v="0170009100001BI"/>
    <s v="1639188949"/>
    <s v="SARWAR, HAROON"/>
    <s v="Humira and biosimilars RA Enhanced, AETNA Only ACSF SGM"/>
    <s v="Prior Authorization"/>
    <s v="Standard"/>
    <d v="2024-08-02T13:02:28"/>
    <d v="2024-08-02T15:55:06"/>
    <d v="2024-08-01T11:20:20"/>
    <s v="Approved"/>
    <n v="2024"/>
    <n v="8"/>
    <s v="Approved from 08/02/2024 thru 08/02/2025"/>
    <s v="Fax"/>
    <s v="Closed"/>
    <s v="Clinical"/>
    <s v="Approved from 08/02/2024 thru 08/02/2025"/>
    <s v="NULL"/>
    <n v="13126"/>
    <s v="Technician reviewed- meets guidelines"/>
    <s v="Approved from 08/02/2024 thru 08/02/2025"/>
    <d v="2024-08-02T00:00:00"/>
    <d v="2025-08-02T00:00:00"/>
    <s v="MS"/>
    <s v="PRUNKA"/>
    <s v="MICHAEL"/>
    <n v="32140"/>
    <n v="36"/>
    <s v="M"/>
    <s v="NY"/>
    <s v="Hyrimoz"/>
    <s v="6627001504****"/>
    <s v="L40.50"/>
    <s v="000000NULL"/>
    <s v="1639188949"/>
    <s v="HAROON"/>
    <s v="SARWAR"/>
    <s v="SPARTA"/>
    <s v="NJ"/>
    <s v="7871"/>
    <s v="ANALGESICS - ANTI-INFLAMMATORY"/>
    <s v="ANTI-TNF-ALPHA - MONOCLONAL ANTIBODIES"/>
    <s v="HYRIMOZ"/>
    <s v="Prior Authorization"/>
    <s v="Std"/>
    <s v="Standard"/>
    <s v="Humira and biosimilars RA Enhanced, AETNA Only ACSF SGM"/>
    <s v="Approved - Documentation"/>
    <s v="Approved"/>
    <s v="Approved - Documentation"/>
    <s v="A"/>
    <s v="ASAP"/>
    <s v="Arthropathic psoriasis, unspecified"/>
    <n v="0.01"/>
    <n v="0.01"/>
    <s v="NULL"/>
    <s v="83457010701"/>
    <s v=""/>
    <s v="NULL"/>
    <s v="NULL"/>
    <s v="NULL"/>
    <s v="NULL"/>
    <s v="285804443"/>
    <s v="285804443AND8/2/2024ANDHYRIM"/>
    <s v=""/>
    <s v=""/>
    <s v=""/>
    <s v=""/>
    <s v=""/>
    <n v="0"/>
    <n v="0"/>
    <s v=""/>
    <s v=""/>
    <n v="0"/>
    <n v="0"/>
    <n v="1"/>
    <s v="Internal Medicine"/>
    <s v="1639188949"/>
    <n v="0"/>
    <s v=""/>
    <s v=""/>
    <s v=""/>
    <s v=""/>
    <s v=""/>
    <n v="0.120590277777778"/>
    <x v="1"/>
    <n v="1"/>
    <n v="0"/>
    <m/>
    <m/>
    <s v=""/>
    <s v=""/>
    <s v=""/>
    <s v=""/>
    <s v=""/>
    <n v="1"/>
    <x v="39"/>
    <n v="1"/>
    <n v="0"/>
    <s v="L40"/>
    <n v="1"/>
    <n v="0"/>
    <s v=""/>
    <s v="Fax"/>
    <n v="0"/>
    <n v="0"/>
    <n v="0"/>
    <n v="0"/>
    <x v="1"/>
    <x v="67"/>
    <x v="1"/>
    <s v=""/>
    <s v=""/>
  </r>
  <r>
    <s v="L40"/>
    <s v="Psoriasis vulgaris"/>
    <n v="1"/>
    <s v="Psoriasis vulgaris"/>
    <n v="1"/>
    <s v="HYRIMOZ"/>
    <s v="HYRIMOZ"/>
    <s v=""/>
    <s v=""/>
    <s v=""/>
    <s v=""/>
    <s v=""/>
    <s v=""/>
    <s v=""/>
    <s v=""/>
    <s v=""/>
    <s v=""/>
    <s v=""/>
    <s v=""/>
    <s v=""/>
    <s v=""/>
    <s v=""/>
    <s v=""/>
    <s v=""/>
    <s v=""/>
    <s v=""/>
    <s v=""/>
    <s v=""/>
    <s v=""/>
    <s v=""/>
    <s v=""/>
    <s v=""/>
    <s v=""/>
    <s v=""/>
    <s v=""/>
    <s v="24085294986"/>
    <s v=""/>
    <s v=""/>
    <s v=""/>
    <s v=""/>
    <s v=""/>
    <s v=""/>
    <s v=""/>
    <s v=""/>
    <s v=""/>
    <s v=""/>
    <s v=""/>
    <s v=""/>
    <s v=""/>
    <s v=""/>
    <s v=""/>
    <s v=""/>
    <s v=""/>
    <s v=""/>
    <s v=""/>
    <s v=""/>
    <s v=""/>
    <s v=""/>
    <s v=""/>
    <s v=""/>
    <s v=""/>
    <s v=""/>
    <s v=""/>
    <s v="RXCLAIM"/>
    <s v="MEDSURG"/>
    <d v="2024-06-17T16:21:26"/>
    <s v="24-085294986"/>
    <s v="DAVIS, BRANDY"/>
    <s v="W27788454901"/>
    <s v="AETNA - ACSF - FI - MISSISSIPPI SPC"/>
    <s v="7700"/>
    <s v="171714"/>
    <s v="0176713100001-A"/>
    <s v="1760586002"/>
    <s v="LORIA, PHILIP"/>
    <s v="Humira and biosimilars RA Enhanced, AETNA Only ACSF SGM"/>
    <s v="Prior Authorization"/>
    <s v="Expedited"/>
    <d v="2024-06-17T14:23:08"/>
    <d v="2024-06-17T14:43:49"/>
    <d v="2024-06-17T14:19:46"/>
    <s v="Approved"/>
    <n v="2024"/>
    <n v="6"/>
    <s v="Approved from 06/17/2024 thru 06/17/2025"/>
    <s v="Call"/>
    <s v="Closed"/>
    <s v="Clinical"/>
    <s v="Approved from 06/17/2024 thru 06/17/2025"/>
    <s v="NULL"/>
    <n v="13126"/>
    <s v="Technician reviewed- meets guidelines"/>
    <s v="Approved from 06/17/2024 thru 06/17/2025"/>
    <d v="2024-06-17T00:00:00"/>
    <d v="2025-06-17T00:00:00"/>
    <s v="MS"/>
    <s v="DAVIS"/>
    <s v="BRANDY"/>
    <n v="27313"/>
    <n v="49"/>
    <s v="F"/>
    <s v="MS"/>
    <s v="Hyrimoz"/>
    <s v="6627001504****"/>
    <s v="L40.0"/>
    <s v="000000NULL"/>
    <s v="1760586002"/>
    <s v="PHILIP"/>
    <s v="LORIA"/>
    <s v="OXFORD"/>
    <s v="MS"/>
    <s v="38655"/>
    <s v="ANALGESICS - ANTI-INFLAMMATORY"/>
    <s v="ANTI-TNF-ALPHA - MONOCLONAL ANTIBODIES"/>
    <s v="HYRIMOZ"/>
    <s v="Prior Authorization"/>
    <s v="Exp"/>
    <s v="Expedited"/>
    <s v="Humira and biosimilars RA Enhanced, AETNA Only ACSF SGM"/>
    <s v="Approved - Documentation"/>
    <s v="Approved"/>
    <s v="Approved - Documentation"/>
    <s v="A"/>
    <s v="ASAP"/>
    <s v="Psoriasis vulgaris"/>
    <n v="1.38"/>
    <n v="1.38"/>
    <s v="NULL"/>
    <s v="83457020250"/>
    <s v=""/>
    <s v="NULL"/>
    <s v="NULL"/>
    <s v="NULL"/>
    <s v="NULL"/>
    <s v="277884549"/>
    <s v="277884549AND6/17/2024ANDHYRIM"/>
    <s v=""/>
    <s v=""/>
    <s v=""/>
    <s v=""/>
    <s v=""/>
    <n v="0"/>
    <n v="0"/>
    <s v=""/>
    <s v=""/>
    <n v="0"/>
    <n v="0"/>
    <n v="1"/>
    <s v="Dermatology"/>
    <s v="1760586002"/>
    <n v="0"/>
    <s v=""/>
    <s v=""/>
    <s v=""/>
    <s v=""/>
    <s v=""/>
    <n v="8.2152777777777797E-2"/>
    <x v="1"/>
    <n v="1"/>
    <n v="0"/>
    <n v="1"/>
    <m/>
    <s v=""/>
    <s v=""/>
    <s v=""/>
    <s v=""/>
    <s v=""/>
    <n v="1"/>
    <x v="39"/>
    <n v="1"/>
    <n v="0"/>
    <s v="L40"/>
    <n v="1"/>
    <n v="0"/>
    <s v=""/>
    <s v="Call"/>
    <n v="0"/>
    <n v="0"/>
    <n v="0"/>
    <n v="0"/>
    <x v="16"/>
    <x v="67"/>
    <x v="1"/>
    <s v=""/>
    <s v=""/>
  </r>
  <r>
    <s v="L40"/>
    <s v="Psoriasis vulgaris"/>
    <n v="1"/>
    <s v="Psoriasis vulgaris"/>
    <n v="1"/>
    <s v="SKYRIZI"/>
    <s v="SKYRIZI"/>
    <s v=""/>
    <s v=""/>
    <s v=""/>
    <s v=""/>
    <s v=""/>
    <s v=""/>
    <s v=""/>
    <s v=""/>
    <s v=""/>
    <s v=""/>
    <s v=""/>
    <s v=""/>
    <s v=""/>
    <s v=""/>
    <s v=""/>
    <s v=""/>
    <s v=""/>
    <s v=""/>
    <s v=""/>
    <s v=""/>
    <s v=""/>
    <s v=""/>
    <s v=""/>
    <s v=""/>
    <s v=""/>
    <s v=""/>
    <s v=""/>
    <s v=""/>
    <s v="24090356072"/>
    <s v=""/>
    <s v=""/>
    <s v=""/>
    <s v=""/>
    <s v=""/>
    <s v=""/>
    <s v=""/>
    <s v=""/>
    <s v=""/>
    <s v=""/>
    <s v=""/>
    <s v=""/>
    <s v=""/>
    <s v=""/>
    <s v=""/>
    <s v=""/>
    <s v=""/>
    <s v=""/>
    <s v=""/>
    <s v=""/>
    <s v=""/>
    <s v=""/>
    <s v=""/>
    <s v=""/>
    <s v=""/>
    <s v=""/>
    <s v=""/>
    <s v="RXCLAIM"/>
    <s v="MEDSURG"/>
    <d v="2024-11-07T13:11:35"/>
    <s v="24-090356072"/>
    <s v="DAVIS, BRANDY"/>
    <s v="W27788454901"/>
    <s v="AETNA - ACSF - FI - MISSISSIPPI SPC"/>
    <s v="7700"/>
    <s v="171714"/>
    <s v="0176713100001-A"/>
    <s v="1760586002"/>
    <s v="LORIA, PHILIP"/>
    <s v="Skyrizi SGM"/>
    <s v="Prior Authorization"/>
    <s v="Standard"/>
    <d v="2024-11-07T10:31:29"/>
    <d v="2024-11-07T12:11:37"/>
    <d v="2024-11-07T10:28:55"/>
    <s v="Approved"/>
    <n v="2024"/>
    <n v="11"/>
    <s v="Approved from 11/07/2024 thru 11/07/2025"/>
    <s v="Call"/>
    <s v="Closed"/>
    <s v="Clinical"/>
    <s v="Approved from 11/07/2024 thru 11/07/2025"/>
    <s v="NULL"/>
    <n v="13126"/>
    <s v="Technician reviewed- meets guidelines"/>
    <s v="Approved from 11/07/2024 thru 11/07/2025"/>
    <d v="2024-11-07T00:00:00"/>
    <d v="2025-11-07T00:00:00"/>
    <s v="MS"/>
    <s v="DAVIS"/>
    <s v="BRANDY"/>
    <n v="27313"/>
    <n v="50"/>
    <s v="F"/>
    <s v="MS"/>
    <s v="Skyrizi 150mg"/>
    <s v="9025057070****"/>
    <s v="L40.0"/>
    <s v="000000NULL"/>
    <s v="1760586002"/>
    <s v="PHILIP"/>
    <s v="LORIA"/>
    <s v="OXFORD"/>
    <s v="MS"/>
    <s v="38655"/>
    <s v="DERMATOLOGICALS"/>
    <s v="ANTIPSORIATICS - SYSTEMIC"/>
    <s v="SKYRIZI"/>
    <s v="Prior Authorization"/>
    <s v="Std"/>
    <s v="Standard"/>
    <s v="Skyrizi SGM"/>
    <s v="Approved - Documentation"/>
    <s v="Approved"/>
    <s v="Approved - Documentation"/>
    <s v="A"/>
    <s v="ASAP"/>
    <s v="Psoriasis vulgaris"/>
    <n v="0.6"/>
    <n v="0.6"/>
    <s v="NULL"/>
    <s v="00074105001"/>
    <s v=""/>
    <s v="NULL"/>
    <s v="NULL"/>
    <s v="NULL"/>
    <s v="NULL"/>
    <s v="277884549"/>
    <s v="277884549AND11/7/2024ANDSKYRI"/>
    <s v=""/>
    <s v=""/>
    <s v=""/>
    <s v=""/>
    <s v=""/>
    <n v="0"/>
    <n v="0"/>
    <s v=""/>
    <s v=""/>
    <n v="0"/>
    <n v="0"/>
    <n v="1"/>
    <s v="Dermatology"/>
    <s v="1760586002"/>
    <n v="0"/>
    <s v=""/>
    <s v=""/>
    <s v=""/>
    <s v=""/>
    <n v="8.2152777700684965E-2"/>
    <n v="0.111180555555556"/>
    <x v="1"/>
    <n v="1"/>
    <n v="0"/>
    <m/>
    <m/>
    <s v=""/>
    <s v=""/>
    <s v=""/>
    <s v=""/>
    <s v=""/>
    <n v="1"/>
    <x v="39"/>
    <n v="1"/>
    <n v="0"/>
    <s v="L40"/>
    <n v="1"/>
    <n v="0"/>
    <s v=""/>
    <s v="Call"/>
    <n v="0"/>
    <n v="0"/>
    <n v="0"/>
    <n v="0"/>
    <x v="16"/>
    <x v="66"/>
    <x v="1"/>
    <s v=""/>
    <s v=""/>
  </r>
  <r>
    <s v="L40"/>
    <s v="Psoriasis vulgaris"/>
    <n v="1"/>
    <s v="Psoriasis vulgaris"/>
    <n v="1"/>
    <s v="COSENTYX"/>
    <s v="COSENTYX"/>
    <s v=""/>
    <s v=""/>
    <s v=""/>
    <s v=""/>
    <s v=""/>
    <s v=""/>
    <s v=""/>
    <s v=""/>
    <s v=""/>
    <s v=""/>
    <s v=""/>
    <s v=""/>
    <s v=""/>
    <s v=""/>
    <s v=""/>
    <s v=""/>
    <s v=""/>
    <s v=""/>
    <s v=""/>
    <s v=""/>
    <s v=""/>
    <s v=""/>
    <s v=""/>
    <s v=""/>
    <s v=""/>
    <s v=""/>
    <s v=""/>
    <s v=""/>
    <s v="24082132844"/>
    <s v=""/>
    <s v=""/>
    <s v=""/>
    <s v=""/>
    <s v=""/>
    <s v=""/>
    <s v=""/>
    <s v=""/>
    <s v=""/>
    <s v=""/>
    <s v=""/>
    <s v=""/>
    <s v=""/>
    <s v=""/>
    <s v=""/>
    <s v=""/>
    <s v=""/>
    <s v=""/>
    <s v=""/>
    <s v=""/>
    <s v=""/>
    <s v=""/>
    <s v=""/>
    <s v=""/>
    <s v=""/>
    <s v=""/>
    <s v=""/>
    <s v="RXCLAIM"/>
    <s v="MEDSURG"/>
    <d v="2024-03-27T12:14:45"/>
    <s v="24-082132844"/>
    <s v="HANKS, JULIA"/>
    <s v="W24109031201"/>
    <s v="AETNA - ACSF - FI - MISSISSIPPI SPC"/>
    <s v="7700"/>
    <s v="15000024"/>
    <s v="0486310100002AA"/>
    <s v="1821209784"/>
    <s v="EDDLEMAN, KIRK"/>
    <s v="Cosentyx ACSF SGM"/>
    <s v="Prior Authorization"/>
    <s v="Standard"/>
    <d v="2024-03-26T13:31:28"/>
    <d v="2024-03-26T13:31:28"/>
    <d v="2024-03-26T15:40:54"/>
    <s v="Approved"/>
    <n v="2024"/>
    <n v="3"/>
    <s v="Approved from 03/27/2024 thru 03/27/2025"/>
    <s v="Fax"/>
    <s v="Closed"/>
    <s v="Clinical"/>
    <s v="Approved from 03/27/2024 thru 03/27/2025"/>
    <s v="NULL"/>
    <n v="13126"/>
    <s v="Technician reviewed- meets guidelines"/>
    <s v="Approved from 03/27/2024 thru 03/27/2025"/>
    <d v="2024-03-27T00:00:00"/>
    <d v="2025-03-27T00:00:00"/>
    <s v="MS"/>
    <s v="HANKS"/>
    <s v="JULIA"/>
    <n v="28586"/>
    <n v="45"/>
    <s v="F"/>
    <s v="MS"/>
    <s v="Cosentyx SC"/>
    <s v="9025057500****"/>
    <s v="L40.0"/>
    <s v="000000NULL"/>
    <s v="1821209784"/>
    <s v="KIRK"/>
    <s v="EDDLEMAN"/>
    <s v="OXFORD"/>
    <s v="MS"/>
    <s v="38655"/>
    <s v="DERMATOLOGICALS"/>
    <s v="ANTIPSORIATICS - SYSTEMIC"/>
    <s v="COSENTYX"/>
    <s v="Prior Authorization"/>
    <s v="Std"/>
    <s v="Standard"/>
    <s v="Cosentyx ACSF SGM"/>
    <s v="Approved - Documentation"/>
    <s v="Approved"/>
    <s v="Approved - Documentation"/>
    <s v="A"/>
    <s v="ASAP"/>
    <s v="Psoriasis vulgaris"/>
    <n v="22.43"/>
    <n v="22.43"/>
    <s v="NULL"/>
    <s v="00078063968"/>
    <s v=""/>
    <s v="NULL"/>
    <s v="NULL"/>
    <s v="NULL"/>
    <s v="NULL"/>
    <s v="241090312"/>
    <s v="241090312AND3/27/2024ANDCOSEN"/>
    <s v=""/>
    <s v=""/>
    <s v=""/>
    <s v=""/>
    <s v=""/>
    <n v="0"/>
    <n v="0"/>
    <s v=""/>
    <s v=""/>
    <n v="0"/>
    <n v="0"/>
    <n v="1"/>
    <s v="Internal Medicine"/>
    <s v="1821209784"/>
    <n v="0"/>
    <s v=""/>
    <s v=""/>
    <s v=""/>
    <s v=""/>
    <s v=""/>
    <n v="0.94672453703703696"/>
    <x v="1"/>
    <n v="1"/>
    <n v="0"/>
    <m/>
    <m/>
    <s v=""/>
    <s v=""/>
    <s v=""/>
    <s v=""/>
    <s v=""/>
    <n v="1"/>
    <x v="39"/>
    <n v="1"/>
    <n v="0"/>
    <s v="L40"/>
    <n v="1"/>
    <n v="0"/>
    <s v=""/>
    <s v="Fax"/>
    <n v="0"/>
    <n v="0"/>
    <n v="0"/>
    <n v="0"/>
    <x v="1"/>
    <x v="68"/>
    <x v="1"/>
    <s v=""/>
    <s v=""/>
  </r>
  <r>
    <s v="L40"/>
    <s v="Psoriasis vulgaris"/>
    <n v="1"/>
    <s v="Psoriasis vulgaris"/>
    <n v="1"/>
    <s v="HUMIRA"/>
    <s v="HUMIRA"/>
    <s v=""/>
    <s v=""/>
    <s v=""/>
    <s v=""/>
    <s v=""/>
    <s v=""/>
    <s v=""/>
    <s v=""/>
    <s v=""/>
    <s v=""/>
    <s v=""/>
    <s v=""/>
    <s v=""/>
    <s v=""/>
    <s v=""/>
    <s v=""/>
    <s v=""/>
    <s v=""/>
    <s v=""/>
    <s v=""/>
    <s v=""/>
    <s v=""/>
    <s v=""/>
    <s v=""/>
    <s v=""/>
    <s v=""/>
    <s v=""/>
    <s v=""/>
    <s v="24090430461"/>
    <s v=""/>
    <s v=""/>
    <s v=""/>
    <s v=""/>
    <s v=""/>
    <s v=""/>
    <s v=""/>
    <s v=""/>
    <s v=""/>
    <s v=""/>
    <s v=""/>
    <s v=""/>
    <s v=""/>
    <s v=""/>
    <s v=""/>
    <s v=""/>
    <s v=""/>
    <s v=""/>
    <s v=""/>
    <s v=""/>
    <s v=""/>
    <s v=""/>
    <s v=""/>
    <s v=""/>
    <s v=""/>
    <s v=""/>
    <s v=""/>
    <s v="RXCLAIM"/>
    <s v="MEDSURG"/>
    <d v="2024-11-11T12:20:04"/>
    <s v="24-090430461"/>
    <s v="PRUNKA, MICHAEL"/>
    <s v="W28580444301"/>
    <s v="AETNA - ACSF - FI - MISSISSIPPI SPC"/>
    <s v="7700"/>
    <s v="108363238"/>
    <s v="0170009100001BI"/>
    <s v="1982605614"/>
    <s v="BELE, MARKJOSEPH"/>
    <s v="Humira and biosimilars RA Enhanced, AETNA Only ACSF SGM"/>
    <s v="Prior Authorization"/>
    <s v="Standard"/>
    <d v="2024-11-08T17:53:16"/>
    <d v="2024-11-08T17:53:16"/>
    <d v="2024-11-08T18:11:20"/>
    <s v="Denied"/>
    <n v="2024"/>
    <n v="11"/>
    <s v="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Fax"/>
    <s v="Closed"/>
    <s v="Clinical"/>
    <s v="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n v="167991"/>
    <s v="Self-admin - PsA - Non-preferred (biosimilar) - No adverse event to active ingredient 4250-D ID5122"/>
    <s v="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
    <s v=""/>
    <s v="MS"/>
    <s v="PRUNKA"/>
    <s v="MICHAEL"/>
    <n v="32140"/>
    <n v="36"/>
    <s v="M"/>
    <s v="NY"/>
    <s v="Humira 40 mg"/>
    <s v="6627001500****"/>
    <s v="L40.50"/>
    <s v="000000NULL"/>
    <s v="1982605614"/>
    <s v="MARKJOSEPH"/>
    <s v="BELE"/>
    <s v="MIDDLETOWN"/>
    <s v="NY"/>
    <s v="10941"/>
    <s v="ANALGESICS - ANTI-INFLAMMATORY"/>
    <s v="ANTI-TNF-ALPHA - MONOCLONAL ANTIBODIES"/>
    <s v="HUMIRA"/>
    <s v="Prior Authorization"/>
    <s v="Std"/>
    <s v="Standard"/>
    <s v="Humira and biosimilars RA Enhanced, AETNA Only ACSF SGM"/>
    <s v="Denied"/>
    <s v="Denied"/>
    <s v="Denied - CRU"/>
    <s v="D"/>
    <s v="ASAP"/>
    <s v="Arthropathic psoriasis, unspecified"/>
    <n v="6.07"/>
    <n v="6.07"/>
    <s v="NULL"/>
    <s v="83457055402"/>
    <d v="2024-11-11T12:14:36"/>
    <s v="XMRITZHUSPC"/>
    <s v="NULL"/>
    <s v="Tina"/>
    <s v="Zhu"/>
    <s v="285804443"/>
    <s v="285804443AND11/11/2024ANDHUMIR"/>
    <s v="Did not meet Medical Necessity Criteria"/>
    <n v="0"/>
    <n v="0"/>
    <n v="1"/>
    <n v="0"/>
    <n v="0"/>
    <n v="0"/>
    <n v="0"/>
    <n v="0"/>
    <n v="0"/>
    <n v="0"/>
    <n v="1"/>
    <s v="Internal Medicine"/>
    <s v="1982605614"/>
    <n v="0"/>
    <s v=""/>
    <s v=""/>
    <s v=""/>
    <s v=""/>
    <s v=""/>
    <n v="2.76861111111111"/>
    <x v="0"/>
    <n v="0"/>
    <n v="1"/>
    <m/>
    <m/>
    <s v=""/>
    <s v=""/>
    <s v=""/>
    <s v=""/>
    <s v=""/>
    <n v="1"/>
    <x v="39"/>
    <n v="0"/>
    <n v="1"/>
    <s v="L40"/>
    <n v="0"/>
    <n v="1"/>
    <s v=""/>
    <s v="Fax"/>
    <n v="0"/>
    <n v="0"/>
    <n v="0"/>
    <n v="0"/>
    <x v="1"/>
    <x v="69"/>
    <x v="0"/>
    <s v=""/>
    <s v=""/>
  </r>
  <r>
    <s v="L40"/>
    <s v="Psoriasis vulgaris"/>
    <n v="1"/>
    <s v="Psoriasis vulgaris"/>
    <n v="1"/>
    <s v="HUMIRA"/>
    <s v="HUMIRA"/>
    <s v=""/>
    <s v=""/>
    <s v=""/>
    <s v=""/>
    <s v=""/>
    <s v=""/>
    <s v=""/>
    <s v=""/>
    <s v=""/>
    <s v=""/>
    <s v=""/>
    <s v=""/>
    <s v=""/>
    <s v=""/>
    <s v=""/>
    <s v=""/>
    <s v=""/>
    <s v=""/>
    <s v=""/>
    <s v=""/>
    <s v=""/>
    <s v=""/>
    <s v=""/>
    <s v=""/>
    <s v=""/>
    <s v=""/>
    <s v=""/>
    <s v=""/>
    <s v="24090752924"/>
    <s v=""/>
    <s v=""/>
    <s v=""/>
    <s v=""/>
    <s v=""/>
    <s v=""/>
    <s v=""/>
    <s v=""/>
    <s v=""/>
    <s v=""/>
    <s v=""/>
    <s v=""/>
    <s v=""/>
    <s v=""/>
    <s v=""/>
    <s v=""/>
    <s v=""/>
    <s v=""/>
    <s v=""/>
    <s v=""/>
    <s v=""/>
    <s v=""/>
    <s v=""/>
    <s v=""/>
    <s v=""/>
    <s v=""/>
    <s v=""/>
    <s v="RXCLAIM"/>
    <s v="MEDSURG"/>
    <d v="2024-11-21T08:06:33"/>
    <s v="24-090752924"/>
    <s v="PRUNKA, MICHAEL"/>
    <s v="W28580444301"/>
    <s v="AETNA - ACSF - FI - MISSISSIPPI SPC"/>
    <s v="7700"/>
    <s v="108363238"/>
    <s v="0170009100001BI"/>
    <s v="1982605614"/>
    <s v="BELE, MARK"/>
    <s v="Humira and biosimilars RA Enhanced, AETNA Only ACSF SGM"/>
    <s v="Prior Authorization"/>
    <s v="Standard"/>
    <d v="2024-11-19T12:44:58"/>
    <d v="2024-11-19T12:44:58"/>
    <d v="2024-11-19T11:56:45"/>
    <s v="Denied"/>
    <n v="2024"/>
    <n v="11"/>
    <s v="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ePA"/>
    <s v="Closed"/>
    <s v="Clinical"/>
    <s v="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n v="167991"/>
    <s v="Self-admin - PsA - Non-preferred (biosimilar) - No adverse event to active ingredient 4250-D ID5122"/>
    <s v="Your plan only covers this drug for your health condition, psoriatic arthritis, when you meet all of the following: A) You have tried a different version of this drug (preferred drugs), B) You had a bad side effect, and C) The bad side effect was not expected from the active ingredient of this drug. For your plan, you may need to try all the primary and secondary preferred drugs you can give to yourself (self-administered). Your records must be provided and must show what your doctor tells us. We reviewed the information we had. Your request has been denied. We have denied your request because you do not meet these conditions. Your doctor can send us any new or missing information for us to review. The preferred drugs given to you by a medical provider (physician-administered) for your plan are: A) Avsola, B) Remicade, and C) Simponi Aria. The primary preferred drugs you can give to yourself (self-administered) for your plan are: A) adalimumab-adaz, B) Cosentyx subcutaneous, C) Enbrel, D) Hyrimoz, E) Otezla, F) Rinvoq, G) Skyrizi subcutaneous, H) Stelara subcutaneous, and I) Tremfya. The secondary preferred drug you can give to yourself (self-administered) for your plan is Cimzia syringe.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
    <s v=""/>
    <s v="MS"/>
    <s v="PRUNKA"/>
    <s v="MICHAEL"/>
    <n v="32140"/>
    <n v="36"/>
    <s v="M"/>
    <s v="NY"/>
    <s v="Humira 40 mg"/>
    <s v="6627001500****"/>
    <s v="L40.50"/>
    <s v="1982605614"/>
    <s v="1982605614"/>
    <s v="MARK"/>
    <s v="BELE"/>
    <s v="Middletown"/>
    <s v="NY"/>
    <s v="10941"/>
    <s v="ANALGESICS - ANTI-INFLAMMATORY"/>
    <s v="ANTI-TNF-ALPHA - MONOCLONAL ANTIBODIES"/>
    <s v="HUMIRA"/>
    <s v="Prior Authorization"/>
    <s v="Std"/>
    <s v="Standard"/>
    <s v="Humira and biosimilars RA Enhanced, AETNA Only ACSF SGM"/>
    <s v="Denied"/>
    <s v="Denied"/>
    <s v="Denied - CRU"/>
    <s v="D"/>
    <s v="ASAP"/>
    <s v="Arthropathic psoriasis, unspecified"/>
    <n v="43.22"/>
    <n v="43.22"/>
    <s v="NULL"/>
    <s v="00074024302"/>
    <d v="2024-11-21T07:46:39"/>
    <s v="C333613SPC"/>
    <s v="NULL"/>
    <s v="Susan"/>
    <s v="Higgins"/>
    <s v="285804443"/>
    <s v="285804443AND11/21/2024ANDHUMIR"/>
    <s v="Did not meet Medical Necessity Criteria"/>
    <n v="0"/>
    <n v="0"/>
    <n v="1"/>
    <n v="0"/>
    <n v="0"/>
    <n v="0"/>
    <n v="0"/>
    <n v="0"/>
    <n v="0"/>
    <n v="0"/>
    <n v="1"/>
    <s v="Internal Medicine"/>
    <s v="1982605614"/>
    <n v="0"/>
    <s v=""/>
    <s v=""/>
    <s v=""/>
    <s v=""/>
    <s v=""/>
    <n v="1.8066550925925899"/>
    <x v="0"/>
    <n v="0"/>
    <n v="1"/>
    <m/>
    <m/>
    <s v=""/>
    <s v=""/>
    <s v=""/>
    <s v=""/>
    <s v=""/>
    <n v="1"/>
    <x v="39"/>
    <n v="0"/>
    <n v="1"/>
    <s v="L40"/>
    <n v="0"/>
    <n v="1"/>
    <s v=""/>
    <s v="ePA"/>
    <n v="0"/>
    <n v="0"/>
    <n v="0"/>
    <n v="0"/>
    <x v="1"/>
    <x v="69"/>
    <x v="0"/>
    <s v=""/>
    <s v=""/>
  </r>
  <r>
    <s v="L40"/>
    <s v="Psoriasis vulgaris"/>
    <n v="1"/>
    <s v="Psoriasis vulgaris"/>
    <n v="1"/>
    <s v="TREMFYA"/>
    <s v="TREMFYA"/>
    <s v=""/>
    <s v=""/>
    <s v=""/>
    <s v=""/>
    <s v=""/>
    <s v=""/>
    <s v=""/>
    <s v=""/>
    <s v=""/>
    <s v=""/>
    <s v=""/>
    <s v=""/>
    <s v=""/>
    <s v=""/>
    <s v=""/>
    <s v=""/>
    <s v=""/>
    <s v=""/>
    <s v=""/>
    <s v=""/>
    <s v=""/>
    <s v=""/>
    <s v=""/>
    <s v=""/>
    <s v=""/>
    <s v=""/>
    <s v=""/>
    <s v=""/>
    <s v="24081866687"/>
    <s v=""/>
    <s v=""/>
    <s v=""/>
    <s v=""/>
    <s v=""/>
    <s v=""/>
    <s v=""/>
    <s v=""/>
    <s v=""/>
    <s v=""/>
    <s v=""/>
    <s v=""/>
    <s v=""/>
    <s v=""/>
    <s v=""/>
    <s v=""/>
    <s v=""/>
    <s v=""/>
    <s v=""/>
    <s v=""/>
    <s v=""/>
    <s v=""/>
    <s v=""/>
    <s v=""/>
    <s v=""/>
    <s v=""/>
    <s v=""/>
    <s v="RXCLAIM"/>
    <s v="MEDSURG"/>
    <d v="2024-03-19T16:14:45"/>
    <s v="24-081866687"/>
    <s v="BIGGS, JERRY"/>
    <s v="W28553821701"/>
    <s v="AETNA - ACSF - FI - MISSISSIPPI SPC"/>
    <s v="7700"/>
    <s v="108363238"/>
    <s v="0170009110001AA"/>
    <s v="1518420827"/>
    <s v="Ortego, Joshua"/>
    <s v="Tremfya SGM"/>
    <s v="Prior Authorization"/>
    <s v="Expedited"/>
    <d v="2024-03-19T16:02:37"/>
    <d v="2024-03-19T16:02:37"/>
    <d v="2024-03-19T15:43:53"/>
    <s v="Approved"/>
    <n v="2024"/>
    <n v="3"/>
    <s v="Approved from 03/19/2024 thru 03/19/2025"/>
    <s v="ePA"/>
    <s v="Closed"/>
    <s v="Clinical"/>
    <s v="Approved from 03/19/2024 thru 03/19/2025"/>
    <s v="NULL"/>
    <n v="13126"/>
    <s v="Technician reviewed- meets guidelines"/>
    <s v="Approved from 03/19/2024 thru 03/19/2025"/>
    <d v="2024-03-19T00:00:00"/>
    <d v="2025-03-19T00:00:00"/>
    <s v="MS"/>
    <s v="BIGGS"/>
    <s v="JERRY"/>
    <n v="30401"/>
    <n v="40"/>
    <s v="M"/>
    <s v="MS"/>
    <s v="Tremfya"/>
    <s v="9025054200****"/>
    <s v="L40.0"/>
    <s v="1518420827"/>
    <s v="1518420827"/>
    <s v="Joshua"/>
    <s v="Ortego"/>
    <s v="Gautier"/>
    <s v="MS"/>
    <s v="39553"/>
    <s v="DERMATOLOGICALS"/>
    <s v="ANTIPSORIATICS - SYSTEMIC"/>
    <s v="TREMFYA"/>
    <s v="Prior Authorization"/>
    <s v="Exp"/>
    <s v="Expedited"/>
    <s v="Tremfya SGM"/>
    <s v="Approved - ePA"/>
    <s v="Approved"/>
    <s v="Approved - ePA"/>
    <s v="A"/>
    <s v="ASAP"/>
    <s v="Psoriasis vulgaris"/>
    <n v="0.12"/>
    <n v="0.12"/>
    <s v="NULL"/>
    <s v="57894064011"/>
    <s v=""/>
    <s v="NULL"/>
    <s v="NULL"/>
    <s v="NULL"/>
    <s v="NULL"/>
    <s v="285538217"/>
    <s v="285538217AND3/19/2024ANDTREMF"/>
    <s v=""/>
    <s v=""/>
    <s v=""/>
    <s v=""/>
    <s v=""/>
    <n v="0"/>
    <n v="0"/>
    <s v=""/>
    <s v=""/>
    <n v="0"/>
    <n v="0"/>
    <n v="1"/>
    <s v="Other"/>
    <s v="1518420827"/>
    <n v="1"/>
    <s v=""/>
    <s v=""/>
    <s v=""/>
    <s v=""/>
    <s v=""/>
    <n v="8.4259259259259305E-3"/>
    <x v="1"/>
    <n v="1"/>
    <n v="0"/>
    <n v="1"/>
    <m/>
    <s v=""/>
    <s v=""/>
    <s v=""/>
    <s v=""/>
    <s v=""/>
    <n v="1"/>
    <x v="39"/>
    <n v="1"/>
    <n v="0"/>
    <s v="L40"/>
    <n v="1"/>
    <n v="0"/>
    <s v=""/>
    <s v="ePA"/>
    <n v="0"/>
    <n v="0"/>
    <n v="0"/>
    <n v="0"/>
    <x v="3"/>
    <x v="64"/>
    <x v="1"/>
    <s v=""/>
    <s v=""/>
  </r>
  <r>
    <s v="L56"/>
    <s v="Drug phototoxic response"/>
    <n v="1"/>
    <s v="Drug phototoxic response"/>
    <n v="1"/>
    <s v="TRETINOIN"/>
    <s v="TRETINOIN"/>
    <s v=""/>
    <s v=""/>
    <s v=""/>
    <s v=""/>
    <s v=""/>
    <s v=""/>
    <s v=""/>
    <s v=""/>
    <s v=""/>
    <s v=""/>
    <s v=""/>
    <s v=""/>
    <s v=""/>
    <s v=""/>
    <s v=""/>
    <s v=""/>
    <s v=""/>
    <s v=""/>
    <s v=""/>
    <s v=""/>
    <s v=""/>
    <s v=""/>
    <s v=""/>
    <s v=""/>
    <s v=""/>
    <s v=""/>
    <s v=""/>
    <s v=""/>
    <s v="24087316593"/>
    <s v=""/>
    <s v=""/>
    <s v=""/>
    <s v=""/>
    <s v=""/>
    <s v=""/>
    <s v=""/>
    <s v=""/>
    <s v=""/>
    <s v=""/>
    <s v=""/>
    <s v=""/>
    <s v=""/>
    <s v=""/>
    <s v=""/>
    <s v=""/>
    <s v=""/>
    <s v=""/>
    <s v=""/>
    <s v=""/>
    <s v=""/>
    <s v=""/>
    <s v=""/>
    <s v=""/>
    <s v=""/>
    <s v=""/>
    <s v=""/>
    <s v="RXCLAIM"/>
    <s v="MEDSURG"/>
    <d v="2024-08-14T09:28:13"/>
    <s v="24-087316593"/>
    <s v="SMITH, AMANDA"/>
    <s v="W26829617701"/>
    <s v="AETNA - ACF - FI - MISSISSIPPI"/>
    <s v="7700"/>
    <s v="171714"/>
    <s v="0176713100001-A"/>
    <s v="1720673726"/>
    <s v="Mccharen, Allison"/>
    <s v="Tretinoin Products*"/>
    <s v="Prior Authorization"/>
    <s v="Standard"/>
    <d v="2024-08-14T08:34:03"/>
    <d v="2024-08-14T08:34:03"/>
    <d v="2024-08-13T10:15:37"/>
    <s v="Denied"/>
    <n v="2024"/>
    <n v="8"/>
    <s v="Your plan only covers this drug when it is used for certain health conditions. Covered uses are for acne vulgaris and keratosis follicularis (Darier’s disease, Darier-White disease).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s are for acne vulgaris and keratosis follicularis (Darier’s disease, Darier-White disease).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s are for acne vulgaris and keratosis follicularis (Darier’s disease, Darier-White disease).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SMITH"/>
    <s v="AMANDA"/>
    <n v="28070"/>
    <n v="47"/>
    <s v="F"/>
    <s v="MS"/>
    <s v="Tretinoin"/>
    <s v="90050030******"/>
    <s v="L56.5"/>
    <s v="1720673726"/>
    <s v="1720673726"/>
    <s v="Allison"/>
    <s v="Mccharen"/>
    <s v="Memphis"/>
    <s v="TN"/>
    <s v="38134"/>
    <s v="DERMATOLOGICALS"/>
    <s v="ACNE PRODUCTS"/>
    <s v="TRETINOIN"/>
    <s v="Prior Authorization"/>
    <s v="Std"/>
    <s v="Standard"/>
    <s v="Tretinoin Products*"/>
    <s v="MD Deny and Close (Complete Clinical) - PA"/>
    <s v="Denied"/>
    <s v="Denied"/>
    <s v="D"/>
    <s v="ASAP"/>
    <s v="Disseminated superficial actinic porokeratosis (DSAP)"/>
    <n v="0.54"/>
    <n v="0.54"/>
    <s v="NULL"/>
    <s v="00574220145"/>
    <d v="2024-08-14T09:28:12"/>
    <s v="C506928"/>
    <s v="NULL"/>
    <s v="Shilin"/>
    <s v="Patel"/>
    <s v="268296177"/>
    <s v="268296177AND8/14/2024ANDTRETI"/>
    <s v="Did not meet Medical Necessity Criteria"/>
    <n v="0"/>
    <n v="0"/>
    <n v="1"/>
    <n v="0"/>
    <n v="0"/>
    <n v="0"/>
    <n v="0"/>
    <n v="0"/>
    <n v="0"/>
    <n v="0"/>
    <n v="1"/>
    <s v="Other"/>
    <s v="1720673726"/>
    <n v="1"/>
    <s v=""/>
    <s v=""/>
    <s v=""/>
    <s v=""/>
    <n v="8.4259259019745514E-3"/>
    <n v="3.76157407407407E-2"/>
    <x v="0"/>
    <n v="0"/>
    <n v="1"/>
    <m/>
    <m/>
    <s v=""/>
    <s v=""/>
    <s v=""/>
    <s v=""/>
    <s v=""/>
    <n v="1"/>
    <x v="40"/>
    <n v="0"/>
    <n v="1"/>
    <s v="L56"/>
    <n v="0"/>
    <n v="1"/>
    <s v=""/>
    <s v="ePA"/>
    <n v="0"/>
    <n v="0"/>
    <n v="0"/>
    <n v="0"/>
    <x v="3"/>
    <x v="70"/>
    <x v="0"/>
    <s v=""/>
    <s v=""/>
  </r>
  <r>
    <s v="L70"/>
    <s v="Acne vulgaris"/>
    <n v="1"/>
    <s v="Acne vulgaris"/>
    <n v="1"/>
    <s v="CLARAVIS"/>
    <s v="CLARAVIS"/>
    <s v=""/>
    <s v=""/>
    <s v=""/>
    <s v=""/>
    <s v=""/>
    <s v=""/>
    <s v=""/>
    <s v=""/>
    <s v=""/>
    <s v=""/>
    <s v=""/>
    <s v=""/>
    <s v=""/>
    <s v=""/>
    <s v=""/>
    <s v=""/>
    <s v=""/>
    <s v=""/>
    <s v=""/>
    <s v=""/>
    <s v=""/>
    <s v=""/>
    <s v=""/>
    <s v=""/>
    <s v=""/>
    <s v=""/>
    <s v=""/>
    <s v=""/>
    <s v="24090822020"/>
    <s v=""/>
    <s v=""/>
    <s v=""/>
    <s v=""/>
    <s v=""/>
    <s v=""/>
    <s v=""/>
    <s v=""/>
    <s v=""/>
    <s v=""/>
    <s v=""/>
    <s v=""/>
    <s v=""/>
    <s v=""/>
    <s v=""/>
    <s v=""/>
    <s v=""/>
    <s v=""/>
    <s v=""/>
    <s v=""/>
    <s v=""/>
    <s v=""/>
    <s v=""/>
    <s v=""/>
    <s v=""/>
    <s v=""/>
    <s v=""/>
    <s v="RXCLAIM"/>
    <s v="MEDSURG"/>
    <d v="2024-11-21T11:35:44"/>
    <s v="24-090822020"/>
    <s v="WHITEHEAD, LENNON"/>
    <s v="W27531943102"/>
    <s v="AETNA - ACF - FI - MISSISSIPPI"/>
    <s v="7700"/>
    <s v="84452781"/>
    <s v="0186765100001-A"/>
    <s v="1376670570"/>
    <s v="wilson, kala"/>
    <s v="Isotretinoin Products"/>
    <s v="Prior Authorization"/>
    <s v="Standard"/>
    <d v="2024-11-20T14:56:48"/>
    <d v="2024-11-20T14:56:48"/>
    <d v="2024-11-20T14:53:59"/>
    <s v="Denied"/>
    <n v="2024"/>
    <n v="11"/>
    <s v="Your plan only covers this drug when it is used for certain health conditions. Covered uses are for A) severe recalcitrant nodular acne vulgaris, B) refractory acne vulgaris, C) severe refractory rosacea, D) neuroblastoma, E) cutaneous T-cell lymphoma, F) high risk for developing skin cancer, G) transient acantholytic dermatosis (Grover's Disease), H) keratosis follicularis (Darier Disease), I) lamellar ichthyosis, and J) pityriasis rubra pilaris.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s are for A) severe recalcitrant nodular acne vulgaris, B) refractory acne vulgaris, C) severe refractory rosacea, D) neuroblastoma, E) cutaneous T-cell lymphoma, F) high risk for developing skin cancer, G) transient acantholytic dermatosis (Grover's Disease), H) keratosis follicularis (Darier Disease), I) lamellar ichthyosis, and J) pityriasis rubra pilaris.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s are for A) severe recalcitrant nodular acne vulgaris, B) refractory acne vulgaris, C) severe refractory rosacea, D) neuroblastoma, E) cutaneous T-cell lymphoma, F) high risk for developing skin cancer, G) transient acantholytic dermatosis (Grover's Disease), H) keratosis follicularis (Darier Disease), I) lamellar ichthyosis, and J) pityriasis rubra pilaris.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WHITEHEAD"/>
    <s v="LENNON"/>
    <n v="38979"/>
    <n v="18"/>
    <s v="F"/>
    <s v="MS"/>
    <s v="Claravis 20MG OR CAPS"/>
    <s v="900500130001**"/>
    <s v="L70.0"/>
    <s v="1376670570"/>
    <s v="1376670570"/>
    <s v="kala"/>
    <s v="wilson"/>
    <s v="Columbus"/>
    <s v="MS"/>
    <s v="39705"/>
    <s v="DERMATOLOGICALS"/>
    <s v="ACNE PRODUCTS"/>
    <s v="CLARAVIS"/>
    <s v="Prior Authorization"/>
    <s v="Std"/>
    <s v="Standard"/>
    <s v="Isotretinoin Products"/>
    <s v="MD Deny and Close (Complete Clinical) - PA"/>
    <s v="Denied"/>
    <s v="Denied"/>
    <s v="D"/>
    <s v="ASAP"/>
    <s v="Acne vulgaris"/>
    <n v="20.39"/>
    <n v="20.39"/>
    <s v="NULL"/>
    <s v="00555105586"/>
    <d v="2024-11-21T11:35:44"/>
    <s v="DCREAGER"/>
    <s v="NULL"/>
    <s v="NULL"/>
    <s v="NULL"/>
    <s v="275319431"/>
    <s v="275319431AND11/21/2024ANDCLARA"/>
    <s v="Did not meet Medical Necessity Criteria"/>
    <n v="0"/>
    <n v="0"/>
    <n v="1"/>
    <n v="0"/>
    <n v="0"/>
    <n v="0"/>
    <n v="0"/>
    <n v="0"/>
    <n v="0"/>
    <n v="0"/>
    <n v="1"/>
    <s v="Other"/>
    <s v="1376670570"/>
    <n v="1"/>
    <s v=""/>
    <s v=""/>
    <s v=""/>
    <s v=""/>
    <s v=""/>
    <n v="0.86037037037037001"/>
    <x v="0"/>
    <n v="0"/>
    <n v="1"/>
    <m/>
    <m/>
    <s v=""/>
    <s v=""/>
    <s v=""/>
    <s v=""/>
    <s v=""/>
    <n v="1"/>
    <x v="41"/>
    <n v="0"/>
    <n v="1"/>
    <s v="L70"/>
    <n v="0"/>
    <n v="1"/>
    <s v=""/>
    <s v="ePA"/>
    <n v="0"/>
    <n v="0"/>
    <n v="0"/>
    <n v="0"/>
    <x v="3"/>
    <x v="71"/>
    <x v="0"/>
    <s v=""/>
    <s v=""/>
  </r>
  <r>
    <s v="L74"/>
    <s v="Miliaria rubra"/>
    <n v="1"/>
    <s v="Miliaria rubra"/>
    <n v="1"/>
    <s v="BOTOX"/>
    <s v="BOTOX"/>
    <s v=""/>
    <s v=""/>
    <s v=""/>
    <s v=""/>
    <s v=""/>
    <s v=""/>
    <s v=""/>
    <s v=""/>
    <s v=""/>
    <s v=""/>
    <s v=""/>
    <s v=""/>
    <s v=""/>
    <s v=""/>
    <s v=""/>
    <s v=""/>
    <s v=""/>
    <s v=""/>
    <s v=""/>
    <s v=""/>
    <s v=""/>
    <s v=""/>
    <s v=""/>
    <s v=""/>
    <s v=""/>
    <s v=""/>
    <s v=""/>
    <s v=""/>
    <s v="24080061717"/>
    <s v=""/>
    <s v=""/>
    <s v=""/>
    <s v=""/>
    <s v=""/>
    <s v=""/>
    <s v=""/>
    <s v=""/>
    <s v=""/>
    <s v=""/>
    <s v=""/>
    <s v=""/>
    <s v=""/>
    <s v=""/>
    <s v=""/>
    <s v=""/>
    <s v=""/>
    <s v=""/>
    <s v=""/>
    <s v=""/>
    <s v=""/>
    <s v=""/>
    <s v=""/>
    <s v=""/>
    <s v=""/>
    <s v=""/>
    <s v=""/>
    <s v="RXCLAIM"/>
    <s v="MEDSURG"/>
    <d v="2024-02-01T19:21:18"/>
    <s v="24-080061717"/>
    <s v="VARAS, DECLAN"/>
    <s v="W28517725002"/>
    <s v="AETNA - ACSF - FI - MISSISSIPPI SPC"/>
    <s v="7700"/>
    <s v="108363238"/>
    <s v="0170009150001IC"/>
    <s v="1336114750"/>
    <s v="HUGHES, MELVILLE"/>
    <s v="Botox ACSF SGM"/>
    <s v="Prior Authorization"/>
    <s v="Standard"/>
    <d v="2024-02-01T17:39:17"/>
    <d v="2024-02-01T17:39:17"/>
    <d v="2024-02-01T18:58:22"/>
    <s v="Approved"/>
    <n v="2024"/>
    <n v="2"/>
    <s v="Approved from 02/01/2024 thru 02/01/2025"/>
    <s v="Fax"/>
    <s v="Closed"/>
    <s v="Clinical"/>
    <s v="Approved from 02/01/2024 thru 02/01/2025"/>
    <s v="NULL"/>
    <n v="13126"/>
    <s v="Technician reviewed- meets guidelines"/>
    <s v="Approved from 02/01/2024 thru 02/01/2025"/>
    <d v="2024-02-01T00:00:00"/>
    <d v="2025-02-01T00:00:00"/>
    <s v="MS"/>
    <s v="VARAS"/>
    <s v="DECLAN"/>
    <n v="37484"/>
    <n v="21"/>
    <s v="M"/>
    <s v="NY"/>
    <s v="Botox"/>
    <s v="7440002005****"/>
    <s v="L74.510"/>
    <s v="000000NULL"/>
    <s v="1336114750"/>
    <s v="MELVILLE"/>
    <s v="HUGHES"/>
    <s v="POUGHKEEPSIE"/>
    <s v="NY"/>
    <s v="12603"/>
    <s v="NEUROMUSCULAR AGENTS"/>
    <s v="NEUROMUSCULAR BLOCKING AGENT - NEUROTOXINS"/>
    <s v="BOTOX"/>
    <s v="Prior Authorization"/>
    <s v="Std"/>
    <s v="Standard"/>
    <s v="Botox ACSF SGM"/>
    <s v="Approved - Documentation"/>
    <s v="Approved"/>
    <s v="Approved - Documentation"/>
    <s v="A"/>
    <s v="ASAP"/>
    <s v="Primary focal hyperhidrosis, axilla"/>
    <n v="1.42"/>
    <n v="1.42"/>
    <s v="NULL"/>
    <s v="00023392102"/>
    <s v=""/>
    <s v="NULL"/>
    <s v="NULL"/>
    <s v="NULL"/>
    <s v="NULL"/>
    <s v="285177250"/>
    <s v="285177250AND2/1/2024ANDBOTOX"/>
    <s v=""/>
    <s v=""/>
    <s v=""/>
    <s v=""/>
    <s v=""/>
    <n v="0"/>
    <n v="0"/>
    <s v=""/>
    <s v=""/>
    <n v="0"/>
    <n v="0"/>
    <n v="1"/>
    <s v="Dermatology"/>
    <s v="1336114750"/>
    <n v="0"/>
    <s v=""/>
    <s v=""/>
    <s v=""/>
    <s v=""/>
    <s v=""/>
    <n v="7.0844907407407398E-2"/>
    <x v="1"/>
    <n v="1"/>
    <n v="0"/>
    <m/>
    <m/>
    <s v=""/>
    <s v=""/>
    <s v=""/>
    <s v=""/>
    <s v=""/>
    <n v="1"/>
    <x v="42"/>
    <n v="1"/>
    <n v="0"/>
    <s v="L74"/>
    <n v="1"/>
    <n v="0"/>
    <s v=""/>
    <s v="Fax"/>
    <n v="0"/>
    <n v="0"/>
    <n v="0"/>
    <n v="0"/>
    <x v="16"/>
    <x v="72"/>
    <x v="1"/>
    <s v=""/>
    <s v=""/>
  </r>
  <r>
    <s v="M05"/>
    <s v="Felty's syndrome, unspecified site"/>
    <n v="1"/>
    <s v="Felty's syndrome, unspecified site"/>
    <n v="1"/>
    <s v="ORENCIA"/>
    <s v="ORENCIA"/>
    <s v=""/>
    <s v=""/>
    <s v=""/>
    <s v=""/>
    <s v=""/>
    <s v=""/>
    <s v=""/>
    <s v=""/>
    <s v=""/>
    <s v=""/>
    <s v=""/>
    <s v=""/>
    <s v=""/>
    <s v=""/>
    <s v=""/>
    <s v=""/>
    <s v=""/>
    <s v=""/>
    <s v=""/>
    <s v=""/>
    <s v=""/>
    <s v=""/>
    <s v=""/>
    <s v=""/>
    <s v=""/>
    <s v=""/>
    <s v=""/>
    <s v=""/>
    <s v="24087201764"/>
    <s v=""/>
    <s v=""/>
    <s v=""/>
    <s v=""/>
    <s v=""/>
    <s v=""/>
    <s v=""/>
    <s v=""/>
    <s v=""/>
    <s v=""/>
    <s v=""/>
    <s v=""/>
    <s v=""/>
    <s v=""/>
    <s v=""/>
    <s v=""/>
    <s v=""/>
    <s v=""/>
    <s v=""/>
    <s v=""/>
    <s v=""/>
    <s v=""/>
    <s v=""/>
    <s v=""/>
    <s v=""/>
    <s v=""/>
    <s v=""/>
    <s v="RXCLAIM"/>
    <s v="MEDSURG"/>
    <d v="2024-08-13T16:07:16"/>
    <s v="24-087201764"/>
    <s v="JONES, JENNIFER"/>
    <s v="W26829597801"/>
    <s v="AETNA - ACSF - FI - MISSISSIPPI SPC"/>
    <s v="7700"/>
    <s v="171714"/>
    <s v="0176713100001-A"/>
    <s v="1386696680"/>
    <s v="Menon, Yamini"/>
    <s v="Orencia RA Enhanced, ACSF SGM"/>
    <s v="Prior Authorization"/>
    <s v="Standard"/>
    <d v="2024-08-13T14:14:28"/>
    <d v="2024-08-13T14:14:28"/>
    <d v="2024-08-09T01:30:31"/>
    <s v="Approved"/>
    <n v="2024"/>
    <n v="8"/>
    <s v="Approved from 08/13/2024 thru 08/13/2025"/>
    <s v="Fax"/>
    <s v="Closed"/>
    <s v="Clinical"/>
    <s v="Approved from 08/13/2024 thru 08/13/2025"/>
    <s v="NULL"/>
    <n v="13130"/>
    <s v="Clinician reviewed - meets guidelines"/>
    <s v="Approved from 08/13/2024 thru 08/13/2025"/>
    <d v="2024-08-13T00:00:00"/>
    <d v="2025-08-13T00:00:00"/>
    <s v="MS"/>
    <s v="JONES"/>
    <s v="JENNIFER"/>
    <n v="25526"/>
    <n v="54"/>
    <s v="F"/>
    <s v="MS"/>
    <s v="Orencia SQ 125 mg"/>
    <s v="6640001000****"/>
    <s v="M05.79"/>
    <s v="000000NULL"/>
    <s v="1386696680"/>
    <s v="Yamini"/>
    <s v="Menon"/>
    <s v="Cordova"/>
    <s v="TN"/>
    <s v="38018"/>
    <s v="ANALGESICS - ANTI-INFLAMMATORY"/>
    <s v="SELECTIVE COSTIMULATION MODULATORS"/>
    <s v="ORENCIA"/>
    <s v="Prior Authorization"/>
    <s v="Std"/>
    <s v="Standard"/>
    <s v="Orencia RA Enhanced, ACSF SGM"/>
    <s v="Approved - Documentation"/>
    <s v="Approved"/>
    <s v="Approved - Documentation"/>
    <s v="A"/>
    <s v="ASAP"/>
    <s v="Rheumatoid arthritis with rheumatoid factor of multiple sites without organ"/>
    <n v="1.53"/>
    <n v="1.53"/>
    <s v="NULL"/>
    <s v="00003218851"/>
    <s v=""/>
    <s v="NULL"/>
    <s v="NULL"/>
    <s v="NULL"/>
    <s v="NULL"/>
    <s v="268295978"/>
    <s v="268295978AND8/13/2024ANDORENC"/>
    <s v=""/>
    <s v=""/>
    <s v=""/>
    <s v=""/>
    <s v=""/>
    <n v="0"/>
    <n v="0"/>
    <s v=""/>
    <s v=""/>
    <n v="0"/>
    <n v="0"/>
    <n v="1"/>
    <s v="Internal Medicine"/>
    <s v="1386696680"/>
    <n v="0"/>
    <s v=""/>
    <s v=""/>
    <s v=""/>
    <s v=""/>
    <s v=""/>
    <n v="7.8333333333333297E-2"/>
    <x v="1"/>
    <n v="1"/>
    <n v="0"/>
    <m/>
    <m/>
    <s v=""/>
    <s v=""/>
    <s v=""/>
    <s v=""/>
    <s v=""/>
    <n v="1"/>
    <x v="43"/>
    <n v="1"/>
    <n v="0"/>
    <s v="M05"/>
    <n v="1"/>
    <n v="0"/>
    <s v=""/>
    <s v="Fax"/>
    <n v="0"/>
    <n v="0"/>
    <n v="0"/>
    <n v="0"/>
    <x v="1"/>
    <x v="73"/>
    <x v="1"/>
    <s v=""/>
    <s v=""/>
  </r>
  <r>
    <s v="M05"/>
    <s v="Felty's syndrome, unspecified site"/>
    <n v="1"/>
    <s v="Felty's syndrome, unspecified site"/>
    <n v="1"/>
    <s v="ACTEMRA"/>
    <s v="ACTEMRA"/>
    <s v="2024031401410-1"/>
    <s v="2024031401410"/>
    <s v="1"/>
    <s v="A"/>
    <s v="M"/>
    <s v="PR"/>
    <s v="N"/>
    <s v="268296060"/>
    <s v="0587525489"/>
    <d v="2024-03-08T00:00:00"/>
    <d v="2024-03-08T00:00:00"/>
    <n v="0"/>
    <s v="268296060AND3/8/2024ANDACTEM"/>
    <s v="268296060ANDACTEM"/>
    <s v="Match"/>
    <s v="ACTEMRA INJ 162/0.9"/>
    <s v="Actemra SQ 162mg syringe/Actpen autoinjector"/>
    <d v="2024-03-11T00:00:00"/>
    <d v="2024-03-25T00:00:00"/>
    <d v="2024-03-14T00:00:00"/>
    <s v="APPEAL"/>
    <s v="OUTPATIENT DENIAL"/>
    <s v="INJECTIBLE MEDICATIONS"/>
    <s v="UP"/>
    <s v="ADD. INFO RECEIVED"/>
    <s v="UPHELD"/>
    <s v="AETNA PHARMACY - PRECERT"/>
    <s v="24081402131"/>
    <s v="24081402131"/>
    <s v="Match"/>
    <s v="GEORGE"/>
    <s v="MIERS"/>
    <d v="1954-09-10T00:00:00"/>
    <n v="1"/>
    <s v="MS"/>
    <s v="MS"/>
    <s v="MS"/>
    <s v="MS"/>
    <s v="ADVERSE"/>
    <s v="FI"/>
    <s v="AE INDEMNITY"/>
    <s v="PPO MEDICAL"/>
    <s v="M"/>
    <s v="FAX"/>
    <s v="SEL"/>
    <s v="N"/>
    <s v="N"/>
    <s v="N"/>
    <s v="MEDSURG"/>
    <s v="AETNA - ACSF - FI - MISSISSIPPI SPC"/>
    <s v="268296060"/>
    <s v="268296060AND3/8/2024ANDACTEM"/>
    <s v="268296060ANDACTEM"/>
    <s v="MIERS, GEORGE"/>
    <s v="Denied"/>
    <d v="1954-09-10T00:00:00"/>
    <s v="RXCLAIM"/>
    <s v="MEDSURG"/>
    <d v="2024-03-08T17:20:19"/>
    <s v="24-081402131"/>
    <s v="MIERS, GEORGE"/>
    <s v="W26829606001"/>
    <s v="AETNA - ACSF - FI - MISSISSIPPI SPC"/>
    <s v="7700"/>
    <s v="171714"/>
    <s v="0176713100001-A"/>
    <s v="1538137989"/>
    <s v="KING, CHARLES"/>
    <s v="Actemra and biosimilars RA Enhanced, ACSF SGM"/>
    <s v="Prior Authorization"/>
    <s v="Standard"/>
    <d v="2024-03-07T08:10:21"/>
    <d v="2024-03-07T08:10:21"/>
    <d v="2024-03-07T08:21:38"/>
    <s v="Denied"/>
    <n v="2024"/>
    <n v="3"/>
    <s v="Your plan only covers this drug for your health condition, rheumatoid arthritis, when you meet one of these options: A) You have tried other drugs your plan covers (preferred drugs), and they did not work well for you, or B) Your doctor gives us a medical reason you cannot take those other drugs. For your plan, you may need to try all the preferred drugs you can give to yourself (self-administered). Your records must be provided and must show what your doctor tells us. We reviewed the information we had. Your request has been denied. We have denied your request because you do not meet any of these conditions. Your doctor can send us any new or missing information for us to review. The preferred drugs given to you by a medical provider (physician-administered) for your plan are: A) Avsola, B) Remicade, and C) Simponi Aria. The preferred drugs you can give to yourself (self-administered) for your plan are: A) adalimumab-adaz, B) Cimzia syringe, C) Enbrel, D) Humira, E) Hyrimoz, F) Kevzara, G) Orencia subcutaneous/Orencia ClickJect, H) Rinvoq, and I) Xeljanz/Xeljanz XR.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Fax"/>
    <s v="Closed"/>
    <s v="Clinical"/>
    <s v="Your plan only covers this drug for your health condition, rheumatoid arthritis, when you meet one of these options: A) You have tried other drugs your plan covers (preferred drugs), and they did not work well for you, or B) Your doctor gives us a medical reason you cannot take those other drugs. For your plan, you may need to try all the preferred drugs you can give to yourself (self-administered). Your records must be provided and must show what your doctor tells us. We reviewed the information we had. Your request has been denied. We have denied your request because you do not meet any of these conditions. Your doctor can send us any new or missing information for us to review. The preferred drugs given to you by a medical provider (physician-administered) for your plan are: A) Avsola, B) Remicade, and C) Simponi Aria. The preferred drugs you can give to yourself (self-administered) for your plan are: A) adalimumab-adaz, B) Cimzia syringe, C) Enbrel, D) Humira, E) Hyrimoz, F) Kevzara, G) Orencia subcutaneous/Orencia ClickJect, H) Rinvoq, and I) Xeljanz/Xeljanz XR.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Your plan only covers this drug for your health condition, rheumatoid arthritis, when you meet one of these options: A) You have tried other drugs your plan covers (preferred drugs), and they did not work well for you, or B) Your doctor gives us a medical reason you cannot take those other drugs. For your plan, you may need to try all the preferred drugs you can give to yourself (self-administered). Your records must be provided and must show what your doctor tells us. We reviewed the information we had. Your request has been denied. We have denied your request because you do not meet any of these conditions. Your doctor can send us any new or missing information for us to review. The preferred drugs given to you by a medical provider (physician-administered) for your plan are: A) Avsola, B) Remicade, and C) Simponi Aria. The preferred drugs you can give to yourself (self-administered) for your plan are: A) adalimumab-adaz, B) Cimzia syringe, C) Enbrel, D) Humira, E) Hyrimoz, F) Kevzara, G) Orencia subcutaneous/Orencia ClickJect, H) Rinvoq, and I) Xeljanz/Xeljanz XR.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n v="84889"/>
    <s v="Self-admin - RA - Non-formulary/non-preferred - No inadequate response, intolerance, or medical reason to avoid preferred products 4250-D ID3373"/>
    <s v="Your plan only covers this drug for your health condition, rheumatoid arthritis, when you meet one of these options: A) You have tried other drugs your plan covers (preferred drugs), and they did not work well for you, or B) Your doctor gives us a medical reason you cannot take those other drugs. For your plan, you may need to try all the preferred drugs you can give to yourself (self-administered). Your records must be provided and must show what your doctor tells us. We reviewed the information we had. Your request has been denied. We have denied your request because you do not meet any of these conditions. Your doctor can send us any new or missing information for us to review. The preferred drugs given to you by a medical provider (physician-administered) for your plan are: A) Avsola, B) Remicade, and C) Simponi Aria. The preferred drugs you can give to yourself (self-administered) for your plan are: A) adalimumab-adaz, B) Cimzia syringe, C) Enbrel, D) Humira, E) Hyrimoz, F) Kevzara, G) Orencia subcutaneous/Orencia ClickJect, H) Rinvoq, and I) Xeljanz/Xeljanz XR. Your doctor may need to get approval from your plan for preferred drugs. For this drug, you may have to meet other criteria. You can request the drug policy for more details. You can also request other plan documents for your review. Additional coverage criteria may apply, please review policy or plan documents for full requirements."/>
    <s v=""/>
    <s v=""/>
    <s v="MS"/>
    <s v="MIERS"/>
    <s v="GEORGE"/>
    <n v="19977"/>
    <n v="69"/>
    <s v="M"/>
    <s v="MS"/>
    <s v="Actemra SQ 162mg syringe/Actpen autoinjector"/>
    <s v="6650007000****"/>
    <s v="M05.79"/>
    <s v="000000NULL"/>
    <s v="1538137989"/>
    <s v="CHARLES"/>
    <s v="KING"/>
    <s v="TUPELO"/>
    <s v="MS"/>
    <s v="38801"/>
    <s v="ANALGESICS - ANTI-INFLAMMATORY"/>
    <s v="INTERLEUKIN-6 RECEPTOR INHIBITORS"/>
    <s v="ACTEMRA"/>
    <s v="Prior Authorization"/>
    <s v="Std"/>
    <s v="Standard"/>
    <s v="Actemra and biosimilars RA Enhanced, ACSF SGM"/>
    <s v="Denied"/>
    <s v="Denied"/>
    <s v="Denied - CRU"/>
    <s v="D"/>
    <s v="ASAP"/>
    <s v="Rheumatoid arthritis with rheumatoid factor of multiple sites without organ"/>
    <n v="33.1"/>
    <n v="33.1"/>
    <s v="NULL"/>
    <s v="50242014301"/>
    <d v="2024-03-08T17:08:00"/>
    <s v="XMRIHGRIGOSPC"/>
    <s v="NULL"/>
    <s v="HEATHER"/>
    <s v="GRIGO"/>
    <s v="268296060"/>
    <s v="268296060AND3/8/2024ANDACTEM"/>
    <s v="Did not meet Medical Necessity Criteria"/>
    <n v="0"/>
    <n v="0"/>
    <n v="1"/>
    <n v="0"/>
    <n v="0"/>
    <n v="0"/>
    <n v="0"/>
    <n v="0"/>
    <n v="0"/>
    <n v="0"/>
    <n v="1"/>
    <s v="Internal Medicine"/>
    <s v="1538137989"/>
    <n v="0"/>
    <s v=""/>
    <s v=""/>
    <s v=""/>
    <s v=""/>
    <s v=""/>
    <n v="1.3819212962962999"/>
    <x v="0"/>
    <n v="0"/>
    <n v="1"/>
    <m/>
    <m/>
    <s v="APPEAL"/>
    <n v="1"/>
    <s v="UPHELD"/>
    <n v="0"/>
    <n v="1"/>
    <n v="1"/>
    <x v="43"/>
    <n v="0"/>
    <n v="1"/>
    <s v="M05"/>
    <n v="0"/>
    <n v="1"/>
    <s v=""/>
    <s v="Fax"/>
    <n v="0"/>
    <n v="0"/>
    <n v="0"/>
    <n v="0"/>
    <x v="1"/>
    <x v="74"/>
    <x v="0"/>
    <s v=""/>
    <s v=""/>
  </r>
  <r>
    <s v="M05"/>
    <s v="Felty's syndrome, unspecified site"/>
    <n v="1"/>
    <s v="Felty's syndrome, unspecified site"/>
    <n v="1"/>
    <s v="ACTEMRA"/>
    <s v="ACTEMRA"/>
    <s v=""/>
    <s v=""/>
    <s v=""/>
    <s v=""/>
    <s v=""/>
    <s v=""/>
    <s v=""/>
    <s v=""/>
    <s v=""/>
    <s v=""/>
    <s v=""/>
    <s v=""/>
    <s v=""/>
    <s v=""/>
    <s v=""/>
    <s v=""/>
    <s v=""/>
    <s v=""/>
    <s v=""/>
    <s v=""/>
    <s v=""/>
    <s v=""/>
    <s v=""/>
    <s v=""/>
    <s v=""/>
    <s v=""/>
    <s v=""/>
    <s v=""/>
    <s v="24085341787"/>
    <s v=""/>
    <s v=""/>
    <s v=""/>
    <s v=""/>
    <s v=""/>
    <s v=""/>
    <s v=""/>
    <s v=""/>
    <s v=""/>
    <s v=""/>
    <s v=""/>
    <s v=""/>
    <s v=""/>
    <s v=""/>
    <s v=""/>
    <s v=""/>
    <s v=""/>
    <s v=""/>
    <s v=""/>
    <s v=""/>
    <s v=""/>
    <s v=""/>
    <s v=""/>
    <s v=""/>
    <s v=""/>
    <s v=""/>
    <s v=""/>
    <s v="RXCLAIM"/>
    <s v="MEDSURG"/>
    <d v="2024-06-19T09:51:00"/>
    <s v="24-085341787"/>
    <s v="MIERS, GEORGE"/>
    <s v="W26829606001"/>
    <s v="AETNA - ACSF - FI - MISSISSIPPI SPC"/>
    <s v="7700"/>
    <s v="171714"/>
    <s v="0176713100001-A"/>
    <s v="1538137989"/>
    <s v="KING, CHARLES"/>
    <s v="Actemra and biosimilars RA Enhanced, ACSF SGM"/>
    <s v="Prior Authorization"/>
    <s v="Standard"/>
    <d v="2024-06-19T07:29:42"/>
    <d v="2024-06-19T08:36:03"/>
    <d v="2024-06-18T13:08:30"/>
    <s v="Approved"/>
    <n v="2024"/>
    <n v="6"/>
    <s v="Approved from 06/19/2024 thru 06/19/2025"/>
    <s v="ePA"/>
    <s v="Closed"/>
    <s v="Clinical"/>
    <s v="Approved from 06/19/2024 thru 06/19/2025"/>
    <s v="NULL"/>
    <n v="13126"/>
    <s v="Technician reviewed- meets guidelines"/>
    <s v="Approved from 06/19/2024 thru 06/19/2025"/>
    <d v="2024-06-19T00:00:00"/>
    <d v="2025-06-19T00:00:00"/>
    <s v="MS"/>
    <s v="MIERS"/>
    <s v="GEORGE"/>
    <n v="19977"/>
    <n v="69"/>
    <s v="M"/>
    <s v="MS"/>
    <s v="Actemra SQ 162mg syringe/Actpen autoinjector"/>
    <s v="6650007000****"/>
    <s v="M05.79"/>
    <s v="1538137989"/>
    <s v="1538137989"/>
    <s v="CHARLES"/>
    <s v="KING"/>
    <s v="Tupelo"/>
    <s v="MS"/>
    <s v="38801"/>
    <s v="ANALGESICS - ANTI-INFLAMMATORY"/>
    <s v="INTERLEUKIN-6 RECEPTOR INHIBITORS"/>
    <s v="ACTEMRA"/>
    <s v="Prior Authorization"/>
    <s v="Std"/>
    <s v="Standard"/>
    <s v="Actemra and biosimilars RA Enhanced, ACSF SGM"/>
    <s v="Approved - ePA"/>
    <s v="Approved"/>
    <s v="Approved - ePA"/>
    <s v="A"/>
    <s v="ASAP"/>
    <s v="Rheumatoid arthritis with rheumatoid factor of multiple sites without organ"/>
    <n v="1.1499999999999999"/>
    <n v="1.1499999999999999"/>
    <s v="NULL"/>
    <s v="50242014301"/>
    <s v=""/>
    <s v="NULL"/>
    <s v="NULL"/>
    <s v="NULL"/>
    <s v="NULL"/>
    <s v="268296060"/>
    <s v="268296060AND6/19/2024ANDACTEM"/>
    <s v=""/>
    <s v=""/>
    <s v=""/>
    <s v=""/>
    <s v=""/>
    <n v="0"/>
    <n v="0"/>
    <s v=""/>
    <s v=""/>
    <n v="0"/>
    <n v="0"/>
    <n v="1"/>
    <s v="Internal Medicine"/>
    <s v="1538137989"/>
    <n v="0"/>
    <s v=""/>
    <s v=""/>
    <s v=""/>
    <s v=""/>
    <s v=""/>
    <n v="9.8125000000000004E-2"/>
    <x v="1"/>
    <n v="1"/>
    <n v="0"/>
    <m/>
    <m/>
    <s v=""/>
    <s v=""/>
    <s v=""/>
    <s v=""/>
    <s v=""/>
    <n v="1"/>
    <x v="43"/>
    <n v="1"/>
    <n v="0"/>
    <s v="M05"/>
    <n v="1"/>
    <n v="0"/>
    <s v=""/>
    <s v="ePA"/>
    <n v="0"/>
    <n v="0"/>
    <n v="0"/>
    <n v="0"/>
    <x v="1"/>
    <x v="74"/>
    <x v="1"/>
    <s v=""/>
    <s v=""/>
  </r>
  <r>
    <s v="M05"/>
    <s v="Felty's syndrome, unspecified site"/>
    <n v="1"/>
    <s v="Felty's syndrome, unspecified site"/>
    <n v="1"/>
    <s v="CIMZIA"/>
    <s v="CIMZIA"/>
    <s v=""/>
    <s v=""/>
    <s v=""/>
    <s v=""/>
    <s v=""/>
    <s v=""/>
    <s v=""/>
    <s v=""/>
    <s v=""/>
    <s v=""/>
    <s v=""/>
    <s v=""/>
    <s v=""/>
    <s v=""/>
    <s v=""/>
    <s v=""/>
    <s v=""/>
    <s v=""/>
    <s v=""/>
    <s v=""/>
    <s v=""/>
    <s v=""/>
    <s v=""/>
    <s v=""/>
    <s v=""/>
    <s v=""/>
    <s v=""/>
    <s v=""/>
    <s v="24086283065"/>
    <s v=""/>
    <s v=""/>
    <s v=""/>
    <s v=""/>
    <s v=""/>
    <s v=""/>
    <s v=""/>
    <s v=""/>
    <s v=""/>
    <s v=""/>
    <s v=""/>
    <s v=""/>
    <s v=""/>
    <s v=""/>
    <s v=""/>
    <s v=""/>
    <s v=""/>
    <s v=""/>
    <s v=""/>
    <s v=""/>
    <s v=""/>
    <s v=""/>
    <s v=""/>
    <s v=""/>
    <s v=""/>
    <s v=""/>
    <s v=""/>
    <s v="RXCLAIM"/>
    <s v="MEDSURG"/>
    <d v="2024-07-18T12:58:08"/>
    <s v="24-086283065"/>
    <s v="TROLLER, MICHAEL"/>
    <s v="W27510964501"/>
    <s v="AETNA - ACSF - FI - MISSISSIPPI SPC"/>
    <s v="7700"/>
    <s v="84452781"/>
    <s v="0186765100001-A"/>
    <s v="1538137989"/>
    <s v="KING, CHARLES"/>
    <s v="Cimzia RA Enhanced, ACSF SGM"/>
    <s v="Prior Authorization"/>
    <s v="Standard"/>
    <d v="2024-07-18T10:51:09"/>
    <d v="2024-07-18T11:16:11"/>
    <d v="2024-07-16T01:18:23"/>
    <s v="Approved"/>
    <n v="2024"/>
    <n v="7"/>
    <s v="Approved from 07/18/2024 thru 07/18/2025"/>
    <s v="Fax"/>
    <s v="Closed"/>
    <s v="Clinical"/>
    <s v="Approved from 07/18/2024 thru 07/18/2025"/>
    <s v="NULL"/>
    <n v="13126"/>
    <s v="Technician reviewed- meets guidelines"/>
    <s v="Approved from 07/18/2024 thru 07/18/2025"/>
    <d v="2024-07-18T00:00:00"/>
    <d v="2025-07-18T00:00:00"/>
    <s v="MS"/>
    <s v="TROLLER"/>
    <s v="MICHAEL"/>
    <n v="28984"/>
    <n v="45"/>
    <s v="M"/>
    <s v="MS"/>
    <s v="Cimzia 200 mg PFS"/>
    <s v="5250502010F840"/>
    <s v="M05.79"/>
    <s v="000000NULL"/>
    <s v="1538137989"/>
    <s v="CHARLES"/>
    <s v="KING"/>
    <s v="TUPELO"/>
    <s v="MS"/>
    <s v="38801"/>
    <s v="GASTROINTESTINAL AGENTS - MISC."/>
    <s v="TUMOR NECROSIS FACTOR ALPHA BLOCKERS"/>
    <s v="CIMZIA"/>
    <s v="Prior Authorization"/>
    <s v="Std"/>
    <s v="Standard"/>
    <s v="Cimzia RA Enhanced, ACSF SGM"/>
    <s v="Approved - Documentation"/>
    <s v="Approved"/>
    <s v="Approved - Documentation"/>
    <s v="A"/>
    <s v="ASAP"/>
    <s v="Rheumatoid arthritis with rheumatoid factor of multiple sites without organ"/>
    <n v="1.42"/>
    <n v="1.42"/>
    <s v="NULL"/>
    <s v="50474070062"/>
    <s v=""/>
    <s v="NULL"/>
    <s v="NULL"/>
    <s v="NULL"/>
    <s v="NULL"/>
    <s v="275109645"/>
    <s v="275109645AND7/18/2024ANDCIMZI"/>
    <s v=""/>
    <s v=""/>
    <s v=""/>
    <s v=""/>
    <s v=""/>
    <n v="0"/>
    <n v="0"/>
    <s v=""/>
    <s v=""/>
    <n v="0"/>
    <n v="0"/>
    <n v="1"/>
    <s v="Internal Medicine"/>
    <s v="1538137989"/>
    <n v="0"/>
    <s v=""/>
    <s v=""/>
    <s v=""/>
    <s v=""/>
    <s v=""/>
    <n v="8.8182870370370398E-2"/>
    <x v="1"/>
    <n v="1"/>
    <n v="0"/>
    <m/>
    <m/>
    <s v=""/>
    <s v=""/>
    <s v=""/>
    <s v=""/>
    <s v=""/>
    <n v="1"/>
    <x v="43"/>
    <n v="1"/>
    <n v="0"/>
    <s v="M05"/>
    <n v="1"/>
    <n v="0"/>
    <s v=""/>
    <s v="Fax"/>
    <n v="0"/>
    <n v="0"/>
    <n v="0"/>
    <n v="0"/>
    <x v="1"/>
    <x v="75"/>
    <x v="1"/>
    <s v=""/>
    <s v=""/>
  </r>
  <r>
    <s v="M05"/>
    <s v="Felty's syndrome, unspecified site"/>
    <n v="1"/>
    <s v="Felty's syndrome, unspecified site"/>
    <n v="1"/>
    <s v="ORENCIA"/>
    <s v="ORENCIA"/>
    <s v=""/>
    <s v=""/>
    <s v=""/>
    <s v=""/>
    <s v=""/>
    <s v=""/>
    <s v=""/>
    <s v=""/>
    <s v=""/>
    <s v=""/>
    <s v=""/>
    <s v=""/>
    <s v=""/>
    <s v=""/>
    <s v=""/>
    <s v=""/>
    <s v=""/>
    <s v=""/>
    <s v=""/>
    <s v=""/>
    <s v=""/>
    <s v=""/>
    <s v=""/>
    <s v=""/>
    <s v=""/>
    <s v=""/>
    <s v=""/>
    <s v=""/>
    <s v="24080595567"/>
    <s v=""/>
    <s v=""/>
    <s v=""/>
    <s v=""/>
    <s v=""/>
    <s v=""/>
    <s v=""/>
    <s v=""/>
    <s v=""/>
    <s v=""/>
    <s v=""/>
    <s v=""/>
    <s v=""/>
    <s v=""/>
    <s v=""/>
    <s v=""/>
    <s v=""/>
    <s v=""/>
    <s v=""/>
    <s v=""/>
    <s v=""/>
    <s v=""/>
    <s v=""/>
    <s v=""/>
    <s v=""/>
    <s v=""/>
    <s v=""/>
    <s v="RXCLAIM"/>
    <s v="MEDSURG"/>
    <d v="2024-02-23T12:55:58"/>
    <s v="24-080595567"/>
    <s v="MIERS, GEORGE"/>
    <s v="W26829606001"/>
    <s v="AETNA - ACSF - FI - MISSISSIPPI SPC"/>
    <s v="7700"/>
    <s v="171714"/>
    <s v="0176713100001-A"/>
    <s v="1548770563"/>
    <s v="FLYNN, MAEGANGILLILAND"/>
    <s v="Orencia RA Enhanced, ACSF SGM"/>
    <s v="Prior Authorization"/>
    <s v="Standard"/>
    <d v="2024-02-22T11:17:20"/>
    <d v="2024-02-22T11:17:20"/>
    <d v="2024-02-15T10:04:16"/>
    <s v="Approved"/>
    <n v="2024"/>
    <n v="2"/>
    <s v="Approved from 02/23/2024 thru 02/23/2025"/>
    <s v="Fax"/>
    <s v="Closed"/>
    <s v="Clinical"/>
    <s v="Approved from 02/23/2024 thru 02/23/2025"/>
    <s v="NULL"/>
    <n v="13130"/>
    <s v="Clinician reviewed - meets guidelines"/>
    <s v="Approved from 02/23/2024 thru 02/23/2025"/>
    <d v="2024-02-23T00:00:00"/>
    <d v="2025-02-23T00:00:00"/>
    <s v="MS"/>
    <s v="MIERS"/>
    <s v="GEORGE"/>
    <n v="19977"/>
    <n v="69"/>
    <s v="M"/>
    <s v="MS"/>
    <s v="Orencia SQ 125 mg"/>
    <s v="6640001000****"/>
    <s v="M05.79"/>
    <s v="000000NULL"/>
    <s v="1548770563"/>
    <s v="MAEGANGILLILAND"/>
    <s v="FLYNN"/>
    <s v="TUPELO"/>
    <s v="MS"/>
    <s v="38801"/>
    <s v="ANALGESICS - ANTI-INFLAMMATORY"/>
    <s v="SELECTIVE COSTIMULATION MODULATORS"/>
    <s v="ORENCIA"/>
    <s v="Prior Authorization"/>
    <s v="Std"/>
    <s v="Standard"/>
    <s v="Orencia RA Enhanced, ACSF SGM"/>
    <s v="Approved - Documentation"/>
    <s v="Approved"/>
    <s v="Approved - Documentation"/>
    <s v="A"/>
    <s v="ASAP"/>
    <s v="Rheumatoid arthritis with rheumatoid factor of multiple sites without organ"/>
    <n v="25.39"/>
    <n v="25.39"/>
    <s v="NULL"/>
    <s v="00003218811"/>
    <s v=""/>
    <s v="NULL"/>
    <s v="NULL"/>
    <s v="NULL"/>
    <s v="NULL"/>
    <s v="268296060"/>
    <s v="268296060AND2/23/2024ANDORENC"/>
    <s v=""/>
    <s v=""/>
    <s v=""/>
    <s v=""/>
    <s v=""/>
    <n v="0"/>
    <n v="0"/>
    <s v=""/>
    <s v=""/>
    <n v="0"/>
    <n v="0"/>
    <n v="1"/>
    <s v="Nurse Practitioner"/>
    <s v="1548770563"/>
    <n v="0"/>
    <s v=""/>
    <s v=""/>
    <s v=""/>
    <s v=""/>
    <s v=""/>
    <n v="1.0684953703703699"/>
    <x v="1"/>
    <n v="1"/>
    <n v="0"/>
    <m/>
    <m/>
    <s v=""/>
    <s v=""/>
    <s v=""/>
    <s v=""/>
    <s v=""/>
    <n v="1"/>
    <x v="43"/>
    <n v="1"/>
    <n v="0"/>
    <s v="M05"/>
    <n v="1"/>
    <n v="0"/>
    <s v=""/>
    <s v="Fax"/>
    <n v="0"/>
    <n v="0"/>
    <n v="0"/>
    <n v="0"/>
    <x v="2"/>
    <x v="73"/>
    <x v="1"/>
    <s v=""/>
    <s v=""/>
  </r>
  <r>
    <s v="M05"/>
    <s v="Felty's syndrome, unspecified site"/>
    <n v="1"/>
    <s v="Felty's syndrome, unspecified site"/>
    <n v="1"/>
    <s v="RINVOQ"/>
    <s v="RINVOQ"/>
    <s v=""/>
    <s v=""/>
    <s v=""/>
    <s v=""/>
    <s v=""/>
    <s v=""/>
    <s v=""/>
    <s v=""/>
    <s v=""/>
    <s v=""/>
    <s v=""/>
    <s v=""/>
    <s v=""/>
    <s v=""/>
    <s v=""/>
    <s v=""/>
    <s v=""/>
    <s v=""/>
    <s v=""/>
    <s v=""/>
    <s v=""/>
    <s v=""/>
    <s v=""/>
    <s v=""/>
    <s v=""/>
    <s v=""/>
    <s v=""/>
    <s v=""/>
    <s v="24088405746"/>
    <s v=""/>
    <s v=""/>
    <s v=""/>
    <s v=""/>
    <s v=""/>
    <s v=""/>
    <s v=""/>
    <s v=""/>
    <s v=""/>
    <s v=""/>
    <s v=""/>
    <s v=""/>
    <s v=""/>
    <s v=""/>
    <s v=""/>
    <s v=""/>
    <s v=""/>
    <s v=""/>
    <s v=""/>
    <s v=""/>
    <s v=""/>
    <s v=""/>
    <s v=""/>
    <s v=""/>
    <s v=""/>
    <s v=""/>
    <s v=""/>
    <s v="RXCLAIM"/>
    <s v="MEDSURG"/>
    <d v="2024-09-12T17:44:25"/>
    <s v="24-088405746"/>
    <s v="REED, STACEY"/>
    <s v="W26829600501"/>
    <s v="AETNA - ACSF - FI - MISSISSIPPI SPC"/>
    <s v="7700"/>
    <s v="171714"/>
    <s v="0176713100001-A"/>
    <s v="1598130114"/>
    <s v="PERKINS, MICAELA"/>
    <s v="Rinvoq, Rinvoq LQ AD Enhanced SGM"/>
    <s v="Prior Authorization"/>
    <s v="Standard"/>
    <d v="2024-09-12T15:20:00"/>
    <d v="2024-09-12T17:43:21"/>
    <d v="2024-09-12T16:02:33"/>
    <s v="Approved"/>
    <n v="2024"/>
    <n v="9"/>
    <s v="Approved from 09/12/2024 thru 09/12/2025"/>
    <s v="Fax"/>
    <s v="Closed"/>
    <s v="Clinical"/>
    <s v="Approved from 09/12/2024 thru 09/12/2025"/>
    <s v="NULL"/>
    <n v="13126"/>
    <s v="Technician reviewed- meets guidelines"/>
    <s v="Approved from 09/12/2024 thru 09/12/2025"/>
    <d v="2024-09-12T00:00:00"/>
    <d v="2025-09-12T00:00:00"/>
    <s v="MS"/>
    <s v="REED"/>
    <s v="STACEY"/>
    <n v="26329"/>
    <n v="52"/>
    <s v="F"/>
    <s v="MS"/>
    <s v="Rinvoq 15mg"/>
    <s v="66603072007520"/>
    <s v="M05.79"/>
    <s v="000000NULL"/>
    <s v="1598130114"/>
    <s v="MICAELA"/>
    <s v="PERKINS"/>
    <s v="OXFORD"/>
    <s v="MS"/>
    <s v="38655"/>
    <s v="ANALGESICS - ANTI-INFLAMMATORY"/>
    <s v="ANTIRHEUMATIC - JANUS KINASE (JAK) INHIBITORS"/>
    <s v="RINVOQ"/>
    <s v="Prior Authorization"/>
    <s v="Std"/>
    <s v="Standard"/>
    <s v="Rinvoq, Rinvoq LQ AD Enhanced SGM"/>
    <s v="Approved - Documentation"/>
    <s v="Approved"/>
    <s v="Approved - Documentation"/>
    <s v="A"/>
    <s v="ASAP"/>
    <s v="Rheumatoid arthritis with rheumatoid factor of multiple sites without organ"/>
    <n v="0.01"/>
    <n v="0.01"/>
    <s v="NULL"/>
    <s v="00074230630"/>
    <s v=""/>
    <s v="NULL"/>
    <s v="NULL"/>
    <s v="NULL"/>
    <s v="NULL"/>
    <s v="268296005"/>
    <s v="268296005AND9/12/2024ANDRINVO"/>
    <s v=""/>
    <s v=""/>
    <s v=""/>
    <s v=""/>
    <s v=""/>
    <n v="0"/>
    <n v="0"/>
    <s v=""/>
    <s v=""/>
    <n v="0"/>
    <n v="0"/>
    <n v="1"/>
    <s v="Registered Nurse"/>
    <s v="1598130114"/>
    <n v="0"/>
    <s v=""/>
    <s v=""/>
    <s v=""/>
    <s v=""/>
    <s v=""/>
    <n v="0.100289351851852"/>
    <x v="1"/>
    <n v="1"/>
    <n v="0"/>
    <m/>
    <m/>
    <s v=""/>
    <s v=""/>
    <s v=""/>
    <s v=""/>
    <s v=""/>
    <n v="1"/>
    <x v="43"/>
    <n v="1"/>
    <n v="0"/>
    <s v="M05"/>
    <n v="1"/>
    <n v="0"/>
    <s v=""/>
    <s v="Fax"/>
    <n v="0"/>
    <n v="0"/>
    <n v="0"/>
    <n v="0"/>
    <x v="0"/>
    <x v="76"/>
    <x v="1"/>
    <s v=""/>
    <s v=""/>
  </r>
  <r>
    <s v="M05"/>
    <s v="Felty's syndrome, unspecified site"/>
    <n v="1"/>
    <s v="Felty's syndrome, unspecified site"/>
    <n v="1"/>
    <s v="ADALIMUMAB-ADAZ"/>
    <s v="ADALIMUMAB-ADAZ"/>
    <s v=""/>
    <s v=""/>
    <s v=""/>
    <s v=""/>
    <s v=""/>
    <s v=""/>
    <s v=""/>
    <s v=""/>
    <s v=""/>
    <s v=""/>
    <s v=""/>
    <s v=""/>
    <s v=""/>
    <s v=""/>
    <s v=""/>
    <s v=""/>
    <s v=""/>
    <s v=""/>
    <s v=""/>
    <s v=""/>
    <s v=""/>
    <s v=""/>
    <s v=""/>
    <s v=""/>
    <s v=""/>
    <s v=""/>
    <s v=""/>
    <s v=""/>
    <s v="24088591540"/>
    <s v=""/>
    <s v=""/>
    <s v=""/>
    <s v=""/>
    <s v=""/>
    <s v=""/>
    <s v=""/>
    <s v=""/>
    <s v=""/>
    <s v=""/>
    <s v=""/>
    <s v=""/>
    <s v=""/>
    <s v=""/>
    <s v=""/>
    <s v=""/>
    <s v=""/>
    <s v=""/>
    <s v=""/>
    <s v=""/>
    <s v=""/>
    <s v=""/>
    <s v=""/>
    <s v=""/>
    <s v=""/>
    <s v=""/>
    <s v=""/>
    <s v="RXCLAIM"/>
    <s v="MEDSURG"/>
    <d v="2024-09-18T15:42:52"/>
    <s v="24-088591540"/>
    <s v="OAKLEY, GUSTAV"/>
    <s v="W27295520601"/>
    <s v="AETNA - ACSF - FI - MISSISSIPPI SPC"/>
    <s v="7700"/>
    <s v="108363238"/>
    <s v="0170009100001BJ"/>
    <s v="1750641601"/>
    <s v="KHAN, SOPHIA"/>
    <s v="Humira and biosimilars RA Enhanced, AETNA Only ACSF SGM"/>
    <s v="Prior Authorization"/>
    <s v="Standard"/>
    <d v="2024-09-18T12:11:52"/>
    <d v="2024-09-18T13:58:49"/>
    <d v="2024-09-18T12:10:04"/>
    <s v="Approved"/>
    <n v="2024"/>
    <n v="9"/>
    <s v="Approved from 09/18/2024 thru 09/18/2025"/>
    <s v="Call"/>
    <s v="Closed"/>
    <s v="Clinical"/>
    <s v="Approved from 09/18/2024 thru 09/18/2025"/>
    <s v="NULL"/>
    <n v="13126"/>
    <s v="Technician reviewed- meets guidelines"/>
    <s v="Approved from 09/18/2024 thru 09/18/2025"/>
    <d v="2024-09-18T00:00:00"/>
    <d v="2025-09-18T00:00:00"/>
    <s v="MS"/>
    <s v="OAKLEY"/>
    <s v="GUSTAV"/>
    <n v="30062"/>
    <n v="42"/>
    <s v="M"/>
    <s v="NY"/>
    <s v="adalimumab-adaz"/>
    <s v="6627001504****"/>
    <s v="M05.9"/>
    <s v="000000NULL"/>
    <s v="1750641601"/>
    <s v="SOPHIA"/>
    <s v="KHAN"/>
    <s v="FISHKILL"/>
    <s v="NY"/>
    <s v="12524"/>
    <s v="ANALGESICS - ANTI-INFLAMMATORY"/>
    <s v="ANTI-TNF-ALPHA - MONOCLONAL ANTIBODIES"/>
    <s v="ADALIMUMAB-ADAZ"/>
    <s v="Prior Authorization"/>
    <s v="Std"/>
    <s v="Standard"/>
    <s v="Humira and biosimilars RA Enhanced, AETNA Only ACSF SGM"/>
    <s v="Approved - Documentation"/>
    <s v="Approved"/>
    <s v="Approved - Documentation"/>
    <s v="A"/>
    <s v="ASAP"/>
    <s v="Rheumatoid arthritis with rheumatoid factor, unspecified"/>
    <n v="1.44"/>
    <n v="1.44"/>
    <s v="NULL"/>
    <s v="61314032720"/>
    <s v=""/>
    <s v="NULL"/>
    <s v="NULL"/>
    <s v="NULL"/>
    <s v="NULL"/>
    <s v="272955206"/>
    <s v="272955206AND9/18/2024ANDADALI"/>
    <s v=""/>
    <s v=""/>
    <s v=""/>
    <s v=""/>
    <s v=""/>
    <n v="0"/>
    <n v="0"/>
    <s v=""/>
    <s v=""/>
    <n v="0"/>
    <n v="0"/>
    <n v="1"/>
    <s v="Internal Medicine"/>
    <s v="1750641601"/>
    <n v="0"/>
    <s v=""/>
    <s v=""/>
    <s v=""/>
    <s v=""/>
    <s v=""/>
    <n v="0.14652777777777801"/>
    <x v="1"/>
    <n v="1"/>
    <n v="0"/>
    <m/>
    <m/>
    <s v=""/>
    <s v=""/>
    <s v=""/>
    <s v=""/>
    <s v=""/>
    <n v="1"/>
    <x v="43"/>
    <n v="1"/>
    <n v="0"/>
    <s v="M05"/>
    <n v="1"/>
    <n v="0"/>
    <s v=""/>
    <s v="Call"/>
    <n v="0"/>
    <n v="0"/>
    <n v="0"/>
    <n v="0"/>
    <x v="1"/>
    <x v="77"/>
    <x v="1"/>
    <s v=""/>
    <s v=""/>
  </r>
  <r>
    <s v="M05"/>
    <s v="Felty's syndrome, unspecified site"/>
    <n v="1"/>
    <s v="Felty's syndrome, unspecified site"/>
    <n v="1"/>
    <s v="HYDROCODONE-ACETAMINOPHEN"/>
    <s v="HYDROCODONE-ACETAMINOPHEN"/>
    <s v=""/>
    <s v=""/>
    <s v=""/>
    <s v=""/>
    <s v=""/>
    <s v=""/>
    <s v=""/>
    <s v=""/>
    <s v=""/>
    <s v=""/>
    <s v=""/>
    <s v=""/>
    <s v=""/>
    <s v=""/>
    <s v=""/>
    <s v=""/>
    <s v=""/>
    <s v=""/>
    <s v=""/>
    <s v=""/>
    <s v=""/>
    <s v=""/>
    <s v=""/>
    <s v=""/>
    <s v=""/>
    <s v=""/>
    <s v=""/>
    <s v=""/>
    <s v="24088772183"/>
    <s v=""/>
    <s v=""/>
    <s v=""/>
    <s v=""/>
    <s v=""/>
    <s v=""/>
    <s v=""/>
    <s v=""/>
    <s v=""/>
    <s v=""/>
    <s v=""/>
    <s v=""/>
    <s v=""/>
    <s v=""/>
    <s v=""/>
    <s v=""/>
    <s v=""/>
    <s v=""/>
    <s v=""/>
    <s v=""/>
    <s v=""/>
    <s v=""/>
    <s v=""/>
    <s v=""/>
    <s v=""/>
    <s v=""/>
    <s v=""/>
    <s v="RXCLAIM"/>
    <s v="MEDSURG"/>
    <d v="2024-09-24T07:30:45"/>
    <s v="24-088772183"/>
    <s v="PINNER, DARLA"/>
    <s v="W24127471901"/>
    <s v="AETNA - ACF - FI - MISSISSIPPI"/>
    <s v="7700"/>
    <s v="15000024"/>
    <s v="0486310100002AA"/>
    <s v="1215469556"/>
    <s v="Holland, Christopher"/>
    <s v="Opioids IR - 7-Day APAP-ASA-IBU Combo Products - Acute Pain Duration Limit"/>
    <s v="Prior Authorization"/>
    <s v="Standard"/>
    <d v="2024-09-24T07:30:42"/>
    <d v="2024-09-24T07:30:45"/>
    <d v="2024-09-24T07:29:47"/>
    <s v="Approved"/>
    <n v="2024"/>
    <n v="9"/>
    <s v="Met Plan Criteria"/>
    <s v="ePA"/>
    <s v="Closed"/>
    <s v="Clinical"/>
    <s v="NULL"/>
    <s v="Met Plan Criteria"/>
    <n v="2035"/>
    <s v="Met Plan Criteria"/>
    <s v="Met Plan Criteria"/>
    <d v="2024-09-24T00:00:00"/>
    <d v="2025-03-23T00:00:00"/>
    <s v="MS"/>
    <s v="PINNER"/>
    <s v="DARLA"/>
    <n v="22854"/>
    <n v="62"/>
    <s v="F"/>
    <s v="MS"/>
    <s v="HYDROcodone-Acetaminophen 5-325MG OR TABS"/>
    <s v="65991702100356"/>
    <s v="M05.861"/>
    <s v="1215469556"/>
    <s v="1215469556"/>
    <s v="Christopher"/>
    <s v="Holland"/>
    <s v="Southaven"/>
    <s v="MS"/>
    <s v="38671"/>
    <s v="ANALGESICS - OPIOID"/>
    <s v="HYDROCODONE COMBINATIONS"/>
    <s v="HYDROCODONE-ACETAMINOPHEN"/>
    <s v="Prior Authorization"/>
    <s v="Std"/>
    <s v="Standard"/>
    <s v="Opioids IR - 7-Day APAP-ASA-IBU Combo Products - Acute Pain Duration Limit"/>
    <s v="ePA Approve"/>
    <s v="Approved"/>
    <s v="ePA Approve"/>
    <s v="A"/>
    <s v="ASAP"/>
    <s v="Other rheumatoid arthritis with rheumatoid factor of right knee"/>
    <n v="0"/>
    <n v="0"/>
    <s v="NULL"/>
    <s v="00406012301"/>
    <s v=""/>
    <s v="NULL"/>
    <s v="NULL"/>
    <s v="NULL"/>
    <s v="NULL"/>
    <s v="241274719"/>
    <s v="241274719AND9/24/2024ANDHYDRO"/>
    <s v=""/>
    <s v=""/>
    <s v=""/>
    <s v=""/>
    <s v=""/>
    <n v="0"/>
    <n v="0"/>
    <s v=""/>
    <s v=""/>
    <n v="0"/>
    <n v="0"/>
    <n v="1"/>
    <s v="Other"/>
    <s v="1215469556"/>
    <n v="1"/>
    <s v=""/>
    <s v=""/>
    <s v=""/>
    <s v=""/>
    <s v=""/>
    <n v="3.4722222222222202E-5"/>
    <x v="1"/>
    <n v="1"/>
    <n v="0"/>
    <m/>
    <m/>
    <s v=""/>
    <s v=""/>
    <s v=""/>
    <s v=""/>
    <s v=""/>
    <n v="1"/>
    <x v="43"/>
    <n v="1"/>
    <n v="0"/>
    <s v="M05"/>
    <n v="1"/>
    <n v="0"/>
    <s v=""/>
    <s v="ePA"/>
    <n v="0"/>
    <n v="0"/>
    <n v="0"/>
    <n v="0"/>
    <x v="3"/>
    <x v="78"/>
    <x v="1"/>
    <s v=""/>
    <s v=""/>
  </r>
  <r>
    <s v="M16"/>
    <s v="Bilateral primary osteoarthritis of hip"/>
    <n v="1"/>
    <s v="Bilateral primary osteoarthritis of hip"/>
    <n v="1"/>
    <s v="TRAMADOL"/>
    <s v="TRAMADOL"/>
    <s v=""/>
    <s v=""/>
    <s v=""/>
    <s v=""/>
    <s v=""/>
    <s v=""/>
    <s v=""/>
    <s v=""/>
    <s v=""/>
    <s v=""/>
    <s v=""/>
    <s v=""/>
    <s v=""/>
    <s v=""/>
    <s v=""/>
    <s v=""/>
    <s v=""/>
    <s v=""/>
    <s v=""/>
    <s v=""/>
    <s v=""/>
    <s v=""/>
    <s v=""/>
    <s v=""/>
    <s v=""/>
    <s v=""/>
    <s v=""/>
    <s v=""/>
    <s v="24084409339"/>
    <s v=""/>
    <s v=""/>
    <s v=""/>
    <s v=""/>
    <s v=""/>
    <s v=""/>
    <s v=""/>
    <s v=""/>
    <s v=""/>
    <s v=""/>
    <s v=""/>
    <s v=""/>
    <s v=""/>
    <s v=""/>
    <s v=""/>
    <s v=""/>
    <s v=""/>
    <s v=""/>
    <s v=""/>
    <s v=""/>
    <s v=""/>
    <s v=""/>
    <s v=""/>
    <s v=""/>
    <s v=""/>
    <s v=""/>
    <s v=""/>
    <s v="RXCLAIM"/>
    <s v="MEDSURG"/>
    <d v="2024-05-22T13:23:51"/>
    <s v="24-084409339"/>
    <s v="BALLINGER, MICHAEL"/>
    <s v="W28570525101"/>
    <s v="AETNA - ACF - FI - MISSISSIPPI"/>
    <s v="7700"/>
    <s v="108363238"/>
    <s v="0170009100001-A"/>
    <s v="1902825573"/>
    <s v="Washington, Eric"/>
    <s v="Opioids IR - 7-Day Acute Pain Duration Limit with MME Limit and Post Limit"/>
    <s v="Prior Authorization"/>
    <s v="Expedited"/>
    <d v="2024-05-22T13:23:49"/>
    <d v="2024-05-22T13:23:51"/>
    <d v="2024-05-22T13:22:32"/>
    <s v="Approved"/>
    <n v="2024"/>
    <n v="5"/>
    <s v="Met Plan Criteria"/>
    <s v="ePA"/>
    <s v="Closed"/>
    <s v="Clinical"/>
    <s v="NULL"/>
    <s v="Met Plan Criteria"/>
    <n v="2035"/>
    <s v="Met Plan Criteria"/>
    <s v="Met Plan Criteria"/>
    <d v="2024-05-22T00:00:00"/>
    <d v="2024-11-18T00:00:00"/>
    <s v="MS"/>
    <s v="BALLINGER"/>
    <s v="MICHAEL"/>
    <n v="22350"/>
    <n v="63"/>
    <s v="M"/>
    <s v="MS"/>
    <s v="traMADol HCl 50MG OR TABS"/>
    <s v="65100095100320"/>
    <s v="M16.0"/>
    <s v="1902825573"/>
    <s v="1902825573"/>
    <s v="Eric"/>
    <s v="Washington"/>
    <s v="Pascagoula"/>
    <s v="MS"/>
    <s v="39581"/>
    <s v="ANALGESICS - OPIOID"/>
    <s v="OPIOID AGONISTS"/>
    <s v="TRAMADOL"/>
    <s v="Prior Authorization"/>
    <s v="Exp"/>
    <s v="Expedited"/>
    <s v="Opioids IR - 7-Day Acute Pain Duration Limit with MME Limit and Post Limit"/>
    <s v="ePA Approve"/>
    <s v="Approved"/>
    <s v="ePA Approve"/>
    <s v="A"/>
    <s v="ASAP"/>
    <s v="Bilateral primary osteoarthritis of hip"/>
    <n v="0"/>
    <n v="0"/>
    <s v="NULL"/>
    <s v="60219234805"/>
    <s v=""/>
    <s v="NULL"/>
    <s v="NULL"/>
    <s v="NULL"/>
    <s v="NULL"/>
    <s v="285705251"/>
    <s v="285705251AND5/22/2024ANDTRAMA"/>
    <s v=""/>
    <s v=""/>
    <s v=""/>
    <s v=""/>
    <s v=""/>
    <n v="0"/>
    <n v="0"/>
    <s v=""/>
    <s v=""/>
    <n v="0"/>
    <n v="0"/>
    <n v="1"/>
    <s v="Orthopaedic Surgery"/>
    <s v="1902825573"/>
    <n v="0"/>
    <s v=""/>
    <s v=""/>
    <s v=""/>
    <s v=""/>
    <s v=""/>
    <n v="2.31481481481481E-5"/>
    <x v="1"/>
    <n v="1"/>
    <n v="0"/>
    <n v="1"/>
    <m/>
    <s v=""/>
    <s v=""/>
    <s v=""/>
    <s v=""/>
    <s v=""/>
    <n v="1"/>
    <x v="44"/>
    <n v="1"/>
    <n v="0"/>
    <s v="M16"/>
    <n v="1"/>
    <n v="0"/>
    <s v=""/>
    <s v="ePA"/>
    <n v="0"/>
    <n v="0"/>
    <n v="0"/>
    <n v="0"/>
    <x v="17"/>
    <x v="79"/>
    <x v="1"/>
    <s v=""/>
    <s v=""/>
  </r>
  <r>
    <s v="M17"/>
    <s v="Bilateral primary osteoarthritis of knee"/>
    <n v="1"/>
    <s v="Bilateral primary osteoarthritis of knee"/>
    <n v="1"/>
    <s v="DUROLANE"/>
    <s v="DUROLANE"/>
    <s v=""/>
    <s v=""/>
    <s v=""/>
    <s v=""/>
    <s v=""/>
    <s v=""/>
    <s v=""/>
    <s v=""/>
    <s v=""/>
    <s v=""/>
    <s v=""/>
    <s v=""/>
    <s v=""/>
    <s v=""/>
    <s v=""/>
    <s v=""/>
    <s v=""/>
    <s v=""/>
    <s v=""/>
    <s v=""/>
    <s v=""/>
    <s v=""/>
    <s v=""/>
    <s v=""/>
    <s v=""/>
    <s v=""/>
    <s v=""/>
    <s v=""/>
    <s v="24084132628"/>
    <s v=""/>
    <s v=""/>
    <s v=""/>
    <s v=""/>
    <s v=""/>
    <s v=""/>
    <s v=""/>
    <s v=""/>
    <s v=""/>
    <s v=""/>
    <s v=""/>
    <s v=""/>
    <s v=""/>
    <s v=""/>
    <s v=""/>
    <s v=""/>
    <s v=""/>
    <s v=""/>
    <s v=""/>
    <s v=""/>
    <s v=""/>
    <s v=""/>
    <s v=""/>
    <s v=""/>
    <s v=""/>
    <s v=""/>
    <s v=""/>
    <s v="RXCLAIM"/>
    <s v="MEDSURG"/>
    <d v="2024-05-15T11:49:44"/>
    <s v="24-084132628"/>
    <s v="BAKER, JAQUETTA"/>
    <s v="W26679361101"/>
    <s v="AETNA - ACSF - FI - TEXAS - PPO SPC"/>
    <s v="7700"/>
    <s v="108363238"/>
    <s v="0170009110001AQ"/>
    <s v="1164825857"/>
    <s v="RAMOS, HOLLY"/>
    <s v="Osteoarthritis ACSF SGM"/>
    <s v="Prior Authorization"/>
    <s v="Standard"/>
    <d v="2024-05-15T11:41:51"/>
    <d v="2024-05-15T11:41:51"/>
    <d v="2024-05-15T11:38:23"/>
    <s v="Approved"/>
    <n v="2024"/>
    <n v="5"/>
    <s v="Approved from 05/15/2024 thru 05/15/2025"/>
    <s v="Call"/>
    <s v="Closed"/>
    <s v="Clinical"/>
    <s v="Approved from 05/15/2024 thru 05/15/2025"/>
    <s v="NULL"/>
    <n v="13126"/>
    <s v="Technician reviewed- meets guidelines"/>
    <s v="Approved from 05/15/2024 thru 05/15/2025"/>
    <d v="2024-05-15T00:00:00"/>
    <d v="2025-05-15T00:00:00"/>
    <s v="TX"/>
    <s v="BAKER"/>
    <s v="JAQUETTA"/>
    <n v="27928"/>
    <n v="47"/>
    <s v="F"/>
    <s v="TX"/>
    <s v="Durolane"/>
    <s v="7580007010E420"/>
    <s v="M17.11"/>
    <s v="000000NULL"/>
    <s v="1164825857"/>
    <s v="HOLLY"/>
    <s v="RAMOS"/>
    <s v="SPRING"/>
    <s v="TX"/>
    <s v="77389"/>
    <s v="MUSCULOSKELETAL THERAPY AGENTS"/>
    <s v="VISCOSUPPLEMENTS"/>
    <s v="DUROLANE"/>
    <s v="Prior Authorization"/>
    <s v="Std"/>
    <s v="Standard"/>
    <s v="Osteoarthritis ACSF SGM"/>
    <s v="Approved - Verbal"/>
    <s v="Approved"/>
    <s v="Approved - Verbal"/>
    <s v="A"/>
    <s v="ASAP"/>
    <s v="Unilateral primary osteoarthritis, right knee"/>
    <n v="0.08"/>
    <n v="0.08"/>
    <s v="NULL"/>
    <s v="89130202001"/>
    <s v=""/>
    <s v="NULL"/>
    <s v="NULL"/>
    <s v="NULL"/>
    <s v="NULL"/>
    <s v="266793611"/>
    <s v="266793611AND5/15/2024ANDDUROL"/>
    <s v=""/>
    <s v=""/>
    <s v=""/>
    <s v=""/>
    <s v=""/>
    <n v="0"/>
    <n v="0"/>
    <s v=""/>
    <s v=""/>
    <n v="0"/>
    <n v="0"/>
    <n v="1"/>
    <s v="Physician Assistant"/>
    <s v="1164825857"/>
    <n v="0"/>
    <s v=""/>
    <s v=""/>
    <s v=""/>
    <s v=""/>
    <n v="2.3148204491008073E-5"/>
    <n v="5.4745370370370399E-3"/>
    <x v="1"/>
    <n v="1"/>
    <n v="0"/>
    <m/>
    <m/>
    <s v=""/>
    <s v=""/>
    <s v=""/>
    <s v=""/>
    <s v=""/>
    <n v="1"/>
    <x v="45"/>
    <n v="1"/>
    <n v="0"/>
    <s v="M17"/>
    <n v="1"/>
    <n v="0"/>
    <s v=""/>
    <s v="Call"/>
    <n v="0"/>
    <n v="0"/>
    <n v="0"/>
    <n v="0"/>
    <x v="11"/>
    <x v="80"/>
    <x v="1"/>
    <s v=""/>
    <s v=""/>
  </r>
  <r>
    <s v="M17"/>
    <s v="Bilateral primary osteoarthritis of knee"/>
    <n v="1"/>
    <s v="Bilateral primary osteoarthritis of knee"/>
    <n v="1"/>
    <s v="DUROLANE"/>
    <s v="DUROLANE"/>
    <s v=""/>
    <s v=""/>
    <s v=""/>
    <s v=""/>
    <s v=""/>
    <s v=""/>
    <s v=""/>
    <s v=""/>
    <s v=""/>
    <s v=""/>
    <s v=""/>
    <s v=""/>
    <s v=""/>
    <s v=""/>
    <s v=""/>
    <s v=""/>
    <s v=""/>
    <s v=""/>
    <s v=""/>
    <s v=""/>
    <s v=""/>
    <s v=""/>
    <s v=""/>
    <s v=""/>
    <s v=""/>
    <s v=""/>
    <s v=""/>
    <s v=""/>
    <s v="24078840408"/>
    <s v=""/>
    <s v=""/>
    <s v=""/>
    <s v=""/>
    <s v=""/>
    <s v=""/>
    <s v=""/>
    <s v=""/>
    <s v=""/>
    <s v=""/>
    <s v=""/>
    <s v=""/>
    <s v=""/>
    <s v=""/>
    <s v=""/>
    <s v=""/>
    <s v=""/>
    <s v=""/>
    <s v=""/>
    <s v=""/>
    <s v=""/>
    <s v=""/>
    <s v=""/>
    <s v=""/>
    <s v=""/>
    <s v=""/>
    <s v=""/>
    <s v="RXCLAIM"/>
    <s v="MEDSURG"/>
    <d v="2024-01-03T15:44:48"/>
    <s v="24-078840408"/>
    <s v="RAIMEY, CARLOS"/>
    <s v="W26829597201"/>
    <s v="AETNA - ACSF - FI - MISSISSIPPI SPC"/>
    <s v="7700"/>
    <s v="171714"/>
    <s v="0176713100001-A"/>
    <s v="1831184886"/>
    <s v="LOCHEMES, JOHN"/>
    <s v="Osteoarthritis ACSF SGM"/>
    <s v="Prior Authorization"/>
    <s v="Standard"/>
    <d v="2024-01-03T15:41:33"/>
    <d v="2024-01-03T15:44:31"/>
    <d v="2024-01-03T15:38:38"/>
    <s v="Approved"/>
    <n v="2024"/>
    <n v="1"/>
    <s v="Approved from 01/03/2024 thru 01/03/2025"/>
    <s v="Call"/>
    <s v="Closed"/>
    <s v="Clinical"/>
    <s v="Approved from 01/03/2024 thru 01/03/2025"/>
    <s v="NULL"/>
    <n v="13126"/>
    <s v="Technician reviewed- meets guidelines"/>
    <s v="Approved from 01/03/2024 thru 01/03/2025"/>
    <d v="2024-01-03T00:00:00"/>
    <d v="2025-01-03T00:00:00"/>
    <s v="MS"/>
    <s v="RAIMEY"/>
    <s v="CARLOS"/>
    <n v="26465"/>
    <n v="51"/>
    <s v="M"/>
    <s v="MS"/>
    <s v="Durolane"/>
    <s v="7580007010E420"/>
    <s v="M17.0"/>
    <s v="000000NULL"/>
    <s v="1831184886"/>
    <s v="JOHN"/>
    <s v="LOCHEMES"/>
    <s v="MEMPHIS"/>
    <s v="TN"/>
    <s v="38120"/>
    <s v="MUSCULOSKELETAL THERAPY AGENTS"/>
    <s v="VISCOSUPPLEMENTS"/>
    <s v="DUROLANE"/>
    <s v="Prior Authorization"/>
    <s v="Std"/>
    <s v="Standard"/>
    <s v="Osteoarthritis ACSF SGM"/>
    <s v="Approved - Verbal"/>
    <s v="Approved"/>
    <s v="Approved - Verbal"/>
    <s v="A"/>
    <s v="ASAP"/>
    <s v="Bilateral primary osteoarthritis of knee"/>
    <n v="0"/>
    <n v="0"/>
    <s v="NULL"/>
    <s v="89130202001"/>
    <s v=""/>
    <s v="NULL"/>
    <s v="NULL"/>
    <s v="NULL"/>
    <s v="NULL"/>
    <s v="268295972"/>
    <s v="268295972AND1/3/2024ANDDUROL"/>
    <s v=""/>
    <s v=""/>
    <s v=""/>
    <s v=""/>
    <s v=""/>
    <n v="0"/>
    <n v="0"/>
    <s v=""/>
    <s v=""/>
    <n v="0"/>
    <n v="0"/>
    <n v="1"/>
    <s v="Orthopaedic Surgery"/>
    <s v="1831184886"/>
    <n v="0"/>
    <s v=""/>
    <s v=""/>
    <s v=""/>
    <s v=""/>
    <s v=""/>
    <n v="2.2569444444444399E-3"/>
    <x v="1"/>
    <n v="1"/>
    <n v="0"/>
    <m/>
    <m/>
    <s v=""/>
    <s v=""/>
    <s v=""/>
    <s v=""/>
    <s v=""/>
    <n v="1"/>
    <x v="45"/>
    <n v="1"/>
    <n v="0"/>
    <s v="M17"/>
    <n v="1"/>
    <n v="0"/>
    <s v=""/>
    <s v="Call"/>
    <n v="0"/>
    <n v="0"/>
    <n v="0"/>
    <n v="0"/>
    <x v="17"/>
    <x v="80"/>
    <x v="1"/>
    <s v=""/>
    <s v=""/>
  </r>
  <r>
    <s v="M25"/>
    <s v="Hemarthrosis, unspecified joint"/>
    <n v="1"/>
    <s v="Hemarthrosis, unspecified joint"/>
    <n v="1"/>
    <s v="TRAMADOL"/>
    <s v="TRAMADOL"/>
    <s v=""/>
    <s v=""/>
    <s v=""/>
    <s v=""/>
    <s v=""/>
    <s v=""/>
    <s v=""/>
    <s v=""/>
    <s v=""/>
    <s v=""/>
    <s v=""/>
    <s v=""/>
    <s v=""/>
    <s v=""/>
    <s v=""/>
    <s v=""/>
    <s v=""/>
    <s v=""/>
    <s v=""/>
    <s v=""/>
    <s v=""/>
    <s v=""/>
    <s v=""/>
    <s v=""/>
    <s v=""/>
    <s v=""/>
    <s v=""/>
    <s v=""/>
    <s v="24079261024"/>
    <s v=""/>
    <s v=""/>
    <s v=""/>
    <s v=""/>
    <s v=""/>
    <s v=""/>
    <s v=""/>
    <s v=""/>
    <s v=""/>
    <s v=""/>
    <s v=""/>
    <s v=""/>
    <s v=""/>
    <s v=""/>
    <s v=""/>
    <s v=""/>
    <s v=""/>
    <s v=""/>
    <s v=""/>
    <s v=""/>
    <s v=""/>
    <s v=""/>
    <s v=""/>
    <s v=""/>
    <s v=""/>
    <s v=""/>
    <s v=""/>
    <s v="RXCLAIM"/>
    <s v="MEDSURG"/>
    <d v="2024-01-15T08:40:31"/>
    <s v="24-079261024"/>
    <s v="SCHATZMAN, NATHAN"/>
    <s v="W27225522301"/>
    <s v="AETNA - ACF - FI - MISSISSIPPI"/>
    <s v="7700"/>
    <s v="108363238"/>
    <s v="0170009100001-A"/>
    <s v="1578586350"/>
    <s v="Meeks, James"/>
    <s v="Opioids IR - 7-Day Acute Pain Duration Limit with MME Limit and Post Limit"/>
    <s v="Prior Authorization"/>
    <s v="Standard"/>
    <d v="2024-01-15T08:40:26"/>
    <d v="2024-01-15T08:40:31"/>
    <d v="2024-01-15T08:33:39"/>
    <s v="Approved"/>
    <n v="2024"/>
    <n v="1"/>
    <s v="Met Plan Criteria"/>
    <s v="ePA"/>
    <s v="Closed"/>
    <s v="Clinical"/>
    <s v="NULL"/>
    <s v="Met Plan Criteria"/>
    <n v="2035"/>
    <s v="Met Plan Criteria"/>
    <s v="Met Plan Criteria"/>
    <d v="2024-01-15T00:00:00"/>
    <d v="2024-07-13T00:00:00"/>
    <s v="MS"/>
    <s v="SCHATZMAN"/>
    <s v="NATHAN"/>
    <n v="23654"/>
    <n v="59"/>
    <s v="M"/>
    <s v="MS"/>
    <s v="traMADol HCl 50MG OR TABS"/>
    <s v="65100095100320"/>
    <s v="M25.551"/>
    <s v="1578586350"/>
    <s v="1578586350"/>
    <s v="James"/>
    <s v="Meeks"/>
    <s v="OCEAN SPRINGS"/>
    <s v="MS"/>
    <s v="39564"/>
    <s v="ANALGESICS - OPIOID"/>
    <s v="OPIOID AGONISTS"/>
    <s v="TRAMADOL"/>
    <s v="Prior Authorization"/>
    <s v="Std"/>
    <s v="Standard"/>
    <s v="Opioids IR - 7-Day Acute Pain Duration Limit with MME Limit and Post Limit"/>
    <s v="ePA Approve"/>
    <s v="Approved"/>
    <s v="ePA Approve"/>
    <s v="A"/>
    <s v="ASAP"/>
    <s v="Pain in right hip"/>
    <n v="0"/>
    <n v="0"/>
    <s v="NULL"/>
    <s v="29300035501"/>
    <s v=""/>
    <s v="NULL"/>
    <s v="NULL"/>
    <s v="NULL"/>
    <s v="NULL"/>
    <s v="272255223"/>
    <s v="272255223AND1/15/2024ANDTRAMA"/>
    <s v=""/>
    <s v=""/>
    <s v=""/>
    <s v=""/>
    <s v=""/>
    <n v="0"/>
    <n v="0"/>
    <s v=""/>
    <s v=""/>
    <n v="0"/>
    <n v="0"/>
    <n v="1"/>
    <s v="Nurse Practitioner"/>
    <s v="1578586350"/>
    <n v="0"/>
    <s v=""/>
    <s v=""/>
    <s v=""/>
    <s v=""/>
    <s v=""/>
    <n v="5.78703703703704E-5"/>
    <x v="1"/>
    <n v="1"/>
    <n v="0"/>
    <m/>
    <m/>
    <s v=""/>
    <s v=""/>
    <s v=""/>
    <s v=""/>
    <s v=""/>
    <n v="1"/>
    <x v="46"/>
    <n v="1"/>
    <n v="0"/>
    <s v="M25"/>
    <n v="1"/>
    <n v="0"/>
    <s v=""/>
    <s v="ePA"/>
    <n v="0"/>
    <n v="0"/>
    <n v="0"/>
    <n v="0"/>
    <x v="2"/>
    <x v="79"/>
    <x v="1"/>
    <s v=""/>
    <s v=""/>
  </r>
  <r>
    <s v="M25"/>
    <s v="Hemarthrosis, unspecified joint"/>
    <n v="1"/>
    <s v="Hemarthrosis, unspecified joint"/>
    <n v="1"/>
    <s v="TRAMADOL"/>
    <s v="TRAMADOL"/>
    <s v=""/>
    <s v=""/>
    <s v=""/>
    <s v=""/>
    <s v=""/>
    <s v=""/>
    <s v=""/>
    <s v=""/>
    <s v=""/>
    <s v=""/>
    <s v=""/>
    <s v=""/>
    <s v=""/>
    <s v=""/>
    <s v=""/>
    <s v=""/>
    <s v=""/>
    <s v=""/>
    <s v=""/>
    <s v=""/>
    <s v=""/>
    <s v=""/>
    <s v=""/>
    <s v=""/>
    <s v=""/>
    <s v=""/>
    <s v=""/>
    <s v=""/>
    <s v="24088227261"/>
    <s v=""/>
    <s v=""/>
    <s v=""/>
    <s v=""/>
    <s v=""/>
    <s v=""/>
    <s v=""/>
    <s v=""/>
    <s v=""/>
    <s v=""/>
    <s v=""/>
    <s v=""/>
    <s v=""/>
    <s v=""/>
    <s v=""/>
    <s v=""/>
    <s v=""/>
    <s v=""/>
    <s v=""/>
    <s v=""/>
    <s v=""/>
    <s v=""/>
    <s v=""/>
    <s v=""/>
    <s v=""/>
    <s v=""/>
    <s v=""/>
    <s v="RXCLAIM"/>
    <s v="MEDSURG"/>
    <d v="2024-09-09T10:46:09"/>
    <s v="24-088227261"/>
    <s v="SCHATZMAN, NATHAN"/>
    <s v="W27225522301"/>
    <s v="AETNA - ACF - FI - MISSISSIPPI"/>
    <s v="7700"/>
    <s v="108363238"/>
    <s v="0170009100001-A"/>
    <s v="1578586350"/>
    <s v="Meeks, James"/>
    <s v="Opioids IR - 7-Day Acute Pain Duration Limit with MME Limit and Post Limit"/>
    <s v="Prior Authorization"/>
    <s v="Standard"/>
    <d v="2024-09-09T10:46:05"/>
    <d v="2024-09-09T10:46:09"/>
    <d v="2024-09-09T10:40:54"/>
    <s v="Approved"/>
    <n v="2024"/>
    <n v="9"/>
    <s v="Met Plan Criteria"/>
    <s v="ePA"/>
    <s v="Closed"/>
    <s v="Clinical"/>
    <s v="NULL"/>
    <s v="Met Plan Criteria"/>
    <n v="2035"/>
    <s v="Met Plan Criteria"/>
    <s v="Met Plan Criteria"/>
    <d v="2024-09-09T00:00:00"/>
    <d v="2025-03-08T00:00:00"/>
    <s v="MS"/>
    <s v="SCHATZMAN"/>
    <s v="NATHAN"/>
    <n v="23654"/>
    <n v="59"/>
    <s v="M"/>
    <s v="MS"/>
    <s v="traMADol HCl 50MG OR TABS"/>
    <s v="65100095100320"/>
    <s v="M25.551"/>
    <s v="1578586350"/>
    <s v="1578586350"/>
    <s v="James"/>
    <s v="Meeks"/>
    <s v="OCEAN SPRINGS"/>
    <s v="MS"/>
    <s v="39564"/>
    <s v="ANALGESICS - OPIOID"/>
    <s v="OPIOID AGONISTS"/>
    <s v="TRAMADOL"/>
    <s v="Prior Authorization"/>
    <s v="Std"/>
    <s v="Standard"/>
    <s v="Opioids IR - 7-Day Acute Pain Duration Limit with MME Limit and Post Limit"/>
    <s v="ePA Approve"/>
    <s v="Approved"/>
    <s v="ePA Approve"/>
    <s v="A"/>
    <s v="ASAP"/>
    <s v="Pain in right hip"/>
    <n v="0"/>
    <n v="0"/>
    <s v="NULL"/>
    <s v="29300035501"/>
    <s v=""/>
    <s v="NULL"/>
    <s v="NULL"/>
    <s v="NULL"/>
    <s v="NULL"/>
    <s v="272255223"/>
    <s v="272255223AND9/9/2024ANDTRAMA"/>
    <s v=""/>
    <s v=""/>
    <s v=""/>
    <s v=""/>
    <s v=""/>
    <n v="0"/>
    <n v="0"/>
    <s v=""/>
    <s v=""/>
    <n v="0"/>
    <n v="0"/>
    <n v="1"/>
    <s v="Nurse Practitioner"/>
    <s v="1578586350"/>
    <n v="0"/>
    <s v=""/>
    <s v=""/>
    <s v=""/>
    <s v=""/>
    <s v=""/>
    <n v="4.6296296296296301E-5"/>
    <x v="1"/>
    <n v="1"/>
    <n v="0"/>
    <m/>
    <m/>
    <s v=""/>
    <s v=""/>
    <s v=""/>
    <s v=""/>
    <s v=""/>
    <n v="1"/>
    <x v="46"/>
    <n v="1"/>
    <n v="0"/>
    <s v="M25"/>
    <n v="1"/>
    <n v="0"/>
    <s v=""/>
    <s v="ePA"/>
    <n v="0"/>
    <n v="0"/>
    <n v="0"/>
    <n v="0"/>
    <x v="2"/>
    <x v="79"/>
    <x v="1"/>
    <s v=""/>
    <s v=""/>
  </r>
  <r>
    <s v="M25"/>
    <s v="Hemarthrosis, unspecified joint"/>
    <n v="1"/>
    <s v="Hemarthrosis, unspecified joint"/>
    <n v="1"/>
    <s v="DUROLANE"/>
    <s v="DUROLANE"/>
    <s v=""/>
    <s v=""/>
    <s v=""/>
    <s v=""/>
    <s v=""/>
    <s v=""/>
    <s v=""/>
    <s v=""/>
    <s v=""/>
    <s v=""/>
    <s v=""/>
    <s v=""/>
    <s v=""/>
    <s v=""/>
    <s v=""/>
    <s v=""/>
    <s v=""/>
    <s v=""/>
    <s v=""/>
    <s v=""/>
    <s v=""/>
    <s v=""/>
    <s v=""/>
    <s v=""/>
    <s v=""/>
    <s v=""/>
    <s v=""/>
    <s v=""/>
    <s v="24078821759"/>
    <s v=""/>
    <s v=""/>
    <s v=""/>
    <s v=""/>
    <s v=""/>
    <s v=""/>
    <s v=""/>
    <s v=""/>
    <s v=""/>
    <s v=""/>
    <s v=""/>
    <s v=""/>
    <s v=""/>
    <s v=""/>
    <s v=""/>
    <s v=""/>
    <s v=""/>
    <s v=""/>
    <s v=""/>
    <s v=""/>
    <s v=""/>
    <s v=""/>
    <s v=""/>
    <s v=""/>
    <s v=""/>
    <s v=""/>
    <s v=""/>
    <s v="RXCLAIM"/>
    <s v="MEDSURG"/>
    <d v="2024-01-03T12:18:42"/>
    <s v="24-078821759"/>
    <s v="BASSEL, LAUREN"/>
    <s v="W27272051602"/>
    <s v="AETNA - ACSF - FI - MISSISSIPPI SPC"/>
    <s v="7700"/>
    <s v="108363238"/>
    <s v="0170009110001BL"/>
    <s v="1619234507"/>
    <s v="BEATTY, NICHOLAS"/>
    <s v="Osteoarthritis ACSF SGM"/>
    <s v="Prior Authorization"/>
    <s v="Standard"/>
    <d v="2024-01-03T12:17:19"/>
    <d v="2024-01-03T12:17:20"/>
    <d v="2024-01-03T11:59:53"/>
    <s v="Approved"/>
    <n v="2024"/>
    <n v="1"/>
    <s v="Approved from 01/03/2024 thru 01/03/2025"/>
    <s v="Call"/>
    <s v="Closed"/>
    <s v="Clinical"/>
    <s v="Approved from 01/03/2024 thru 01/03/2025"/>
    <s v="NULL"/>
    <n v="13126"/>
    <s v="Technician reviewed- meets guidelines"/>
    <s v="Approved from 01/03/2024 thru 01/03/2025"/>
    <d v="2024-01-03T00:00:00"/>
    <d v="2025-01-03T00:00:00"/>
    <s v="MS"/>
    <s v="BASSEL"/>
    <s v="LAUREN"/>
    <n v="31519"/>
    <n v="37"/>
    <s v="F"/>
    <s v="NY"/>
    <s v="Durolane"/>
    <s v="7580007010E420"/>
    <s v="M25.561"/>
    <s v="000000NULL"/>
    <s v="1619234507"/>
    <s v="NICHOLAS"/>
    <s v="BEATTY"/>
    <s v="NEW YORK"/>
    <s v="NY"/>
    <s v="10065"/>
    <s v="MUSCULOSKELETAL THERAPY AGENTS"/>
    <s v="VISCOSUPPLEMENTS"/>
    <s v="DUROLANE"/>
    <s v="Prior Authorization"/>
    <s v="Std"/>
    <s v="Standard"/>
    <s v="Osteoarthritis ACSF SGM"/>
    <s v="Approved - Verbal"/>
    <s v="Approved"/>
    <s v="Approved - Verbal"/>
    <s v="A"/>
    <s v="ASAP"/>
    <s v="Pain in right knee"/>
    <n v="0.01"/>
    <n v="0.01"/>
    <s v="NULL"/>
    <s v="89130202001"/>
    <s v=""/>
    <s v="NULL"/>
    <s v="NULL"/>
    <s v="NULL"/>
    <s v="NULL"/>
    <s v="272720516"/>
    <s v="272720516AND1/3/2024ANDDUROL"/>
    <s v=""/>
    <s v=""/>
    <s v=""/>
    <s v=""/>
    <s v=""/>
    <n v="0"/>
    <n v="0"/>
    <s v=""/>
    <s v=""/>
    <n v="0"/>
    <n v="0"/>
    <n v="1"/>
    <s v="Physical Medicine &amp; Rehabilitation"/>
    <s v="1619234507"/>
    <n v="0"/>
    <s v=""/>
    <s v=""/>
    <s v=""/>
    <s v=""/>
    <s v=""/>
    <n v="9.6064814814814797E-4"/>
    <x v="1"/>
    <n v="1"/>
    <n v="0"/>
    <m/>
    <m/>
    <s v=""/>
    <s v=""/>
    <s v=""/>
    <s v=""/>
    <s v=""/>
    <n v="1"/>
    <x v="46"/>
    <n v="1"/>
    <n v="0"/>
    <s v="M25"/>
    <n v="1"/>
    <n v="0"/>
    <s v=""/>
    <s v="Call"/>
    <n v="0"/>
    <n v="0"/>
    <n v="0"/>
    <n v="0"/>
    <x v="18"/>
    <x v="80"/>
    <x v="1"/>
    <s v=""/>
    <s v=""/>
  </r>
  <r>
    <s v="M25"/>
    <s v="Hemarthrosis, unspecified joint"/>
    <n v="1"/>
    <s v="Hemarthrosis, unspecified joint"/>
    <n v="1"/>
    <s v="ACETAMINOPHEN-CODEINE"/>
    <s v="ACETAMINOPHEN-CODEINE"/>
    <s v=""/>
    <s v=""/>
    <s v=""/>
    <s v=""/>
    <s v=""/>
    <s v=""/>
    <s v=""/>
    <s v=""/>
    <s v=""/>
    <s v=""/>
    <s v=""/>
    <s v=""/>
    <s v=""/>
    <s v=""/>
    <s v=""/>
    <s v=""/>
    <s v=""/>
    <s v=""/>
    <s v=""/>
    <s v=""/>
    <s v=""/>
    <s v=""/>
    <s v=""/>
    <s v=""/>
    <s v=""/>
    <s v=""/>
    <s v=""/>
    <s v=""/>
    <s v="24085144941"/>
    <s v=""/>
    <s v=""/>
    <s v=""/>
    <s v=""/>
    <s v=""/>
    <s v=""/>
    <s v=""/>
    <s v=""/>
    <s v=""/>
    <s v=""/>
    <s v=""/>
    <s v=""/>
    <s v=""/>
    <s v=""/>
    <s v=""/>
    <s v=""/>
    <s v=""/>
    <s v=""/>
    <s v=""/>
    <s v=""/>
    <s v=""/>
    <s v=""/>
    <s v=""/>
    <s v=""/>
    <s v=""/>
    <s v=""/>
    <s v=""/>
    <s v="RXCLAIM"/>
    <s v="MEDSURG"/>
    <d v="2024-06-14T07:49:46"/>
    <s v="24-085144941"/>
    <s v="GETER, BYRON"/>
    <s v="W27315093601"/>
    <s v="AETNA - ACF - FI - TEXAS - PPO"/>
    <s v="7700"/>
    <s v="108363238"/>
    <s v="0170009100001-Q"/>
    <s v="1053525568"/>
    <s v="Bal, Hardeep"/>
    <s v="Opioids IR - 7-Day APAP-ASA-IBU Combo Products - Acute Pain Duration Limit"/>
    <s v="Prior Authorization"/>
    <s v="Standard"/>
    <d v="2024-06-12T14:12:13"/>
    <d v="2024-06-12T14:12:13"/>
    <d v="2024-06-12T13:54:59"/>
    <s v="Denied"/>
    <n v="2024"/>
    <n v="6"/>
    <s v="You do not meet the requirements of your plan. Your plan covers this drug when you have any of these conditions: - Pain due to cancer, sickle cell disease, or a terminal condition - Pain being managed through hospice or palliative care - Moderate to severe chronic pain that requires treatment with an opioid - Moderate to severe acute pain that requires treatment with an opioid for more than seven days Your request has been denied based on the information we have."/>
    <s v="ePA"/>
    <s v="Closed"/>
    <s v="Clinical"/>
    <s v="NULL"/>
    <s v="You do not meet the requirements of your plan. Your plan covers this drug when you have any of these conditions: - Pain due to cancer, sickle cell disease, or a terminal condition - Pain being managed through hospice or palliative care - Moderate to severe chronic pain that requires treatment with an opioid - Moderate to severe acute pain that requires treatment with an opioid for more than seven days Your request has been denied based on the information we have."/>
    <n v="69999"/>
    <s v="Opioids IR - 7-Day Combo Products - Acute Pain Duration Limit 1358-E 02-2023 03_21_2023_10_40_59 7F"/>
    <s v="You do not meet the requirements of your plan. Your plan covers this drug when you have any of these conditions: - Pain due to cancer, sickle cell disease, or a terminal condition - Pain being managed through hospice or palliative care - Moderate to severe chronic pain that requires treatment with an opioid - Moderate to severe acute pain that requires treatment with an opioid for more than seven days Your request has been denied based on the information we have."/>
    <s v=""/>
    <s v=""/>
    <s v="TX"/>
    <s v="GETER"/>
    <s v="BYRON"/>
    <n v="29093"/>
    <n v="44"/>
    <s v="M"/>
    <s v="TX"/>
    <s v="Acetaminophen-Codeine Tab 300-30 mg"/>
    <s v="65991002050315"/>
    <s v="M25.521"/>
    <s v="1053525568"/>
    <s v="1053525568"/>
    <s v="Hardeep"/>
    <s v="Bal"/>
    <s v="SPRING"/>
    <s v="TX"/>
    <s v="77379"/>
    <s v="ANALGESICS - OPIOID"/>
    <s v="CODEINE COMBINATIONS"/>
    <s v="ACETAMINOPHEN-CODEINE"/>
    <s v="Prior Authorization"/>
    <s v="Std"/>
    <s v="Standard"/>
    <s v="Opioids IR - 7-Day APAP-ASA-IBU Combo Products - Acute Pain Duration Limit"/>
    <s v="Deny"/>
    <s v="Denied"/>
    <s v="Denied"/>
    <s v="D"/>
    <s v="ASAP"/>
    <s v="Pain in right elbow"/>
    <n v="41.38"/>
    <n v="41.38"/>
    <s v="NULL"/>
    <s v="00406048401"/>
    <d v="2024-06-13T07:46:49"/>
    <s v="JWOOD"/>
    <s v="NULL"/>
    <s v="JAMES"/>
    <s v="WOOD"/>
    <s v="273150936"/>
    <s v="273150936AND6/14/2024ANDACETA"/>
    <s v="Drug Subject to Quantity Limits"/>
    <n v="0"/>
    <n v="1"/>
    <n v="0"/>
    <n v="0"/>
    <n v="0"/>
    <n v="0"/>
    <n v="0"/>
    <n v="0"/>
    <n v="0"/>
    <n v="0"/>
    <n v="1"/>
    <s v="Other"/>
    <s v="1053525568"/>
    <n v="1"/>
    <s v=""/>
    <s v=""/>
    <s v=""/>
    <s v=""/>
    <s v=""/>
    <n v="1.7344097222222199"/>
    <x v="0"/>
    <n v="0"/>
    <n v="1"/>
    <m/>
    <m/>
    <s v=""/>
    <s v=""/>
    <s v=""/>
    <s v=""/>
    <s v=""/>
    <n v="1"/>
    <x v="46"/>
    <n v="0"/>
    <n v="1"/>
    <s v="M25"/>
    <n v="0"/>
    <n v="1"/>
    <s v=""/>
    <s v="ePA"/>
    <n v="0"/>
    <n v="0"/>
    <n v="0"/>
    <n v="0"/>
    <x v="3"/>
    <x v="53"/>
    <x v="2"/>
    <s v=""/>
    <s v=""/>
  </r>
  <r>
    <s v="M32"/>
    <s v="Drug-induced systemic lupus erythematosus"/>
    <n v="1"/>
    <s v="Drug-induced systemic lupus erythematosus"/>
    <n v="1"/>
    <s v="TRAMADOL"/>
    <s v="TRAMADOL"/>
    <s v=""/>
    <s v=""/>
    <s v=""/>
    <s v=""/>
    <s v=""/>
    <s v=""/>
    <s v=""/>
    <s v=""/>
    <s v=""/>
    <s v=""/>
    <s v=""/>
    <s v=""/>
    <s v=""/>
    <s v=""/>
    <s v=""/>
    <s v=""/>
    <s v=""/>
    <s v=""/>
    <s v=""/>
    <s v=""/>
    <s v=""/>
    <s v=""/>
    <s v=""/>
    <s v=""/>
    <s v=""/>
    <s v=""/>
    <s v=""/>
    <s v=""/>
    <s v="24080364084"/>
    <s v=""/>
    <s v=""/>
    <s v=""/>
    <s v=""/>
    <s v=""/>
    <s v=""/>
    <s v=""/>
    <s v=""/>
    <s v=""/>
    <s v=""/>
    <s v=""/>
    <s v=""/>
    <s v=""/>
    <s v=""/>
    <s v=""/>
    <s v=""/>
    <s v=""/>
    <s v=""/>
    <s v=""/>
    <s v=""/>
    <s v=""/>
    <s v=""/>
    <s v=""/>
    <s v=""/>
    <s v=""/>
    <s v=""/>
    <s v=""/>
    <s v="RXCLAIM"/>
    <s v="MEDSURG"/>
    <d v="2024-02-14T09:06:22"/>
    <s v="24-080364084"/>
    <s v="BAKER, DANNA"/>
    <s v="W26679361102"/>
    <s v="AETNA - ACF - FI - TEXAS - PPO"/>
    <s v="7700"/>
    <s v="108363238"/>
    <s v="0170009110001AQ"/>
    <s v="1447286281"/>
    <s v="Albuquerque, Sheila"/>
    <s v="Opioids IR - 7-Day Acute Pain Duration Limit with MME Limit and Post Limit"/>
    <s v="Prior Authorization"/>
    <s v="Standard"/>
    <d v="2024-02-14T09:06:17"/>
    <d v="2024-02-14T09:06:22"/>
    <d v="2024-02-09T08:44:37"/>
    <s v="Approved"/>
    <n v="2024"/>
    <n v="2"/>
    <s v="Met Plan Criteria"/>
    <s v="ePA"/>
    <s v="Closed"/>
    <s v="Clinical"/>
    <s v="NULL"/>
    <s v="Met Plan Criteria"/>
    <n v="2035"/>
    <s v="Met Plan Criteria"/>
    <s v="Met Plan Criteria"/>
    <d v="2024-02-14T00:00:00"/>
    <d v="2024-08-12T00:00:00"/>
    <s v="TX"/>
    <s v="BAKER"/>
    <s v="DANNA"/>
    <n v="26611"/>
    <n v="51"/>
    <s v="F"/>
    <s v="TX"/>
    <s v="traMADol HCl 50 MG Oral Tablet (ULTRAM)"/>
    <s v="65100095100320"/>
    <s v="M32.9"/>
    <s v="1447286281"/>
    <s v="1447286281"/>
    <s v="Sheila"/>
    <s v="Albuquerque"/>
    <s v="HOUSTON"/>
    <s v="TX"/>
    <s v="77070"/>
    <s v="ANALGESICS - OPIOID"/>
    <s v="OPIOID AGONISTS"/>
    <s v="TRAMADOL"/>
    <s v="Prior Authorization"/>
    <s v="Std"/>
    <s v="Standard"/>
    <s v="Opioids IR - 7-Day Acute Pain Duration Limit with MME Limit and Post Limit"/>
    <s v="ePA Approve"/>
    <s v="Approved"/>
    <s v="ePA Approve"/>
    <s v="A"/>
    <s v="ASAP"/>
    <s v="Systemic lupus erythematosus, unspecified"/>
    <n v="0"/>
    <n v="0"/>
    <s v="NULL"/>
    <s v="00093005801"/>
    <s v=""/>
    <s v="NULL"/>
    <s v="NULL"/>
    <s v="NULL"/>
    <s v="NULL"/>
    <s v="266793611"/>
    <s v="266793611AND2/14/2024ANDTRAMA"/>
    <s v=""/>
    <s v=""/>
    <s v=""/>
    <s v=""/>
    <s v=""/>
    <n v="0"/>
    <n v="0"/>
    <s v=""/>
    <s v=""/>
    <n v="0"/>
    <n v="0"/>
    <n v="1"/>
    <s v="Internal Medicine"/>
    <s v="1447286281"/>
    <n v="0"/>
    <s v=""/>
    <s v=""/>
    <s v=""/>
    <s v=""/>
    <s v=""/>
    <n v="5.78703703703704E-5"/>
    <x v="1"/>
    <n v="1"/>
    <n v="0"/>
    <m/>
    <m/>
    <s v=""/>
    <s v=""/>
    <s v=""/>
    <s v=""/>
    <s v=""/>
    <n v="1"/>
    <x v="47"/>
    <n v="1"/>
    <n v="0"/>
    <s v="M32"/>
    <n v="1"/>
    <n v="0"/>
    <s v=""/>
    <s v="ePA"/>
    <n v="0"/>
    <n v="0"/>
    <n v="0"/>
    <n v="0"/>
    <x v="1"/>
    <x v="79"/>
    <x v="1"/>
    <s v=""/>
    <s v=""/>
  </r>
  <r>
    <s v="M32"/>
    <s v="Drug-induced systemic lupus erythematosus"/>
    <n v="1"/>
    <s v="Drug-induced systemic lupus erythematosus"/>
    <n v="1"/>
    <s v="TRAMADOL"/>
    <s v="TRAMADOL"/>
    <s v=""/>
    <s v=""/>
    <s v=""/>
    <s v=""/>
    <s v=""/>
    <s v=""/>
    <s v=""/>
    <s v=""/>
    <s v=""/>
    <s v=""/>
    <s v=""/>
    <s v=""/>
    <s v=""/>
    <s v=""/>
    <s v=""/>
    <s v=""/>
    <s v=""/>
    <s v=""/>
    <s v=""/>
    <s v=""/>
    <s v=""/>
    <s v=""/>
    <s v=""/>
    <s v=""/>
    <s v=""/>
    <s v=""/>
    <s v=""/>
    <s v=""/>
    <s v="24089513512"/>
    <s v=""/>
    <s v=""/>
    <s v=""/>
    <s v=""/>
    <s v=""/>
    <s v=""/>
    <s v=""/>
    <s v=""/>
    <s v=""/>
    <s v=""/>
    <s v=""/>
    <s v=""/>
    <s v=""/>
    <s v=""/>
    <s v=""/>
    <s v=""/>
    <s v=""/>
    <s v=""/>
    <s v=""/>
    <s v=""/>
    <s v=""/>
    <s v=""/>
    <s v=""/>
    <s v=""/>
    <s v=""/>
    <s v=""/>
    <s v=""/>
    <s v="RXCLAIM"/>
    <s v="MEDSURG"/>
    <d v="2024-10-15T08:51:41"/>
    <s v="24-089513512"/>
    <s v="BAKER, DANNA"/>
    <s v="W26679361102"/>
    <s v="AETNA - ACF - FI - TEXAS - PPO"/>
    <s v="7700"/>
    <s v="108363238"/>
    <s v="0170009110001AQ"/>
    <s v="1447286281"/>
    <s v="ALBUQUERQUE, SHEILAMARYANNE"/>
    <s v="Opioids IR - 7-Day Acute Pain Duration Limit with MME Limit and Post Limit"/>
    <s v="Prior Authorization"/>
    <s v="Standard"/>
    <d v="2024-10-15T08:38:59"/>
    <d v="2024-10-15T08:51:27"/>
    <d v="2024-10-15T08:39:51"/>
    <s v="Approved"/>
    <n v="2024"/>
    <n v="10"/>
    <s v="Approved from 10/15/2024 thru 04/15/2025"/>
    <s v="Fax"/>
    <s v="Closed"/>
    <s v="Clinical"/>
    <s v="Approved from 10/15/2024 thru 04/15/2025"/>
    <s v="NULL"/>
    <n v="2035"/>
    <s v="Met Plan Criteria"/>
    <s v="Approved from 10/15/2024 thru 04/15/2025"/>
    <d v="2024-10-15T00:00:00"/>
    <d v="2025-04-15T00:00:00"/>
    <s v="TX"/>
    <s v="BAKER"/>
    <s v="DANNA"/>
    <n v="26611"/>
    <n v="51"/>
    <s v="F"/>
    <s v="TX"/>
    <s v="Tramadol 50mg Tablets"/>
    <s v="65100095100320"/>
    <s v="M32.9"/>
    <s v="000000NULL"/>
    <s v="1447286281"/>
    <s v="SHEILAMARYANNE"/>
    <s v="ALBUQUERQUE"/>
    <s v="HOUSTON"/>
    <s v="TX"/>
    <s v="77014"/>
    <s v="ANALGESICS - OPIOID"/>
    <s v="OPIOID AGONISTS"/>
    <s v="TRAMADOL"/>
    <s v="Prior Authorization"/>
    <s v="Std"/>
    <s v="Standard"/>
    <s v="Opioids IR - 7-Day Acute Pain Duration Limit with MME Limit and Post Limit"/>
    <s v="Approve"/>
    <s v="Approved"/>
    <s v="Approved"/>
    <s v="A"/>
    <s v="ASAP"/>
    <s v="Systemic lupus erythematosus, unspecified"/>
    <n v="0"/>
    <n v="0"/>
    <s v="NULL"/>
    <s v="29300035505"/>
    <s v=""/>
    <s v="NULL"/>
    <s v="NULL"/>
    <s v="NULL"/>
    <s v="NULL"/>
    <s v="266793611"/>
    <s v="266793611AND10/15/2024ANDTRAMA"/>
    <s v=""/>
    <s v=""/>
    <s v=""/>
    <s v=""/>
    <s v=""/>
    <n v="0"/>
    <n v="0"/>
    <s v=""/>
    <s v=""/>
    <n v="0"/>
    <n v="0"/>
    <n v="1"/>
    <s v="Internal Medicine"/>
    <s v="1447286281"/>
    <n v="0"/>
    <s v=""/>
    <s v=""/>
    <s v=""/>
    <s v=""/>
    <s v=""/>
    <n v="8.8194444444444405E-3"/>
    <x v="1"/>
    <n v="1"/>
    <n v="0"/>
    <m/>
    <m/>
    <s v=""/>
    <s v=""/>
    <s v=""/>
    <s v=""/>
    <s v=""/>
    <n v="1"/>
    <x v="47"/>
    <n v="1"/>
    <n v="0"/>
    <s v="M32"/>
    <n v="1"/>
    <n v="0"/>
    <s v=""/>
    <s v="Fax"/>
    <n v="0"/>
    <n v="0"/>
    <n v="0"/>
    <n v="0"/>
    <x v="1"/>
    <x v="79"/>
    <x v="1"/>
    <s v=""/>
    <s v=""/>
  </r>
  <r>
    <s v="M45"/>
    <s v="Ankylosing spondylitis of multiple sites in spine"/>
    <n v="1"/>
    <s v="Ankylosing spondylitis of multiple sites in spine"/>
    <n v="1"/>
    <s v="CIMZIA"/>
    <s v="CIMZIA"/>
    <s v=""/>
    <s v=""/>
    <s v=""/>
    <s v=""/>
    <s v=""/>
    <s v=""/>
    <s v=""/>
    <s v=""/>
    <s v=""/>
    <s v=""/>
    <s v=""/>
    <s v=""/>
    <s v=""/>
    <s v=""/>
    <s v=""/>
    <s v=""/>
    <s v=""/>
    <s v=""/>
    <s v=""/>
    <s v=""/>
    <s v=""/>
    <s v=""/>
    <s v=""/>
    <s v=""/>
    <s v=""/>
    <s v=""/>
    <s v=""/>
    <s v=""/>
    <s v="24087141317"/>
    <s v=""/>
    <s v=""/>
    <s v=""/>
    <s v=""/>
    <s v=""/>
    <s v=""/>
    <s v=""/>
    <s v=""/>
    <s v=""/>
    <s v=""/>
    <s v=""/>
    <s v=""/>
    <s v=""/>
    <s v=""/>
    <s v=""/>
    <s v=""/>
    <s v=""/>
    <s v=""/>
    <s v=""/>
    <s v=""/>
    <s v=""/>
    <s v=""/>
    <s v=""/>
    <s v=""/>
    <s v=""/>
    <s v=""/>
    <s v=""/>
    <s v="RXCLAIM"/>
    <s v="MEDSURG"/>
    <d v="2024-08-12T12:21:52"/>
    <s v="24-087141317"/>
    <s v="VALASTRO, STEPHEN"/>
    <s v="W28098136101"/>
    <s v="AETNA - ACSF - FI - MISSISSIPPI SPC"/>
    <s v="7700"/>
    <s v="108363238"/>
    <s v="0170009150001ID"/>
    <s v="1982605614"/>
    <s v="BELE, MARK"/>
    <s v="Cimzia RA Enhanced, ACSF SGM"/>
    <s v="Prior Authorization"/>
    <s v="Standard"/>
    <d v="2024-08-12T09:31:02"/>
    <d v="2024-08-12T09:44:28"/>
    <d v="2024-08-07T15:35:51"/>
    <s v="Approved"/>
    <n v="2024"/>
    <n v="8"/>
    <s v="Approved from 08/12/2024 thru 08/12/2025"/>
    <s v="Fax"/>
    <s v="Closed"/>
    <s v="Clinical"/>
    <s v="Approved from 08/12/2024 thru 08/12/2025"/>
    <s v="NULL"/>
    <n v="13126"/>
    <s v="Technician reviewed- meets guidelines"/>
    <s v="Approved from 08/12/2024 thru 08/12/2025"/>
    <d v="2024-08-12T00:00:00"/>
    <d v="2025-08-12T00:00:00"/>
    <s v="MS"/>
    <s v="VALASTRO"/>
    <s v="STEPHEN"/>
    <n v="34613"/>
    <n v="29"/>
    <s v="M"/>
    <s v="NY"/>
    <s v="Cimzia 200 mg PFS"/>
    <s v="5250502010F840"/>
    <s v="M45.9"/>
    <s v="000000NULL"/>
    <s v="1982605614"/>
    <s v="MARK"/>
    <s v="BELE"/>
    <s v="MIDDLETOWN"/>
    <s v="NY"/>
    <s v="10941"/>
    <s v="GASTROINTESTINAL AGENTS - MISC."/>
    <s v="TUMOR NECROSIS FACTOR ALPHA BLOCKERS"/>
    <s v="CIMZIA"/>
    <s v="Prior Authorization"/>
    <s v="Std"/>
    <s v="Standard"/>
    <s v="Cimzia RA Enhanced, ACSF SGM"/>
    <s v="Approved - Documentation"/>
    <s v="Approved"/>
    <s v="Approved - Documentation"/>
    <s v="A"/>
    <s v="ASAP"/>
    <s v="Ankylosing spondylitis of unspecified sites in spine"/>
    <n v="2.37"/>
    <n v="2.37"/>
    <s v="NULL"/>
    <s v="50474071079"/>
    <s v=""/>
    <s v="NULL"/>
    <s v="NULL"/>
    <s v="NULL"/>
    <s v="NULL"/>
    <s v="280981361"/>
    <s v="280981361AND8/12/2024ANDCIMZI"/>
    <s v=""/>
    <s v=""/>
    <s v=""/>
    <s v=""/>
    <s v=""/>
    <n v="0"/>
    <n v="0"/>
    <s v=""/>
    <s v=""/>
    <n v="0"/>
    <n v="0"/>
    <n v="1"/>
    <s v="Internal Medicine"/>
    <s v="1982605614"/>
    <n v="0"/>
    <s v=""/>
    <s v=""/>
    <s v=""/>
    <s v=""/>
    <s v=""/>
    <n v="0.118634259259259"/>
    <x v="1"/>
    <n v="1"/>
    <n v="0"/>
    <m/>
    <m/>
    <s v=""/>
    <s v=""/>
    <s v=""/>
    <s v=""/>
    <s v=""/>
    <n v="1"/>
    <x v="48"/>
    <n v="1"/>
    <n v="0"/>
    <s v="M45"/>
    <n v="1"/>
    <n v="0"/>
    <s v=""/>
    <s v="Fax"/>
    <n v="0"/>
    <n v="0"/>
    <n v="0"/>
    <n v="0"/>
    <x v="1"/>
    <x v="75"/>
    <x v="1"/>
    <s v=""/>
    <s v=""/>
  </r>
  <r>
    <s v="M48"/>
    <s v="Spinal stenosis, site unspecified"/>
    <n v="1"/>
    <s v="Spinal stenosis, site unspecified"/>
    <n v="1"/>
    <s v="HYDROCODONE-ACETAMINOPHEN"/>
    <s v="HYDROCODONE-ACETAMINOPHEN"/>
    <s v=""/>
    <s v=""/>
    <s v=""/>
    <s v=""/>
    <s v=""/>
    <s v=""/>
    <s v=""/>
    <s v=""/>
    <s v=""/>
    <s v=""/>
    <s v=""/>
    <s v=""/>
    <s v=""/>
    <s v=""/>
    <s v=""/>
    <s v=""/>
    <s v=""/>
    <s v=""/>
    <s v=""/>
    <s v=""/>
    <s v=""/>
    <s v=""/>
    <s v=""/>
    <s v=""/>
    <s v=""/>
    <s v=""/>
    <s v=""/>
    <s v=""/>
    <s v="24083081868"/>
    <s v=""/>
    <s v=""/>
    <s v=""/>
    <s v=""/>
    <s v=""/>
    <s v=""/>
    <s v=""/>
    <s v=""/>
    <s v=""/>
    <s v=""/>
    <s v=""/>
    <s v=""/>
    <s v=""/>
    <s v=""/>
    <s v=""/>
    <s v=""/>
    <s v=""/>
    <s v=""/>
    <s v=""/>
    <s v=""/>
    <s v=""/>
    <s v=""/>
    <s v=""/>
    <s v=""/>
    <s v=""/>
    <s v=""/>
    <s v=""/>
    <s v="RXCLAIM"/>
    <s v="MEDSURG"/>
    <d v="2024-04-17T15:43:58"/>
    <s v="24-083081868"/>
    <s v="HOLLOWAY, DARRYL"/>
    <s v="W26638431101"/>
    <s v="AETNA - ACF - FI - MISSISSIPPI"/>
    <s v="7700"/>
    <s v="108363238"/>
    <s v="0170009110001AA"/>
    <s v="1225426927"/>
    <s v="Dunn, NP, Kristina"/>
    <s v="Opioids IR - 7-Day APAP-ASA-IBU Combo Products - Acute Pain Duration Limit"/>
    <s v="Prior Authorization"/>
    <s v="Expedited"/>
    <d v="2024-04-17T15:43:54"/>
    <d v="2024-04-17T15:43:58"/>
    <d v="2024-04-17T15:39:47"/>
    <s v="Approved"/>
    <n v="2024"/>
    <n v="4"/>
    <s v="Met Plan Criteria"/>
    <s v="ePA"/>
    <s v="Closed"/>
    <s v="Clinical"/>
    <s v="NULL"/>
    <s v="Met Plan Criteria"/>
    <n v="2035"/>
    <s v="Met Plan Criteria"/>
    <s v="Met Plan Criteria"/>
    <d v="2024-04-17T00:00:00"/>
    <d v="2024-05-17T00:00:00"/>
    <s v="MS"/>
    <s v="HOLLOWAY"/>
    <s v="DARRYL"/>
    <n v="23208"/>
    <n v="60"/>
    <s v="M"/>
    <s v="MS"/>
    <s v="HYDROcodone-Acetaminophen 10-325MG OR TABS"/>
    <s v="65991702100305"/>
    <s v="M48.02"/>
    <s v="1225426927"/>
    <s v="1225426927"/>
    <s v="Kristina"/>
    <s v="Dunn, NP"/>
    <s v="Gulfport"/>
    <s v="MS"/>
    <s v="39501"/>
    <s v="ANALGESICS - OPIOID"/>
    <s v="HYDROCODONE COMBINATIONS"/>
    <s v="HYDROCODONE-ACETAMINOPHEN"/>
    <s v="Prior Authorization"/>
    <s v="Exp"/>
    <s v="Expedited"/>
    <s v="Opioids IR - 7-Day APAP-ASA-IBU Combo Products - Acute Pain Duration Limit"/>
    <s v="ePA Approve"/>
    <s v="Approved"/>
    <s v="ePA Approve"/>
    <s v="A"/>
    <s v="ASAP"/>
    <s v="Spinal stenosis, cervical region"/>
    <n v="0"/>
    <n v="0"/>
    <s v="NULL"/>
    <s v="27808003701"/>
    <s v=""/>
    <s v="NULL"/>
    <s v="NULL"/>
    <s v="NULL"/>
    <s v="NULL"/>
    <s v="266384311"/>
    <s v="266384311AND4/17/2024ANDHYDRO"/>
    <s v=""/>
    <s v=""/>
    <s v=""/>
    <s v=""/>
    <s v=""/>
    <n v="0"/>
    <n v="0"/>
    <s v=""/>
    <s v=""/>
    <n v="0"/>
    <n v="0"/>
    <n v="1"/>
    <s v="Nurse Practitioner"/>
    <s v="1225426927"/>
    <n v="0"/>
    <s v=""/>
    <s v=""/>
    <s v=""/>
    <s v=""/>
    <s v=""/>
    <n v="4.6296296296296301E-5"/>
    <x v="1"/>
    <n v="1"/>
    <n v="0"/>
    <n v="1"/>
    <m/>
    <s v=""/>
    <s v=""/>
    <s v=""/>
    <s v=""/>
    <s v=""/>
    <n v="1"/>
    <x v="49"/>
    <n v="1"/>
    <n v="0"/>
    <s v="M48"/>
    <n v="1"/>
    <n v="0"/>
    <s v=""/>
    <s v="ePA"/>
    <n v="0"/>
    <n v="0"/>
    <n v="0"/>
    <n v="0"/>
    <x v="2"/>
    <x v="78"/>
    <x v="1"/>
    <s v=""/>
    <s v=""/>
  </r>
  <r>
    <s v="M51"/>
    <s v="Intervertebral disc disorders w myelopathy, thoracic region"/>
    <n v="1"/>
    <s v="Intervertebral disc disorders w myelopathy, thoracic region"/>
    <n v="1"/>
    <s v="TRAMADOL"/>
    <s v="TRAMADOL"/>
    <s v=""/>
    <s v=""/>
    <s v=""/>
    <s v=""/>
    <s v=""/>
    <s v=""/>
    <s v=""/>
    <s v=""/>
    <s v=""/>
    <s v=""/>
    <s v=""/>
    <s v=""/>
    <s v=""/>
    <s v=""/>
    <s v=""/>
    <s v=""/>
    <s v=""/>
    <s v=""/>
    <s v=""/>
    <s v=""/>
    <s v=""/>
    <s v=""/>
    <s v=""/>
    <s v=""/>
    <s v=""/>
    <s v=""/>
    <s v=""/>
    <s v=""/>
    <s v="24089820592"/>
    <s v=""/>
    <s v=""/>
    <s v=""/>
    <s v=""/>
    <s v=""/>
    <s v=""/>
    <s v=""/>
    <s v=""/>
    <s v=""/>
    <s v=""/>
    <s v=""/>
    <s v=""/>
    <s v=""/>
    <s v=""/>
    <s v=""/>
    <s v=""/>
    <s v=""/>
    <s v=""/>
    <s v=""/>
    <s v=""/>
    <s v=""/>
    <s v=""/>
    <s v=""/>
    <s v=""/>
    <s v=""/>
    <s v=""/>
    <s v=""/>
    <s v="RXCLAIM"/>
    <s v="MEDSURG"/>
    <d v="2024-10-23T10:42:33"/>
    <s v="24-089820592"/>
    <s v="BREWER, GINA"/>
    <s v="W26679368102"/>
    <s v="AETNA - ACF - FI - MISSISSIPPI"/>
    <s v="7700"/>
    <s v="108363238"/>
    <s v="0170009150001HA"/>
    <s v="1578586350"/>
    <s v="Meeks, James"/>
    <s v="Opioids IR - 7-Day Acute Pain Duration Limit with MME Limit and Post Limit"/>
    <s v="Prior Authorization"/>
    <s v="Standard"/>
    <d v="2024-10-23T10:42:29"/>
    <d v="2024-10-23T10:42:33"/>
    <d v="2024-10-23T10:38:44"/>
    <s v="Approved"/>
    <n v="2024"/>
    <n v="10"/>
    <s v="Met Plan Criteria"/>
    <s v="ePA"/>
    <s v="Closed"/>
    <s v="Clinical"/>
    <s v="NULL"/>
    <s v="Met Plan Criteria"/>
    <n v="2035"/>
    <s v="Met Plan Criteria"/>
    <s v="Met Plan Criteria"/>
    <d v="2024-10-23T00:00:00"/>
    <d v="2025-04-21T00:00:00"/>
    <s v="MS"/>
    <s v="BREWER"/>
    <s v="GINA"/>
    <n v="24578"/>
    <n v="57"/>
    <s v="F"/>
    <s v="MS"/>
    <s v="traMADol HCl 50MG OR TABS"/>
    <s v="65100095100320"/>
    <s v="M51.360"/>
    <s v="1578586350"/>
    <s v="1578586350"/>
    <s v="James"/>
    <s v="Meeks"/>
    <s v="OCEAN SPRINGS"/>
    <s v="MS"/>
    <s v="39564"/>
    <s v="ANALGESICS - OPIOID"/>
    <s v="OPIOID AGONISTS"/>
    <s v="TRAMADOL"/>
    <s v="Prior Authorization"/>
    <s v="Std"/>
    <s v="Standard"/>
    <s v="Opioids IR - 7-Day Acute Pain Duration Limit with MME Limit and Post Limit"/>
    <s v="ePA Approve"/>
    <s v="Approved"/>
    <s v="ePA Approve"/>
    <s v="A"/>
    <s v="ASAP"/>
    <s v="Other intervertebral disc degeneration, lumbar region with discogenic"/>
    <n v="0"/>
    <n v="0"/>
    <s v="NULL"/>
    <s v="29300035501"/>
    <s v=""/>
    <s v="NULL"/>
    <s v="NULL"/>
    <s v="NULL"/>
    <s v="NULL"/>
    <s v="266793681"/>
    <s v="266793681AND10/23/2024ANDTRAMA"/>
    <s v=""/>
    <s v=""/>
    <s v=""/>
    <s v=""/>
    <s v=""/>
    <n v="0"/>
    <n v="0"/>
    <s v=""/>
    <s v=""/>
    <n v="0"/>
    <n v="0"/>
    <n v="1"/>
    <s v="Nurse Practitioner"/>
    <s v="1578586350"/>
    <n v="0"/>
    <s v=""/>
    <s v=""/>
    <s v=""/>
    <s v=""/>
    <n v="4.6296299842651933E-5"/>
    <n v="4.6296296296296301E-5"/>
    <x v="1"/>
    <n v="1"/>
    <n v="0"/>
    <m/>
    <m/>
    <s v=""/>
    <s v=""/>
    <s v=""/>
    <s v=""/>
    <s v=""/>
    <n v="1"/>
    <x v="50"/>
    <n v="1"/>
    <n v="0"/>
    <s v="M51"/>
    <n v="1"/>
    <n v="0"/>
    <s v=""/>
    <s v="ePA"/>
    <n v="0"/>
    <n v="0"/>
    <n v="0"/>
    <n v="0"/>
    <x v="2"/>
    <x v="79"/>
    <x v="1"/>
    <s v=""/>
    <s v=""/>
  </r>
  <r>
    <s v="M54"/>
    <s v="Panniculitis affecting regions of neck and back, site unsp"/>
    <n v="1"/>
    <s v="Panniculitis affecting regions of neck and back, site unsp"/>
    <n v="1"/>
    <s v="TRAMADOL"/>
    <s v="TRAMADOL"/>
    <s v=""/>
    <s v=""/>
    <s v=""/>
    <s v=""/>
    <s v=""/>
    <s v=""/>
    <s v=""/>
    <s v=""/>
    <s v=""/>
    <s v=""/>
    <s v=""/>
    <s v=""/>
    <s v=""/>
    <s v=""/>
    <s v=""/>
    <s v=""/>
    <s v=""/>
    <s v=""/>
    <s v=""/>
    <s v=""/>
    <s v=""/>
    <s v=""/>
    <s v=""/>
    <s v=""/>
    <s v=""/>
    <s v=""/>
    <s v=""/>
    <s v=""/>
    <s v="24090997078"/>
    <s v=""/>
    <s v=""/>
    <s v=""/>
    <s v=""/>
    <s v=""/>
    <s v=""/>
    <s v=""/>
    <s v=""/>
    <s v=""/>
    <s v=""/>
    <s v=""/>
    <s v=""/>
    <s v=""/>
    <s v=""/>
    <s v=""/>
    <s v=""/>
    <s v=""/>
    <s v=""/>
    <s v=""/>
    <s v=""/>
    <s v=""/>
    <s v=""/>
    <s v=""/>
    <s v=""/>
    <s v=""/>
    <s v=""/>
    <s v=""/>
    <s v="RXCLAIM"/>
    <s v="MEDSURG"/>
    <d v="2024-11-27T10:11:29"/>
    <s v="24-090997078"/>
    <s v="BIANCHE, DALE"/>
    <s v="W26638437001"/>
    <s v="AETNA - ACF - FI - TEXAS - PPO"/>
    <s v="7700"/>
    <s v="108363238"/>
    <s v="0170009110101AQ"/>
    <s v="1083829568"/>
    <s v="Le, Duc"/>
    <s v="Opioids IR - 7-Day Acute Pain Duration Limit with MME Limit and Post Limit"/>
    <s v="Prior Authorization"/>
    <s v="Standard"/>
    <d v="2024-11-26T08:40:12"/>
    <d v="2024-11-26T08:40:12"/>
    <d v="2024-11-26T08:38:52"/>
    <s v="Denied"/>
    <n v="2024"/>
    <n v="11"/>
    <s v="Your plan only covers this drug when you will be monitored regularly.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you will be monitored regularly.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159601"/>
    <s v="Monitored regularly"/>
    <s v="Your plan only covers this drug when you will be monitored regularly.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TX"/>
    <s v="BIANCHE"/>
    <s v="DALE"/>
    <n v="22198"/>
    <n v="64"/>
    <s v="M"/>
    <s v="TX"/>
    <s v="Tramadol 50mg Tablets"/>
    <s v="65100095100320"/>
    <s v="M54.50"/>
    <s v="1083829568"/>
    <s v="1083829568"/>
    <s v="Duc"/>
    <s v="Le"/>
    <s v="Houston"/>
    <s v="TX"/>
    <s v="77072"/>
    <s v="ANALGESICS - OPIOID"/>
    <s v="OPIOID AGONISTS"/>
    <s v="TRAMADOL"/>
    <s v="Prior Authorization"/>
    <s v="Std"/>
    <s v="Standard"/>
    <s v="Opioids IR - 7-Day Acute Pain Duration Limit with MME Limit and Post Limit"/>
    <s v="Deny"/>
    <s v="Denied"/>
    <s v="Denied"/>
    <s v="D"/>
    <s v="ASAP"/>
    <s v="Low back pain, unspecified"/>
    <n v="25.31"/>
    <n v="25.31"/>
    <s v="NULL"/>
    <s v="29300035501"/>
    <d v="2024-11-26T10:08:23"/>
    <s v="JWOOD"/>
    <s v="NULL"/>
    <s v="JAMES"/>
    <s v="WOOD"/>
    <s v="266384370"/>
    <s v="266384370AND11/27/2024ANDTRAMA"/>
    <s v="Drug Subject to Quantity Limits"/>
    <n v="0"/>
    <n v="1"/>
    <n v="0"/>
    <n v="0"/>
    <n v="0"/>
    <n v="0"/>
    <n v="0"/>
    <n v="0"/>
    <n v="0"/>
    <n v="0"/>
    <n v="1"/>
    <s v="Family Medicine"/>
    <s v="1083829568"/>
    <n v="0"/>
    <s v=""/>
    <s v=""/>
    <s v=""/>
    <s v=""/>
    <s v=""/>
    <n v="1.0633912037037001"/>
    <x v="0"/>
    <n v="0"/>
    <n v="1"/>
    <m/>
    <m/>
    <s v=""/>
    <s v=""/>
    <s v=""/>
    <s v=""/>
    <s v=""/>
    <n v="1"/>
    <x v="51"/>
    <n v="0"/>
    <n v="1"/>
    <s v="M54"/>
    <n v="0"/>
    <n v="1"/>
    <s v=""/>
    <s v="ePA"/>
    <n v="0"/>
    <n v="0"/>
    <n v="0"/>
    <n v="0"/>
    <x v="6"/>
    <x v="79"/>
    <x v="2"/>
    <s v=""/>
    <s v=""/>
  </r>
  <r>
    <s v="M54"/>
    <s v="Panniculitis affecting regions of neck and back, site unsp"/>
    <n v="1"/>
    <s v="Panniculitis affecting regions of neck and back, site unsp"/>
    <n v="1"/>
    <s v="METHADONE"/>
    <s v="METHADONE"/>
    <s v=""/>
    <s v=""/>
    <s v=""/>
    <s v=""/>
    <s v=""/>
    <s v=""/>
    <s v=""/>
    <s v=""/>
    <s v=""/>
    <s v=""/>
    <s v=""/>
    <s v=""/>
    <s v=""/>
    <s v=""/>
    <s v=""/>
    <s v=""/>
    <s v=""/>
    <s v=""/>
    <s v=""/>
    <s v=""/>
    <s v=""/>
    <s v=""/>
    <s v=""/>
    <s v=""/>
    <s v=""/>
    <s v=""/>
    <s v=""/>
    <s v=""/>
    <s v="24086509412"/>
    <s v=""/>
    <s v=""/>
    <s v=""/>
    <s v=""/>
    <s v=""/>
    <s v=""/>
    <s v=""/>
    <s v=""/>
    <s v=""/>
    <s v=""/>
    <s v=""/>
    <s v=""/>
    <s v=""/>
    <s v=""/>
    <s v=""/>
    <s v=""/>
    <s v=""/>
    <s v=""/>
    <s v=""/>
    <s v=""/>
    <s v=""/>
    <s v=""/>
    <s v=""/>
    <s v=""/>
    <s v=""/>
    <s v=""/>
    <s v=""/>
    <s v="RXCLAIM"/>
    <s v="MEDSURG"/>
    <d v="2024-07-22T15:41:31"/>
    <s v="24-086509412"/>
    <s v="HUNT, MICHAEL"/>
    <s v="W27820838901"/>
    <s v="AETNA - ACF - FI - TEXAS - PPO"/>
    <s v="7700"/>
    <s v="108363238"/>
    <s v="0170009110001AR"/>
    <s v="1215086228"/>
    <s v="WRIGHT, JOHN"/>
    <s v="Opioids ER - Step Therapy with MME Limit and Post Limit"/>
    <s v="Prior Authorization"/>
    <s v="Standard"/>
    <d v="2024-07-22T12:20:13"/>
    <d v="2024-07-22T12:20:13"/>
    <d v="2024-07-22T12:13:38"/>
    <s v="Denied"/>
    <n v="2024"/>
    <n v="7"/>
    <s v="We have denied your request because it is for more than the amount your plan covers (quantity limit). We reviewed the information we had. We have partially approved your request for this drug up to the amount your plan covers 3 tablets per day of Methadone 10 mg. Your request for more drug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We have denied your request because it is for more than the amount your plan covers (quantity limit). We reviewed the information we had. We have partially approved your request for this drug up to the amount your plan covers 3 tablets per day of Methadone 10 mg. Your request for more drug has been denied. Your doctor can send us any new or missing information for us to review. For this drug, you may have to meet other criteria. You can request the drug policy for more details. You can also request other plan documents for your review."/>
    <n v="0"/>
    <s v="Other"/>
    <s v="We have denied your request because it is for more than the amount your plan covers (quantity limit). We reviewed the information we had. We have partially approved your request for this drug up to the amount your plan covers 3 tablets per day of Methadone 10 mg. Your request for more drug has been denied. Your doctor can send us any new or missing information for us to review. For this drug, you may have to meet other criteria. You can request the drug policy for more details. You can also request other plan documents for your review."/>
    <s v=""/>
    <s v=""/>
    <s v="TX"/>
    <s v="HUNT"/>
    <s v="MICHAEL"/>
    <n v="29101"/>
    <n v="44"/>
    <s v="M"/>
    <s v="TX"/>
    <s v="Methadone 10mg Tablets"/>
    <s v="65100050100310"/>
    <s v="M5451"/>
    <s v="1215086228"/>
    <s v="1215086228"/>
    <s v="JOHN"/>
    <s v="WRIGHT"/>
    <s v="Port Lavaca"/>
    <s v="TX"/>
    <s v="77979"/>
    <s v="ANALGESICS - OPIOID"/>
    <s v="OPIOID AGONISTS"/>
    <s v="METHADONE"/>
    <s v="Prior Authorization"/>
    <s v="Std"/>
    <s v="Standard"/>
    <s v="Opioids ER - Step Therapy with MME Limit and Post Limit"/>
    <s v="MD Deny and Close (Complete Clinical) - PA"/>
    <s v="Denied"/>
    <s v="Denied"/>
    <s v="D"/>
    <s v="ASAP"/>
    <s v="Vertebrogenic low back pain"/>
    <n v="3.21"/>
    <n v="3.21"/>
    <s v="NULL"/>
    <s v="00406577101"/>
    <d v="2024-07-22T15:41:30"/>
    <s v="C761152"/>
    <s v="NULL"/>
    <s v="Kamaldip"/>
    <s v="Ghei"/>
    <s v="278208389"/>
    <s v="278208389AND7/22/2024ANDMETHA"/>
    <s v="Drug Requires Step Therapy"/>
    <n v="1"/>
    <n v="0"/>
    <n v="0"/>
    <n v="0"/>
    <n v="0"/>
    <n v="0"/>
    <n v="0"/>
    <n v="0"/>
    <n v="0"/>
    <n v="0"/>
    <n v="1"/>
    <s v="Family Medicine"/>
    <s v="1215086228"/>
    <n v="0"/>
    <s v=""/>
    <s v=""/>
    <s v=""/>
    <s v=""/>
    <s v=""/>
    <n v="0.13979166666666701"/>
    <x v="0"/>
    <n v="0"/>
    <n v="1"/>
    <m/>
    <m/>
    <s v=""/>
    <s v=""/>
    <s v=""/>
    <s v=""/>
    <s v=""/>
    <n v="1"/>
    <x v="51"/>
    <n v="0"/>
    <n v="1"/>
    <s v="M54"/>
    <n v="0"/>
    <n v="1"/>
    <s v=""/>
    <s v="ePA"/>
    <n v="0"/>
    <n v="0"/>
    <n v="0"/>
    <n v="0"/>
    <x v="6"/>
    <x v="81"/>
    <x v="5"/>
    <s v=""/>
    <s v=""/>
  </r>
  <r>
    <s v="M54"/>
    <s v="Panniculitis affecting regions of neck and back, site unsp"/>
    <n v="1"/>
    <s v="Panniculitis affecting regions of neck and back, site unsp"/>
    <n v="1"/>
    <s v="OXYCODONE-ACETAMINOPHEN"/>
    <s v="OXYCODONE-ACETAMINOPHEN"/>
    <s v=""/>
    <s v=""/>
    <s v=""/>
    <s v=""/>
    <s v=""/>
    <s v=""/>
    <s v=""/>
    <s v=""/>
    <s v=""/>
    <s v=""/>
    <s v=""/>
    <s v=""/>
    <s v=""/>
    <s v=""/>
    <s v=""/>
    <s v=""/>
    <s v=""/>
    <s v=""/>
    <s v=""/>
    <s v=""/>
    <s v=""/>
    <s v=""/>
    <s v=""/>
    <s v=""/>
    <s v=""/>
    <s v=""/>
    <s v=""/>
    <s v=""/>
    <s v="24079851947"/>
    <s v=""/>
    <s v=""/>
    <s v=""/>
    <s v=""/>
    <s v=""/>
    <s v=""/>
    <s v=""/>
    <s v=""/>
    <s v=""/>
    <s v=""/>
    <s v=""/>
    <s v=""/>
    <s v=""/>
    <s v=""/>
    <s v=""/>
    <s v=""/>
    <s v=""/>
    <s v=""/>
    <s v=""/>
    <s v=""/>
    <s v=""/>
    <s v=""/>
    <s v=""/>
    <s v=""/>
    <s v=""/>
    <s v=""/>
    <s v=""/>
    <s v="RXCLAIM"/>
    <s v="MEDSURG"/>
    <d v="2024-01-29T11:06:50"/>
    <s v="24-079851947"/>
    <s v="HUNT FAULKNER, CARLOTTA"/>
    <s v="W28313413101"/>
    <s v="AETNA - ACF - FI - MISSISSIPPI"/>
    <s v="7700"/>
    <s v="171714"/>
    <s v="0176713100001-A"/>
    <s v="1447922364"/>
    <s v="Hulsey, Amanda"/>
    <s v="Opioids IR - 7-Day APAP-ASA-IBU Combo Products - Acute Pain Duration Limit"/>
    <s v="Prior Authorization"/>
    <s v="Standard"/>
    <d v="2024-01-29T11:06:46"/>
    <d v="2024-01-29T11:06:50"/>
    <d v="2024-01-29T11:00:14"/>
    <s v="Approved"/>
    <n v="2024"/>
    <n v="1"/>
    <s v="Met Plan Criteria"/>
    <s v="ePA"/>
    <s v="Closed"/>
    <s v="Clinical"/>
    <s v="NULL"/>
    <s v="Met Plan Criteria"/>
    <n v="2035"/>
    <s v="Met Plan Criteria"/>
    <s v="Met Plan Criteria"/>
    <d v="2024-01-29T00:00:00"/>
    <d v="2024-07-27T00:00:00"/>
    <s v="MS"/>
    <s v="HUNT FAULKNER"/>
    <s v="CARLOTTA"/>
    <n v="23627"/>
    <n v="59"/>
    <s v="F"/>
    <s v="MS"/>
    <s v="oxyCODONE-Acetaminophen 10-325MG OR TABS"/>
    <s v="65990002200335"/>
    <s v="M54.5"/>
    <s v="1447922364"/>
    <s v="1447922364"/>
    <s v="Amanda"/>
    <s v="Hulsey"/>
    <s v="TUPELO"/>
    <s v="MS"/>
    <s v="38801"/>
    <s v="ANALGESICS - OPIOID"/>
    <s v="OPIOID COMBINATIONS"/>
    <s v="OXYCODONE-ACETAMINOPHEN"/>
    <s v="Prior Authorization"/>
    <s v="Std"/>
    <s v="Standard"/>
    <s v="Opioids IR - 7-Day APAP-ASA-IBU Combo Products - Acute Pain Duration Limit"/>
    <s v="ePA Approve"/>
    <s v="Approved"/>
    <s v="ePA Approve"/>
    <s v="A"/>
    <s v="ASAP"/>
    <s v="Low back pain"/>
    <n v="0"/>
    <n v="0"/>
    <s v="NULL"/>
    <s v="42858010450"/>
    <s v=""/>
    <s v="NULL"/>
    <s v="NULL"/>
    <s v="NULL"/>
    <s v="NULL"/>
    <s v="283134131"/>
    <s v="283134131AND1/29/2024ANDOXYCO"/>
    <s v=""/>
    <s v=""/>
    <s v=""/>
    <s v=""/>
    <s v=""/>
    <n v="0"/>
    <n v="0"/>
    <s v=""/>
    <s v=""/>
    <n v="0"/>
    <n v="0"/>
    <n v="1"/>
    <s v="Family Medicine"/>
    <s v="1447922364"/>
    <n v="0"/>
    <s v=""/>
    <s v=""/>
    <s v=""/>
    <s v=""/>
    <s v=""/>
    <n v="4.6296296296296301E-5"/>
    <x v="1"/>
    <n v="1"/>
    <n v="0"/>
    <m/>
    <m/>
    <s v=""/>
    <s v=""/>
    <s v=""/>
    <s v=""/>
    <s v=""/>
    <n v="1"/>
    <x v="51"/>
    <n v="1"/>
    <n v="0"/>
    <s v="M54"/>
    <n v="1"/>
    <n v="0"/>
    <s v=""/>
    <s v="ePA"/>
    <n v="0"/>
    <n v="0"/>
    <n v="0"/>
    <n v="0"/>
    <x v="6"/>
    <x v="54"/>
    <x v="1"/>
    <s v=""/>
    <s v=""/>
  </r>
  <r>
    <s v="M54"/>
    <s v="Panniculitis affecting regions of neck and back, site unsp"/>
    <n v="1"/>
    <s v="Panniculitis affecting regions of neck and back, site unsp"/>
    <n v="1"/>
    <s v="OXYCODONE-ACETAMINOPHEN"/>
    <s v="OXYCODONE-ACETAMINOPHEN"/>
    <s v=""/>
    <s v=""/>
    <s v=""/>
    <s v=""/>
    <s v=""/>
    <s v=""/>
    <s v=""/>
    <s v=""/>
    <s v=""/>
    <s v=""/>
    <s v=""/>
    <s v=""/>
    <s v=""/>
    <s v=""/>
    <s v=""/>
    <s v=""/>
    <s v=""/>
    <s v=""/>
    <s v=""/>
    <s v=""/>
    <s v=""/>
    <s v=""/>
    <s v=""/>
    <s v=""/>
    <s v=""/>
    <s v=""/>
    <s v=""/>
    <s v=""/>
    <s v="24082658660"/>
    <s v=""/>
    <s v=""/>
    <s v=""/>
    <s v=""/>
    <s v=""/>
    <s v=""/>
    <s v=""/>
    <s v=""/>
    <s v=""/>
    <s v=""/>
    <s v=""/>
    <s v=""/>
    <s v=""/>
    <s v=""/>
    <s v=""/>
    <s v=""/>
    <s v=""/>
    <s v=""/>
    <s v=""/>
    <s v=""/>
    <s v=""/>
    <s v=""/>
    <s v=""/>
    <s v=""/>
    <s v=""/>
    <s v=""/>
    <s v=""/>
    <s v="RXCLAIM"/>
    <s v="MEDSURG"/>
    <d v="2024-04-05T16:57:11"/>
    <s v="24-082658660"/>
    <s v="FAULKNER, STEVELLA"/>
    <s v="W26829602601"/>
    <s v="AETNA - ACF - FI - MISSISSIPPI"/>
    <s v="7700"/>
    <s v="171714"/>
    <s v="0176713100001-A"/>
    <s v="1982609004"/>
    <s v="Hawkins, Cassandra"/>
    <s v="Opioids IR - 7-Day APAP-ASA-IBU Combo Products - Acute Pain Duration Limit"/>
    <s v="Prior Authorization"/>
    <s v="Standard"/>
    <d v="2024-04-05T16:57:08"/>
    <d v="2024-04-05T16:57:11"/>
    <d v="2024-04-05T16:49:57"/>
    <s v="Approved"/>
    <n v="2024"/>
    <n v="4"/>
    <s v="Met Plan Criteria"/>
    <s v="ePA"/>
    <s v="Closed"/>
    <s v="Clinical"/>
    <s v="NULL"/>
    <s v="Met Plan Criteria"/>
    <n v="2035"/>
    <s v="Met Plan Criteria"/>
    <s v="Met Plan Criteria"/>
    <d v="2024-04-05T00:00:00"/>
    <d v="2024-10-02T00:00:00"/>
    <s v="MS"/>
    <s v="FAULKNER"/>
    <s v="STEVELLA"/>
    <n v="22008"/>
    <n v="64"/>
    <s v="F"/>
    <s v="MS"/>
    <s v="oxyCODONE-Acetaminophen 10-325MG OR TABS"/>
    <s v="65990002200335"/>
    <s v="M54.50"/>
    <s v="1982609004"/>
    <s v="1982609004"/>
    <s v="Cassandra"/>
    <s v="Hawkins"/>
    <s v="Holly Springs"/>
    <s v="MS"/>
    <s v="38635"/>
    <s v="ANALGESICS - OPIOID"/>
    <s v="OPIOID COMBINATIONS"/>
    <s v="OXYCODONE-ACETAMINOPHEN"/>
    <s v="Prior Authorization"/>
    <s v="Std"/>
    <s v="Standard"/>
    <s v="Opioids IR - 7-Day APAP-ASA-IBU Combo Products - Acute Pain Duration Limit"/>
    <s v="ePA Approve"/>
    <s v="Approved"/>
    <s v="ePA Approve"/>
    <s v="A"/>
    <s v="ASAP"/>
    <s v="Low back pain, unspecified"/>
    <n v="0"/>
    <n v="0"/>
    <s v="NULL"/>
    <s v="42858010450"/>
    <s v=""/>
    <s v="NULL"/>
    <s v="NULL"/>
    <s v="NULL"/>
    <s v="NULL"/>
    <s v="268296026"/>
    <s v="268296026AND4/5/2024ANDOXYCO"/>
    <s v=""/>
    <s v=""/>
    <s v=""/>
    <s v=""/>
    <s v=""/>
    <n v="0"/>
    <n v="0"/>
    <s v=""/>
    <s v=""/>
    <n v="0"/>
    <n v="0"/>
    <n v="1"/>
    <s v="Family Medicine"/>
    <s v="1982609004"/>
    <n v="0"/>
    <s v=""/>
    <s v=""/>
    <s v=""/>
    <s v=""/>
    <s v=""/>
    <n v="3.4722222222222202E-5"/>
    <x v="1"/>
    <n v="1"/>
    <n v="0"/>
    <m/>
    <m/>
    <s v=""/>
    <s v=""/>
    <s v=""/>
    <s v=""/>
    <s v=""/>
    <n v="1"/>
    <x v="51"/>
    <n v="1"/>
    <n v="0"/>
    <s v="M54"/>
    <n v="1"/>
    <n v="0"/>
    <s v=""/>
    <s v="ePA"/>
    <n v="0"/>
    <n v="0"/>
    <n v="0"/>
    <n v="0"/>
    <x v="6"/>
    <x v="54"/>
    <x v="1"/>
    <s v=""/>
    <s v=""/>
  </r>
  <r>
    <s v="M81"/>
    <s v="Age-related osteoporosis w/o current pathological fracture"/>
    <n v="1"/>
    <s v="Age-related osteoporosis w/o current pathological fracture"/>
    <n v="1"/>
    <s v="ZOLEDRONIC"/>
    <s v="ZOLEDRONIC"/>
    <s v=""/>
    <s v=""/>
    <s v=""/>
    <s v=""/>
    <s v=""/>
    <s v=""/>
    <s v=""/>
    <s v=""/>
    <s v=""/>
    <s v=""/>
    <s v=""/>
    <s v=""/>
    <s v=""/>
    <s v=""/>
    <s v=""/>
    <s v=""/>
    <s v=""/>
    <s v=""/>
    <s v=""/>
    <s v=""/>
    <s v=""/>
    <s v=""/>
    <s v=""/>
    <s v=""/>
    <s v=""/>
    <s v=""/>
    <s v=""/>
    <s v=""/>
    <s v="24086815459"/>
    <s v=""/>
    <s v=""/>
    <s v=""/>
    <s v=""/>
    <s v=""/>
    <s v=""/>
    <s v=""/>
    <s v=""/>
    <s v=""/>
    <s v=""/>
    <s v=""/>
    <s v=""/>
    <s v=""/>
    <s v=""/>
    <s v=""/>
    <s v=""/>
    <s v=""/>
    <s v=""/>
    <s v=""/>
    <s v=""/>
    <s v=""/>
    <s v=""/>
    <s v=""/>
    <s v=""/>
    <s v=""/>
    <s v=""/>
    <s v=""/>
    <s v="RXCLAIM"/>
    <s v="MEDSURG"/>
    <d v="2024-07-30T11:36:55"/>
    <s v="24-086815459"/>
    <s v="RANKINS, LARRY"/>
    <s v="W27903560301"/>
    <s v="AETNA - ACSF - FI - MISSISSIPPI SPC"/>
    <s v="7700"/>
    <s v="171714"/>
    <s v="0176713100001-A"/>
    <s v="1053597674"/>
    <s v="USDAN, LISA"/>
    <s v="Reclast [zoledronic acid 5mg] SGM*"/>
    <s v="Prior Authorization"/>
    <s v="Standard"/>
    <d v="2024-07-30T11:29:57"/>
    <d v="2024-07-30T11:35:43"/>
    <d v="2024-07-30T11:25:35"/>
    <s v="Approved"/>
    <n v="2024"/>
    <n v="7"/>
    <s v="Approved from 07/30/2024 thru 07/30/2025"/>
    <s v="Call"/>
    <s v="Closed"/>
    <s v="Clinical"/>
    <s v="Approved from 07/30/2024 thru 07/30/2025"/>
    <s v="NULL"/>
    <n v="13126"/>
    <s v="Technician reviewed- meets guidelines"/>
    <s v="Approved from 07/30/2024 thru 07/30/2025"/>
    <d v="2024-07-30T00:00:00"/>
    <d v="2025-07-30T00:00:00"/>
    <s v="MS"/>
    <s v="RANKINS"/>
    <s v="LARRY"/>
    <n v="22336"/>
    <n v="63"/>
    <s v="M"/>
    <s v="MS"/>
    <s v="zoledronic acid 5mg"/>
    <s v="30042090002020"/>
    <s v="M81.6"/>
    <s v="000000NULL"/>
    <s v="1053597674"/>
    <s v="LISA"/>
    <s v="USDAN"/>
    <s v="MEMPHIS"/>
    <s v="TN"/>
    <s v="38104"/>
    <s v="ENDOCRINE AND METABOLIC AGENTS - MISC."/>
    <s v="BISPHOSPHONATES"/>
    <s v="ZOLEDRONIC"/>
    <s v="Prior Authorization"/>
    <s v="Std"/>
    <s v="Standard"/>
    <s v="Reclast [zoledronic acid 5mg] SGM*"/>
    <s v="Approved - Verbal"/>
    <s v="Approved"/>
    <s v="Approved - Verbal"/>
    <s v="A"/>
    <s v="ASAP"/>
    <s v="Localized osteoporosis (Lequesne)"/>
    <n v="0.01"/>
    <n v="0.01"/>
    <s v="NULL"/>
    <s v="67457079410"/>
    <s v=""/>
    <s v="NULL"/>
    <s v="NULL"/>
    <s v="NULL"/>
    <s v="NULL"/>
    <s v="279035603"/>
    <s v="279035603AND7/30/2024ANDZOLED"/>
    <s v=""/>
    <s v=""/>
    <s v=""/>
    <s v=""/>
    <s v=""/>
    <n v="0"/>
    <n v="0"/>
    <s v=""/>
    <s v=""/>
    <n v="0"/>
    <n v="0"/>
    <n v="1"/>
    <s v="Internal Medicine"/>
    <s v="1053597674"/>
    <n v="0"/>
    <s v=""/>
    <s v=""/>
    <s v=""/>
    <s v=""/>
    <s v=""/>
    <n v="4.8379629629629597E-3"/>
    <x v="1"/>
    <n v="1"/>
    <n v="0"/>
    <m/>
    <m/>
    <s v=""/>
    <s v=""/>
    <s v=""/>
    <s v=""/>
    <s v=""/>
    <n v="1"/>
    <x v="52"/>
    <n v="1"/>
    <n v="0"/>
    <s v="M81"/>
    <n v="1"/>
    <n v="0"/>
    <s v=""/>
    <s v="Call"/>
    <n v="0"/>
    <n v="0"/>
    <n v="0"/>
    <n v="0"/>
    <x v="1"/>
    <x v="82"/>
    <x v="1"/>
    <s v=""/>
    <s v=""/>
  </r>
  <r>
    <s v="M81"/>
    <s v="Age-related osteoporosis w/o current pathological fracture"/>
    <n v="1"/>
    <s v="Age-related osteoporosis w/o current pathological fracture"/>
    <n v="1"/>
    <s v="PROLIA"/>
    <s v="PROLIA"/>
    <s v=""/>
    <s v=""/>
    <s v=""/>
    <s v=""/>
    <s v=""/>
    <s v=""/>
    <s v=""/>
    <s v=""/>
    <s v=""/>
    <s v=""/>
    <s v=""/>
    <s v=""/>
    <s v=""/>
    <s v=""/>
    <s v=""/>
    <s v=""/>
    <s v=""/>
    <s v=""/>
    <s v=""/>
    <s v=""/>
    <s v=""/>
    <s v=""/>
    <s v=""/>
    <s v=""/>
    <s v=""/>
    <s v=""/>
    <s v=""/>
    <s v=""/>
    <s v="24086025064"/>
    <s v=""/>
    <s v=""/>
    <s v=""/>
    <s v=""/>
    <s v=""/>
    <s v=""/>
    <s v=""/>
    <s v=""/>
    <s v=""/>
    <s v=""/>
    <s v=""/>
    <s v=""/>
    <s v=""/>
    <s v=""/>
    <s v=""/>
    <s v=""/>
    <s v=""/>
    <s v=""/>
    <s v=""/>
    <s v=""/>
    <s v=""/>
    <s v=""/>
    <s v=""/>
    <s v=""/>
    <s v=""/>
    <s v=""/>
    <s v=""/>
    <s v="RXCLAIM"/>
    <s v="MEDSURG"/>
    <d v="2024-07-09T06:30:24"/>
    <s v="24-086025064"/>
    <s v="MARTIN, DONNA"/>
    <s v="W28764316401"/>
    <s v="AETNA - ACSF - FI - RHODE ISLAND SPC"/>
    <s v="7700"/>
    <s v="108363238"/>
    <s v="0170009150001HZ"/>
    <s v="1699795443"/>
    <s v="DEMORANVILLE, BEATRIZ"/>
    <s v="Prolia SGM"/>
    <s v="Prior Authorization"/>
    <s v="Expedited"/>
    <d v="2024-07-09T06:27:09"/>
    <d v="2024-07-09T06:27:09"/>
    <d v="2024-07-09T06:25:33"/>
    <s v="Approved"/>
    <n v="2024"/>
    <n v="7"/>
    <s v="Approved from 07/09/2024 thru 07/09/2025 - CF, Pharmacy Technician 07/09/2024 06:30 AM"/>
    <s v="ePA"/>
    <s v="Closed"/>
    <s v="Clinical"/>
    <s v="Approved from 07/09/2024 thru 07/09/2025 - CF, Pharmacy Technician 07/09/2024 06:30 AM"/>
    <s v="NULL"/>
    <n v="13126"/>
    <s v="Technician reviewed- meets guidelines"/>
    <s v="Approved from 07/09/2024 thru 07/09/2025 - CF, Pharmacy Technician 07/09/2024 06:30 AM"/>
    <d v="2024-07-09T00:00:00"/>
    <d v="2025-07-09T00:00:00"/>
    <s v="RI"/>
    <s v="MARTIN"/>
    <s v="DONNA"/>
    <n v="21717"/>
    <n v="65"/>
    <s v="F"/>
    <s v="RI"/>
    <s v="Prolia"/>
    <s v="3004453000E5**"/>
    <s v="M81.0"/>
    <s v="1699795443"/>
    <s v="1699795443"/>
    <s v="BEATRIZ"/>
    <s v="DEMORANVILLE"/>
    <s v="WARWICK"/>
    <s v="RI"/>
    <s v="2886"/>
    <s v="ENDOCRINE AND METABOLIC AGENTS - MISC."/>
    <s v="RANK LIGAND (RANKL) INHIBITORS"/>
    <s v="PROLIA"/>
    <s v="Prior Authorization"/>
    <s v="Exp"/>
    <s v="Expedited"/>
    <s v="Prolia SGM"/>
    <s v="Approved - ePA"/>
    <s v="Approved"/>
    <s v="Approved - ePA"/>
    <s v="A"/>
    <s v="ASAP"/>
    <s v="Age-related osteoporosis w/o current pathological fracture"/>
    <n v="0.03"/>
    <n v="0.03"/>
    <s v="NULL"/>
    <s v="55513071001"/>
    <s v=""/>
    <s v="NULL"/>
    <s v="NULL"/>
    <s v="NULL"/>
    <s v="NULL"/>
    <s v="287643164"/>
    <s v="287643164AND7/9/2024ANDPROLI"/>
    <s v=""/>
    <s v=""/>
    <s v=""/>
    <s v=""/>
    <s v=""/>
    <n v="0"/>
    <n v="0"/>
    <s v=""/>
    <s v=""/>
    <n v="0"/>
    <n v="0"/>
    <n v="1"/>
    <s v="Internal Medicine"/>
    <s v="1699795443"/>
    <n v="0"/>
    <s v=""/>
    <s v=""/>
    <s v=""/>
    <s v=""/>
    <s v=""/>
    <n v="2.2569444444444399E-3"/>
    <x v="1"/>
    <n v="1"/>
    <n v="0"/>
    <n v="1"/>
    <m/>
    <s v=""/>
    <s v=""/>
    <s v=""/>
    <s v=""/>
    <s v=""/>
    <n v="1"/>
    <x v="52"/>
    <n v="1"/>
    <n v="0"/>
    <s v="M81"/>
    <n v="1"/>
    <n v="0"/>
    <s v=""/>
    <s v="ePA"/>
    <n v="0"/>
    <n v="0"/>
    <n v="0"/>
    <n v="0"/>
    <x v="1"/>
    <x v="83"/>
    <x v="1"/>
    <s v=""/>
    <s v=""/>
  </r>
  <r>
    <s v="M84"/>
    <s v="Stress fracture, unspecified site, init encntr for fracture"/>
    <n v="1"/>
    <s v="Stress fracture, unspecified site, init encntr for fracture"/>
    <n v="1"/>
    <s v="TRAMADOL"/>
    <s v="TRAMADOL"/>
    <s v=""/>
    <s v=""/>
    <s v=""/>
    <s v=""/>
    <s v=""/>
    <s v=""/>
    <s v=""/>
    <s v=""/>
    <s v=""/>
    <s v=""/>
    <s v=""/>
    <s v=""/>
    <s v=""/>
    <s v=""/>
    <s v=""/>
    <s v=""/>
    <s v=""/>
    <s v=""/>
    <s v=""/>
    <s v=""/>
    <s v=""/>
    <s v=""/>
    <s v=""/>
    <s v=""/>
    <s v=""/>
    <s v=""/>
    <s v=""/>
    <s v=""/>
    <s v="24090739696"/>
    <s v=""/>
    <s v=""/>
    <s v=""/>
    <s v=""/>
    <s v=""/>
    <s v=""/>
    <s v=""/>
    <s v=""/>
    <s v=""/>
    <s v=""/>
    <s v=""/>
    <s v=""/>
    <s v=""/>
    <s v=""/>
    <s v=""/>
    <s v=""/>
    <s v=""/>
    <s v=""/>
    <s v=""/>
    <s v=""/>
    <s v=""/>
    <s v=""/>
    <s v=""/>
    <s v=""/>
    <s v=""/>
    <s v=""/>
    <s v=""/>
    <s v="RXCLAIM"/>
    <s v="MEDSURG"/>
    <d v="2024-11-19T09:28:26"/>
    <s v="24-090739696"/>
    <s v="MCCULLUM, STANLEY"/>
    <s v="W27307354801"/>
    <s v="AETNA - ACF - FI - MISSISSIPPI"/>
    <s v="7700"/>
    <s v="112005303"/>
    <s v="0175967100001-A"/>
    <s v="1023028925"/>
    <s v="Purviance, Hollis"/>
    <s v="Opioids IR - 7-Day Acute Pain Duration Limit with MME Limit and Post Limit"/>
    <s v="Prior Authorization"/>
    <s v="Expedited"/>
    <d v="2024-11-19T09:28:21"/>
    <d v="2024-11-19T09:28:26"/>
    <d v="2024-11-19T09:27:02"/>
    <s v="Approved"/>
    <n v="2024"/>
    <n v="11"/>
    <s v="Met Plan Criteria"/>
    <s v="ePA"/>
    <s v="Closed"/>
    <s v="Clinical"/>
    <s v="NULL"/>
    <s v="Met Plan Criteria"/>
    <n v="2035"/>
    <s v="Met Plan Criteria"/>
    <s v="Met Plan Criteria"/>
    <d v="2024-11-19T00:00:00"/>
    <d v="2024-12-19T00:00:00"/>
    <s v="MS"/>
    <s v="MCCULLUM"/>
    <s v="STANLEY"/>
    <n v="23734"/>
    <n v="59"/>
    <s v="M"/>
    <s v="MS"/>
    <s v="traMADol HCl 50MG OR TABS"/>
    <s v="65100095100320"/>
    <s v="M84.461A"/>
    <s v="1023028925"/>
    <s v="1023028925"/>
    <s v="Hollis"/>
    <s v="Purviance"/>
    <s v="Jackson"/>
    <s v="MS"/>
    <s v="39216"/>
    <s v="ANALGESICS - OPIOID"/>
    <s v="OPIOID AGONISTS"/>
    <s v="TRAMADOL"/>
    <s v="Prior Authorization"/>
    <s v="Exp"/>
    <s v="Expedited"/>
    <s v="Opioids IR - 7-Day Acute Pain Duration Limit with MME Limit and Post Limit"/>
    <s v="ePA Approve"/>
    <s v="Approved"/>
    <s v="ePA Approve"/>
    <s v="A"/>
    <s v="ASAP"/>
    <s v="Pathological fracture, right tibia, initial encounter for fractureuser"/>
    <n v="0"/>
    <n v="0"/>
    <s v="NULL"/>
    <s v="60219234801"/>
    <s v=""/>
    <s v="NULL"/>
    <s v="NULL"/>
    <s v="NULL"/>
    <s v="NULL"/>
    <s v="273073548"/>
    <s v="273073548AND11/19/2024ANDTRAMA"/>
    <s v=""/>
    <s v=""/>
    <s v=""/>
    <s v=""/>
    <s v=""/>
    <n v="0"/>
    <n v="0"/>
    <s v=""/>
    <s v=""/>
    <n v="0"/>
    <n v="0"/>
    <n v="1"/>
    <s v="Nurse Practitioner"/>
    <s v="1023028925"/>
    <n v="0"/>
    <s v=""/>
    <s v=""/>
    <s v=""/>
    <s v=""/>
    <n v="2.2569443972315639E-3"/>
    <n v="5.78703703703704E-5"/>
    <x v="1"/>
    <n v="1"/>
    <n v="0"/>
    <n v="1"/>
    <m/>
    <s v=""/>
    <s v=""/>
    <s v=""/>
    <s v=""/>
    <s v=""/>
    <n v="1"/>
    <x v="53"/>
    <n v="1"/>
    <n v="0"/>
    <s v="M84"/>
    <n v="1"/>
    <n v="0"/>
    <s v=""/>
    <s v="ePA"/>
    <n v="0"/>
    <n v="0"/>
    <n v="0"/>
    <n v="0"/>
    <x v="2"/>
    <x v="79"/>
    <x v="1"/>
    <s v=""/>
    <s v=""/>
  </r>
  <r>
    <s v="N32"/>
    <s v="Bladder-neck obstruction"/>
    <n v="1"/>
    <s v="Bladder-neck obstruction"/>
    <n v="1"/>
    <s v="MYRBETRIQ"/>
    <s v="MYRBETRIQ"/>
    <s v=""/>
    <s v=""/>
    <s v=""/>
    <s v=""/>
    <s v=""/>
    <s v=""/>
    <s v=""/>
    <s v=""/>
    <s v=""/>
    <s v=""/>
    <s v=""/>
    <s v=""/>
    <s v=""/>
    <s v=""/>
    <s v=""/>
    <s v=""/>
    <s v=""/>
    <s v=""/>
    <s v=""/>
    <s v=""/>
    <s v=""/>
    <s v=""/>
    <s v=""/>
    <s v=""/>
    <s v=""/>
    <s v=""/>
    <s v=""/>
    <s v=""/>
    <s v="24081527685"/>
    <s v=""/>
    <s v=""/>
    <s v=""/>
    <s v=""/>
    <s v=""/>
    <s v=""/>
    <s v=""/>
    <s v=""/>
    <s v=""/>
    <s v=""/>
    <s v=""/>
    <s v=""/>
    <s v=""/>
    <s v=""/>
    <s v=""/>
    <s v=""/>
    <s v=""/>
    <s v=""/>
    <s v=""/>
    <s v=""/>
    <s v=""/>
    <s v=""/>
    <s v=""/>
    <s v=""/>
    <s v=""/>
    <s v=""/>
    <s v=""/>
    <s v="RXCLAIM"/>
    <s v="MEDSURG"/>
    <d v="2024-03-11T14:13:53"/>
    <s v="24-081527685"/>
    <s v="SWEARINGEN, KERRI"/>
    <s v="W26638416202"/>
    <s v="AETNA - ACF - FI - MISSISSIPPI"/>
    <s v="7700"/>
    <s v="108363238"/>
    <s v="0170009100001-I"/>
    <s v="1437113826"/>
    <s v="Durkee, Stephen"/>
    <s v="(ACF FI) Non-Covered Drugs Medical Necessity"/>
    <s v="Prior Authorization"/>
    <s v="Standard"/>
    <d v="2024-03-11T12:38:28"/>
    <d v="2024-03-11T12:38:28"/>
    <d v="2024-03-11T12:37:00"/>
    <s v="Denied"/>
    <n v="2024"/>
    <n v="3"/>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darifenacin ext-rel, fesoterodine ext-rel, oxybutynin ext-rel, solifenacin, tolterodine, tolterodine ext-rel, trospium, trospium ext-rel, Gemtesa. Requirement: 3 in a class with 3 or more alternatives, 2 in a class with 2 alternatives, or 1 in a class 1 alternative. Note: Formulary alternatives may require a prior authorization. Your prescriber will be responsible for determining what alternative is appropriate for you."/>
    <s v="ePA"/>
    <s v="Closed"/>
    <s v="Clinical"/>
    <s v="NULL"/>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darifenacin ext-rel, fesoterodine ext-rel, oxybutynin ext-rel, solifenacin, tolterodine, tolterodine ext-rel, trospium, trospium ext-rel, Gemtesa. Requirement: 3 in a class with 3 or more alternatives, 2 in a class with 2 alternatives, or 1 in a class 1 alternative. Note: Formulary alternatives may require a prior authorization. Your prescriber will be responsible for determining what alternative is appropriate for you."/>
    <n v="0"/>
    <s v="Other"/>
    <s v="Coverage for this medication is denied for the following reason(s). We reviewed the information we received about your condition and circumstances. We used plan approved criteria when making this decision. The policy states that this medication may be approved when: -The member is unable to take the required number of formulary alternatives for the given diagnosis due to an intolerance or contraindication OR -The member has tried and failed the required number of formulary alternatives. Based on the policy and the information we received your request is denied. We did not receive documentation that you meet the criteria outlined above. Formulary alternatives are: darifenacin ext-rel, fesoterodine ext-rel, oxybutynin ext-rel, solifenacin, tolterodine, tolterodine ext-rel, trospium, trospium ext-rel, Gemtesa. Requirement: 3 in a class with 3 or more alternatives, 2 in a class with 2 alternatives, or 1 in a class 1 alternative. Note: Formulary alternatives may require a prior authorization. Your prescriber will be responsible for determining what alternative is appropriate for you."/>
    <s v=""/>
    <s v=""/>
    <s v="MS"/>
    <s v="SWEARINGEN"/>
    <s v="KERRI"/>
    <n v="26244"/>
    <n v="52"/>
    <s v="F"/>
    <s v="GA"/>
    <s v="Myrbetriq (mirabegron)"/>
    <s v="5420005000****"/>
    <s v="N32.81"/>
    <s v="1437113826"/>
    <s v="1437113826"/>
    <s v="Stephen"/>
    <s v="Durkee"/>
    <s v="Macon"/>
    <s v="GA"/>
    <s v="31217"/>
    <s v="URINARY ANTISPASMODICS"/>
    <s v="URINARY ANTISPASMODICS - BETA-3 ADRENERGIC AGONISTS"/>
    <s v="MYRBETRIQ"/>
    <s v="Prior Authorization"/>
    <s v="Std"/>
    <s v="Standard"/>
    <s v="(ACF FI) Non-Covered Drugs Medical Necessity"/>
    <s v="MD Deny and Close (Complete Clinical) - PA"/>
    <s v="Denied"/>
    <s v="Denied"/>
    <s v="D"/>
    <s v="ASAP"/>
    <s v="Overactive bladder"/>
    <n v="1.35"/>
    <n v="1.35"/>
    <s v="NULL"/>
    <s v="00469260290"/>
    <d v="2024-03-11T14:13:53"/>
    <s v="DCREAGER"/>
    <s v="NULL"/>
    <s v="NULL"/>
    <s v="NULL"/>
    <s v="266384162"/>
    <s v="266384162AND3/11/2024ANDMYRBE"/>
    <s v="Drug is not Covered Under Plan Formulary"/>
    <n v="0"/>
    <n v="0"/>
    <n v="0"/>
    <n v="0"/>
    <n v="0"/>
    <n v="0"/>
    <n v="1"/>
    <n v="0"/>
    <n v="0"/>
    <n v="0"/>
    <n v="1"/>
    <s v="Obstetrics &amp; Gynecology"/>
    <s v="1437113826"/>
    <n v="0"/>
    <s v=""/>
    <s v=""/>
    <s v=""/>
    <s v=""/>
    <n v="5.7870405726134777E-5"/>
    <n v="6.6261574074074098E-2"/>
    <x v="0"/>
    <n v="0"/>
    <n v="1"/>
    <m/>
    <m/>
    <s v=""/>
    <s v=""/>
    <s v=""/>
    <s v=""/>
    <s v=""/>
    <n v="1"/>
    <x v="54"/>
    <n v="0"/>
    <n v="1"/>
    <s v="N32"/>
    <n v="0"/>
    <n v="1"/>
    <s v=""/>
    <s v="ePA"/>
    <n v="0"/>
    <n v="0"/>
    <n v="0"/>
    <n v="0"/>
    <x v="15"/>
    <x v="84"/>
    <x v="3"/>
    <s v=""/>
    <s v=""/>
  </r>
  <r>
    <s v="N32"/>
    <s v="Bladder-neck obstruction"/>
    <n v="1"/>
    <s v="Bladder-neck obstruction"/>
    <n v="1"/>
    <s v="GEMTESA"/>
    <s v="GEMTESA"/>
    <s v=""/>
    <s v=""/>
    <s v=""/>
    <s v=""/>
    <s v=""/>
    <s v=""/>
    <s v=""/>
    <s v=""/>
    <s v=""/>
    <s v=""/>
    <s v=""/>
    <s v=""/>
    <s v=""/>
    <s v=""/>
    <s v=""/>
    <s v=""/>
    <s v=""/>
    <s v=""/>
    <s v=""/>
    <s v=""/>
    <s v=""/>
    <s v=""/>
    <s v=""/>
    <s v=""/>
    <s v=""/>
    <s v=""/>
    <s v=""/>
    <s v=""/>
    <s v="24083676052"/>
    <s v=""/>
    <s v=""/>
    <s v=""/>
    <s v=""/>
    <s v=""/>
    <s v=""/>
    <s v=""/>
    <s v=""/>
    <s v=""/>
    <s v=""/>
    <s v=""/>
    <s v=""/>
    <s v=""/>
    <s v=""/>
    <s v=""/>
    <s v=""/>
    <s v=""/>
    <s v=""/>
    <s v=""/>
    <s v=""/>
    <s v=""/>
    <s v=""/>
    <s v=""/>
    <s v=""/>
    <s v=""/>
    <s v=""/>
    <s v=""/>
    <s v="RXCLAIM"/>
    <s v="MEDSURG"/>
    <d v="2024-05-07T14:31:17"/>
    <s v="24-083676052"/>
    <s v="BASSEL, LAUREN"/>
    <s v="W27272051602"/>
    <s v="AETNA - ACF - FI - MISSISSIPPI"/>
    <s v="7700"/>
    <s v="108363238"/>
    <s v="0170009110001BL"/>
    <s v="1568097533"/>
    <s v="Jue, Jennifer"/>
    <s v="Global Step Therapy Mississippi Mandate REG"/>
    <s v="Prior Authorization"/>
    <s v="Standard"/>
    <d v="2024-05-07T14:26:37"/>
    <d v="2024-05-07T14:26:37"/>
    <d v="2024-05-02T18:19:48"/>
    <s v="Approved"/>
    <n v="2024"/>
    <n v="5"/>
    <s v="Approved from 05/07/2024 thru 05/07/2025"/>
    <s v="ePA"/>
    <s v="Closed"/>
    <s v="Clinical"/>
    <s v="Approved from 05/07/2024 thru 05/07/2025"/>
    <s v="NULL"/>
    <n v="2035"/>
    <s v="Met Plan Criteria"/>
    <s v="Approved from 05/07/2024 thru 05/07/2025"/>
    <d v="2024-05-07T00:00:00"/>
    <d v="2025-05-07T00:00:00"/>
    <s v="MS"/>
    <s v="BASSEL"/>
    <s v="LAUREN"/>
    <n v="31519"/>
    <n v="38"/>
    <s v="F"/>
    <s v="NY"/>
    <s v="GEMTESA 75MG TAB"/>
    <s v="54200080000320"/>
    <s v="N32.81"/>
    <s v="1568097533"/>
    <s v="1568097533"/>
    <s v="Jennifer"/>
    <s v="Jue"/>
    <s v="New York"/>
    <s v="NY"/>
    <s v="10065"/>
    <s v="URINARY ANTISPASMODICS"/>
    <s v="URINARY ANTISPASMODICS - BETA-3 ADRENERGIC AGONISTS"/>
    <s v="GEMTESA"/>
    <s v="Prior Authorization"/>
    <s v="Std"/>
    <s v="Standard"/>
    <s v="Global Step Therapy Mississippi Mandate REG"/>
    <s v="ePA Approve"/>
    <s v="Approved"/>
    <s v="ePA Approve"/>
    <s v="A"/>
    <s v="ASAP"/>
    <s v="Overactive bladder"/>
    <n v="0.05"/>
    <n v="0.05"/>
    <s v="NULL"/>
    <s v="73336007530"/>
    <s v=""/>
    <s v="NULL"/>
    <s v="NULL"/>
    <s v="NULL"/>
    <s v="NULL"/>
    <s v="272720516"/>
    <s v="272720516AND5/7/2024ANDGEMTE"/>
    <s v=""/>
    <s v=""/>
    <s v=""/>
    <s v=""/>
    <s v=""/>
    <n v="0"/>
    <n v="0"/>
    <s v=""/>
    <s v=""/>
    <n v="0"/>
    <n v="0"/>
    <n v="1"/>
    <s v="Physician Assistant"/>
    <s v="1568097533"/>
    <n v="0"/>
    <s v=""/>
    <s v=""/>
    <s v=""/>
    <s v=""/>
    <s v=""/>
    <n v="3.2407407407407402E-3"/>
    <x v="1"/>
    <n v="1"/>
    <n v="0"/>
    <m/>
    <m/>
    <s v=""/>
    <s v=""/>
    <s v=""/>
    <s v=""/>
    <s v=""/>
    <n v="1"/>
    <x v="54"/>
    <n v="1"/>
    <n v="0"/>
    <s v="N32"/>
    <n v="1"/>
    <n v="0"/>
    <s v=""/>
    <s v="ePA"/>
    <n v="0"/>
    <n v="0"/>
    <n v="0"/>
    <n v="0"/>
    <x v="11"/>
    <x v="85"/>
    <x v="1"/>
    <s v=""/>
    <s v=""/>
  </r>
  <r>
    <s v="N32"/>
    <s v="Bladder-neck obstruction"/>
    <n v="1"/>
    <s v="Bladder-neck obstruction"/>
    <n v="1"/>
    <s v="GEMTESA"/>
    <s v="GEMTESA"/>
    <s v=""/>
    <s v=""/>
    <s v=""/>
    <s v=""/>
    <s v=""/>
    <s v=""/>
    <s v=""/>
    <s v=""/>
    <s v=""/>
    <s v=""/>
    <s v=""/>
    <s v=""/>
    <s v=""/>
    <s v=""/>
    <s v=""/>
    <s v=""/>
    <s v=""/>
    <s v=""/>
    <s v=""/>
    <s v=""/>
    <s v=""/>
    <s v=""/>
    <s v=""/>
    <s v=""/>
    <s v=""/>
    <s v=""/>
    <s v=""/>
    <s v=""/>
    <s v="24088882820"/>
    <s v=""/>
    <s v=""/>
    <s v=""/>
    <s v=""/>
    <s v=""/>
    <s v=""/>
    <s v=""/>
    <s v=""/>
    <s v=""/>
    <s v=""/>
    <s v=""/>
    <s v=""/>
    <s v=""/>
    <s v=""/>
    <s v=""/>
    <s v=""/>
    <s v=""/>
    <s v=""/>
    <s v=""/>
    <s v=""/>
    <s v=""/>
    <s v=""/>
    <s v=""/>
    <s v=""/>
    <s v=""/>
    <s v=""/>
    <s v=""/>
    <s v="RXCLAIM"/>
    <s v="MEDSURG"/>
    <d v="2024-09-29T08:46:55"/>
    <s v="24-088882820"/>
    <s v="WHITE, JANET"/>
    <s v="W24127471701"/>
    <s v="AETNA - ACF - FI - MISSISSIPPI"/>
    <s v="7700"/>
    <s v="15000024"/>
    <s v="0486310100002AA"/>
    <s v="1730692914"/>
    <s v="Hawkins, Kenneth"/>
    <s v="Global Step Therapy Mississippi Mandate REG"/>
    <s v="Prior Authorization"/>
    <s v="Standard"/>
    <d v="2024-09-28T13:57:59"/>
    <d v="2024-09-28T13:57:59"/>
    <d v="2024-09-26T09:17:37"/>
    <s v="Approved"/>
    <n v="2024"/>
    <n v="9"/>
    <s v="Approved from 09/29/2024 thru 09/29/2025"/>
    <s v="ePA"/>
    <s v="Closed"/>
    <s v="Clinical"/>
    <s v="Approved from 09/29/2024 thru 09/29/2025"/>
    <s v="NULL"/>
    <n v="2035"/>
    <s v="Met Plan Criteria"/>
    <s v="Approved from 09/29/2024 thru 09/29/2025"/>
    <d v="2024-09-29T00:00:00"/>
    <d v="2025-09-29T00:00:00"/>
    <s v="MS"/>
    <s v="WHITE"/>
    <s v="JANET"/>
    <n v="20873"/>
    <n v="67"/>
    <s v="F"/>
    <s v="MS"/>
    <s v="Gemtesa 75mg tablet"/>
    <s v="54200080000320"/>
    <s v="N32.81"/>
    <s v="1730692914"/>
    <s v="1730692914"/>
    <s v="Kenneth"/>
    <s v="Hawkins"/>
    <s v="SENATOBIA"/>
    <s v="MS"/>
    <s v="38668"/>
    <s v="URINARY ANTISPASMODICS"/>
    <s v="URINARY ANTISPASMODICS - BETA-3 ADRENERGIC AGONISTS"/>
    <s v="GEMTESA"/>
    <s v="Prior Authorization"/>
    <s v="Std"/>
    <s v="Standard"/>
    <s v="Global Step Therapy Mississippi Mandate REG"/>
    <s v="ePA Approve"/>
    <s v="Approved"/>
    <s v="ePA Approve"/>
    <s v="A"/>
    <s v="ASAP"/>
    <s v="Overactive bladder"/>
    <n v="18.489999999999998"/>
    <n v="18.489999999999998"/>
    <s v="NULL"/>
    <s v="73336007530"/>
    <s v=""/>
    <s v="NULL"/>
    <s v="NULL"/>
    <s v="NULL"/>
    <s v="NULL"/>
    <s v="241274717"/>
    <s v="241274717AND9/29/2024ANDGEMTE"/>
    <s v=""/>
    <s v=""/>
    <s v=""/>
    <s v=""/>
    <s v=""/>
    <n v="0"/>
    <n v="0"/>
    <s v=""/>
    <s v=""/>
    <n v="0"/>
    <n v="0"/>
    <n v="1"/>
    <s v="Nurse Practitioner"/>
    <s v="1730692914"/>
    <n v="0"/>
    <s v=""/>
    <s v=""/>
    <s v=""/>
    <s v=""/>
    <s v=""/>
    <n v="0.78398148148148195"/>
    <x v="1"/>
    <n v="1"/>
    <n v="0"/>
    <m/>
    <m/>
    <s v=""/>
    <s v=""/>
    <s v=""/>
    <s v=""/>
    <s v=""/>
    <n v="1"/>
    <x v="54"/>
    <n v="1"/>
    <n v="0"/>
    <s v="N32"/>
    <n v="1"/>
    <n v="0"/>
    <s v=""/>
    <s v="ePA"/>
    <n v="0"/>
    <n v="0"/>
    <n v="0"/>
    <n v="0"/>
    <x v="2"/>
    <x v="85"/>
    <x v="1"/>
    <s v=""/>
    <s v=""/>
  </r>
  <r>
    <s v="N52"/>
    <s v="Erectile dysfunction due to arterial insufficiency"/>
    <n v="1"/>
    <s v="Erectile dysfunction due to arterial insufficiency"/>
    <n v="1"/>
    <s v="TADALAFIL"/>
    <s v="TADALAFIL"/>
    <s v=""/>
    <s v=""/>
    <s v=""/>
    <s v=""/>
    <s v=""/>
    <s v=""/>
    <s v=""/>
    <s v=""/>
    <s v=""/>
    <s v=""/>
    <s v=""/>
    <s v=""/>
    <s v=""/>
    <s v=""/>
    <s v=""/>
    <s v=""/>
    <s v=""/>
    <s v=""/>
    <s v=""/>
    <s v=""/>
    <s v=""/>
    <s v=""/>
    <s v=""/>
    <s v=""/>
    <s v=""/>
    <s v=""/>
    <s v=""/>
    <s v=""/>
    <s v="24081506772"/>
    <s v=""/>
    <s v=""/>
    <s v=""/>
    <s v=""/>
    <s v=""/>
    <s v=""/>
    <s v=""/>
    <s v=""/>
    <s v=""/>
    <s v=""/>
    <s v=""/>
    <s v=""/>
    <s v=""/>
    <s v=""/>
    <s v=""/>
    <s v=""/>
    <s v=""/>
    <s v=""/>
    <s v=""/>
    <s v=""/>
    <s v=""/>
    <s v=""/>
    <s v=""/>
    <s v=""/>
    <s v=""/>
    <s v=""/>
    <s v=""/>
    <s v="RXCLAIM"/>
    <s v="MEDSURG"/>
    <d v="2024-03-11T09:13:14"/>
    <s v="24-081506772"/>
    <s v="KITZWEGER, LOUIS"/>
    <s v="W28115059201"/>
    <s v="AETNA - ACF - FI - MISSISSIPPI"/>
    <s v="7700"/>
    <s v="108363238"/>
    <s v="0170009110001BL"/>
    <s v="1275627150"/>
    <s v="KRUMHOLTZ, JASON"/>
    <s v="Cialis 2.5mg and 5mg"/>
    <s v="Prior Authorization"/>
    <s v="Standard"/>
    <d v="2024-03-11T07:57:44"/>
    <d v="2024-03-11T07:57:44"/>
    <d v="2024-03-11T07:57:03"/>
    <s v="Denied"/>
    <n v="2024"/>
    <n v="3"/>
    <s v="Your plan only covers this drug when it is used for certain health conditions. Covered use is benign prostatic hyperplasia (BPH).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benign prostatic hyperplasia (BPH).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benign prostatic hyperplasia (BPH).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KITZWEGER"/>
    <s v="LOUIS"/>
    <n v="31392"/>
    <n v="38"/>
    <s v="M"/>
    <s v="NY"/>
    <s v="Tadalafil 2.5mg Tablet"/>
    <s v="40304080000302"/>
    <s v="N52.9"/>
    <s v="1275627150"/>
    <s v="1275627150"/>
    <s v="JASON"/>
    <s v="KRUMHOLTZ"/>
    <s v="POUGHKEEPSIE"/>
    <s v="NY"/>
    <s v="12603"/>
    <s v="CARDIOVASCULAR AGENTS - MISC."/>
    <s v="SELECTIVE CGMP PHOSPHODIESTERASE TYPE 5 INHIBITORS"/>
    <s v="TADALAFIL"/>
    <s v="Prior Authorization"/>
    <s v="Std"/>
    <s v="Standard"/>
    <s v="Cialis 2.5mg and 5mg"/>
    <s v="MD Deny and Close (Complete Clinical) - PA"/>
    <s v="Denied"/>
    <s v="Denied"/>
    <s v="D"/>
    <s v="ASAP"/>
    <s v="Male erectile dysfunction, unspecified"/>
    <n v="1.1599999999999999"/>
    <n v="1.1599999999999999"/>
    <s v="NULL"/>
    <s v="43598057630"/>
    <d v="2024-03-11T09:13:14"/>
    <s v="XMRIADEPUE"/>
    <s v="NULL"/>
    <s v="Amy"/>
    <s v="DePue"/>
    <s v="281150592"/>
    <s v="281150592AND3/11/2024ANDTADAL"/>
    <s v="Did not meet Medical Necessity Criteria"/>
    <n v="0"/>
    <n v="0"/>
    <n v="1"/>
    <n v="0"/>
    <n v="0"/>
    <n v="0"/>
    <n v="0"/>
    <n v="0"/>
    <n v="0"/>
    <n v="0"/>
    <n v="1"/>
    <s v="Urology"/>
    <s v="1275627150"/>
    <n v="0"/>
    <s v=""/>
    <s v=""/>
    <s v=""/>
    <s v=""/>
    <s v=""/>
    <n v="5.2430555555555598E-2"/>
    <x v="0"/>
    <n v="0"/>
    <n v="1"/>
    <m/>
    <m/>
    <s v=""/>
    <s v=""/>
    <s v=""/>
    <s v=""/>
    <s v=""/>
    <n v="1"/>
    <x v="55"/>
    <n v="0"/>
    <n v="1"/>
    <s v="N52"/>
    <n v="0"/>
    <n v="1"/>
    <s v=""/>
    <s v="ePA"/>
    <n v="0"/>
    <n v="0"/>
    <n v="0"/>
    <n v="0"/>
    <x v="5"/>
    <x v="14"/>
    <x v="0"/>
    <s v=""/>
    <s v=""/>
  </r>
  <r>
    <s v="N52"/>
    <s v="Erectile dysfunction due to arterial insufficiency"/>
    <n v="1"/>
    <s v="Erectile dysfunction due to arterial insufficiency"/>
    <n v="1"/>
    <s v="TADALAFIL"/>
    <s v="TADALAFIL"/>
    <s v=""/>
    <s v=""/>
    <s v=""/>
    <s v=""/>
    <s v=""/>
    <s v=""/>
    <s v=""/>
    <s v=""/>
    <s v=""/>
    <s v=""/>
    <s v=""/>
    <s v=""/>
    <s v=""/>
    <s v=""/>
    <s v=""/>
    <s v=""/>
    <s v=""/>
    <s v=""/>
    <s v=""/>
    <s v=""/>
    <s v=""/>
    <s v=""/>
    <s v=""/>
    <s v=""/>
    <s v=""/>
    <s v=""/>
    <s v=""/>
    <s v=""/>
    <s v="24091011908"/>
    <s v=""/>
    <s v=""/>
    <s v=""/>
    <s v=""/>
    <s v=""/>
    <s v=""/>
    <s v=""/>
    <s v=""/>
    <s v=""/>
    <s v=""/>
    <s v=""/>
    <s v=""/>
    <s v=""/>
    <s v=""/>
    <s v=""/>
    <s v=""/>
    <s v=""/>
    <s v=""/>
    <s v=""/>
    <s v=""/>
    <s v=""/>
    <s v=""/>
    <s v=""/>
    <s v=""/>
    <s v=""/>
    <s v=""/>
    <s v=""/>
    <s v="RXCLAIM"/>
    <s v="MEDSURG"/>
    <d v="2024-11-26T12:10:10"/>
    <s v="24-091011908"/>
    <s v="FREEMAN, ANTHONY"/>
    <s v="W26638438801"/>
    <s v="AETNA - ACF - FI - TEXAS - PPO"/>
    <s v="7700"/>
    <s v="108363238"/>
    <s v="0170009110001AQ"/>
    <s v="1316298722"/>
    <s v="Inyang, Isemin"/>
    <s v="ED-BPH PDE-5 Inhibitors PA with Limit"/>
    <s v="Prior Authorization"/>
    <s v="Standard"/>
    <d v="2024-11-26T12:10:07"/>
    <d v="2024-11-26T12:10:10"/>
    <d v="2024-11-26T11:33:29"/>
    <s v="Approved"/>
    <n v="2024"/>
    <n v="11"/>
    <s v="Met Plan Criteria"/>
    <s v="ePA"/>
    <s v="Closed"/>
    <s v="Clinical"/>
    <s v="NULL"/>
    <s v="Met Plan Criteria"/>
    <n v="2035"/>
    <s v="Met Plan Criteria"/>
    <s v="Met Plan Criteria"/>
    <d v="2024-11-26T00:00:00"/>
    <d v="2027-11-26T00:00:00"/>
    <s v="TX"/>
    <s v="FREEMAN"/>
    <s v="ANTHONY"/>
    <n v="24797"/>
    <n v="57"/>
    <s v="M"/>
    <s v="TX"/>
    <s v="Tadalafil 5MG OR TABS"/>
    <s v="40304080000305"/>
    <s v="N52.8"/>
    <s v="1316298722"/>
    <s v="1316298722"/>
    <s v="Isemin"/>
    <s v="Inyang"/>
    <s v="Houston"/>
    <s v="TX"/>
    <s v="77014"/>
    <s v="CARDIOVASCULAR AGENTS - MISC."/>
    <s v="SELECTIVE CGMP PHOSPHODIESTERASE TYPE 5 INHIBITORS"/>
    <s v="TADALAFIL"/>
    <s v="Prior Authorization"/>
    <s v="Std"/>
    <s v="Standard"/>
    <s v="ED-BPH PDE-5 Inhibitors PA with Limit"/>
    <s v="ePA Approve"/>
    <s v="Approved"/>
    <s v="ePA Approve"/>
    <s v="A"/>
    <s v="ASAP"/>
    <s v="Other male erectile dysfunction"/>
    <n v="0"/>
    <n v="0"/>
    <s v="NULL"/>
    <s v="43547004903"/>
    <s v=""/>
    <s v="NULL"/>
    <s v="NULL"/>
    <s v="NULL"/>
    <s v="NULL"/>
    <s v="266384388"/>
    <s v="266384388AND11/26/2024ANDTADAL"/>
    <s v=""/>
    <s v=""/>
    <s v=""/>
    <s v=""/>
    <s v=""/>
    <n v="0"/>
    <n v="0"/>
    <s v=""/>
    <s v=""/>
    <n v="0"/>
    <n v="0"/>
    <n v="1"/>
    <s v="Nurse Practitioner"/>
    <s v="1316298722"/>
    <n v="0"/>
    <s v=""/>
    <s v=""/>
    <s v=""/>
    <s v=""/>
    <s v=""/>
    <n v="3.4722222222222202E-5"/>
    <x v="1"/>
    <n v="1"/>
    <n v="0"/>
    <m/>
    <m/>
    <s v=""/>
    <s v=""/>
    <s v=""/>
    <s v=""/>
    <s v=""/>
    <n v="1"/>
    <x v="55"/>
    <n v="1"/>
    <n v="0"/>
    <s v="N52"/>
    <n v="1"/>
    <n v="0"/>
    <s v=""/>
    <s v="ePA"/>
    <n v="0"/>
    <n v="0"/>
    <n v="0"/>
    <n v="0"/>
    <x v="2"/>
    <x v="14"/>
    <x v="1"/>
    <s v=""/>
    <s v=""/>
  </r>
  <r>
    <s v="N52"/>
    <s v="Erectile dysfunction due to arterial insufficiency"/>
    <n v="1"/>
    <s v="Erectile dysfunction due to arterial insufficiency"/>
    <n v="1"/>
    <s v="TADALAFIL"/>
    <s v="TADALAFIL"/>
    <s v=""/>
    <s v=""/>
    <s v=""/>
    <s v=""/>
    <s v=""/>
    <s v=""/>
    <s v=""/>
    <s v=""/>
    <s v=""/>
    <s v=""/>
    <s v=""/>
    <s v=""/>
    <s v=""/>
    <s v=""/>
    <s v=""/>
    <s v=""/>
    <s v=""/>
    <s v=""/>
    <s v=""/>
    <s v=""/>
    <s v=""/>
    <s v=""/>
    <s v=""/>
    <s v=""/>
    <s v=""/>
    <s v=""/>
    <s v=""/>
    <s v=""/>
    <s v="24080545034"/>
    <s v=""/>
    <s v=""/>
    <s v=""/>
    <s v=""/>
    <s v=""/>
    <s v=""/>
    <s v=""/>
    <s v=""/>
    <s v=""/>
    <s v=""/>
    <s v=""/>
    <s v=""/>
    <s v=""/>
    <s v=""/>
    <s v=""/>
    <s v=""/>
    <s v=""/>
    <s v=""/>
    <s v=""/>
    <s v=""/>
    <s v=""/>
    <s v=""/>
    <s v=""/>
    <s v=""/>
    <s v=""/>
    <s v=""/>
    <s v=""/>
    <s v="RXCLAIM"/>
    <s v="MEDSURG"/>
    <d v="2024-02-16T10:12:11"/>
    <s v="24-080545034"/>
    <s v="ZARATE, LUIS"/>
    <s v="W27202558501"/>
    <s v="AETNA - ACF - FI - TEXAS - PPO"/>
    <s v="7700"/>
    <s v="108363238"/>
    <s v="0170009110001AQ"/>
    <s v="1457829640"/>
    <s v="Calais, Obum"/>
    <s v="Cialis 2.5mg and 5mg"/>
    <s v="Prior Authorization"/>
    <s v="Standard"/>
    <d v="2024-02-14T20:10:23"/>
    <d v="2024-02-14T20:10:23"/>
    <d v="2024-02-14T10:50:01"/>
    <s v="Denied"/>
    <n v="2024"/>
    <n v="2"/>
    <s v="Your plan only covers this drug when it is used for certain health conditions. Covered use is benign prostatic hyperplasia (BPH).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benign prostatic hyperplasia (BPH).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79182"/>
    <s v="Diagnosis 865-C ID1508"/>
    <s v="Your plan only covers this drug when it is used for certain health conditions. Covered use is benign prostatic hyperplasia (BPH).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TX"/>
    <s v="ZARATE"/>
    <s v="LUIS"/>
    <n v="32930"/>
    <n v="33"/>
    <s v="M"/>
    <s v="TX"/>
    <s v="Tadalafil 5mg Tablet"/>
    <s v="40304080000305"/>
    <s v="N52.9"/>
    <s v="1457829640"/>
    <s v="1457829640"/>
    <s v="Obum"/>
    <s v="Calais"/>
    <s v="Houston"/>
    <s v="TX"/>
    <s v="77095"/>
    <s v="CARDIOVASCULAR AGENTS - MISC."/>
    <s v="SELECTIVE CGMP PHOSPHODIESTERASE TYPE 5 INHIBITORS"/>
    <s v="TADALAFIL"/>
    <s v="Prior Authorization"/>
    <s v="Std"/>
    <s v="Standard"/>
    <s v="Cialis 2.5mg and 5mg"/>
    <s v="Deny"/>
    <s v="Denied"/>
    <s v="Denied"/>
    <s v="D"/>
    <s v="ASAP"/>
    <s v="Male erectile dysfunction, unspecified"/>
    <n v="38.020000000000003"/>
    <n v="38.020000000000003"/>
    <s v="NULL"/>
    <s v="43598057530"/>
    <d v="2024-02-15T09:44:35"/>
    <s v="JWOOD"/>
    <s v="NULL"/>
    <s v="JAMES"/>
    <s v="WOOD"/>
    <s v="272025585"/>
    <s v="272025585AND2/16/2024ANDTADAL"/>
    <s v="Did not meet Medical Necessity Criteria"/>
    <n v="0"/>
    <n v="0"/>
    <n v="1"/>
    <n v="0"/>
    <n v="0"/>
    <n v="0"/>
    <n v="0"/>
    <n v="0"/>
    <n v="0"/>
    <n v="0"/>
    <n v="1"/>
    <s v="Nurse Practitioner"/>
    <s v="1457829640"/>
    <n v="0"/>
    <s v=""/>
    <s v=""/>
    <s v=""/>
    <s v=""/>
    <s v=""/>
    <n v="1.5845833333333299"/>
    <x v="0"/>
    <n v="0"/>
    <n v="1"/>
    <m/>
    <m/>
    <s v=""/>
    <s v=""/>
    <s v=""/>
    <s v=""/>
    <s v=""/>
    <n v="1"/>
    <x v="55"/>
    <n v="0"/>
    <n v="1"/>
    <s v="N52"/>
    <n v="0"/>
    <n v="1"/>
    <s v=""/>
    <s v="ePA"/>
    <n v="0"/>
    <n v="0"/>
    <n v="0"/>
    <n v="0"/>
    <x v="2"/>
    <x v="14"/>
    <x v="0"/>
    <s v=""/>
    <s v=""/>
  </r>
  <r>
    <s v="N52"/>
    <s v="Erectile dysfunction due to arterial insufficiency"/>
    <n v="1"/>
    <s v="Erectile dysfunction due to arterial insufficiency"/>
    <n v="1"/>
    <s v="SILDENAFIL"/>
    <s v="SILDENAFIL"/>
    <s v=""/>
    <s v=""/>
    <s v=""/>
    <s v=""/>
    <s v=""/>
    <s v=""/>
    <s v=""/>
    <s v=""/>
    <s v=""/>
    <s v=""/>
    <s v=""/>
    <s v=""/>
    <s v=""/>
    <s v=""/>
    <s v=""/>
    <s v=""/>
    <s v=""/>
    <s v=""/>
    <s v=""/>
    <s v=""/>
    <s v=""/>
    <s v=""/>
    <s v=""/>
    <s v=""/>
    <s v=""/>
    <s v=""/>
    <s v=""/>
    <s v=""/>
    <s v="24086793670"/>
    <s v=""/>
    <s v=""/>
    <s v=""/>
    <s v=""/>
    <s v=""/>
    <s v=""/>
    <s v=""/>
    <s v=""/>
    <s v=""/>
    <s v=""/>
    <s v=""/>
    <s v=""/>
    <s v=""/>
    <s v=""/>
    <s v=""/>
    <s v=""/>
    <s v=""/>
    <s v=""/>
    <s v=""/>
    <s v=""/>
    <s v=""/>
    <s v=""/>
    <s v=""/>
    <s v=""/>
    <s v=""/>
    <s v=""/>
    <s v=""/>
    <s v="RXCLAIM"/>
    <s v="MEDSURG"/>
    <d v="2024-07-30T08:45:09"/>
    <s v="24-086793670"/>
    <s v="PARKER, WILLIAM"/>
    <s v="W26679368601"/>
    <s v="AETNA - ACF - FI - MISSISSIPPI"/>
    <s v="7700"/>
    <s v="108363238"/>
    <s v="0170009150001HA"/>
    <s v="1720432107"/>
    <s v="Champagne, Cherie"/>
    <s v="Initial Benefit Review (NonClinic)"/>
    <s v="Prior Authorization"/>
    <s v="Standard"/>
    <d v="2024-07-30T08:40:21"/>
    <d v="2024-07-30T08:40:21"/>
    <d v="2024-07-29T21:28:56"/>
    <s v="Denied"/>
    <n v="2024"/>
    <n v="7"/>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PARKER"/>
    <s v="WILLIAM"/>
    <n v="26551"/>
    <n v="51"/>
    <s v="M"/>
    <s v="MS"/>
    <s v="SILDENAFIL CITRATE 50MG TAB"/>
    <s v="40304070100320"/>
    <s v="N52.9"/>
    <s v="1720432107"/>
    <s v="1720432107"/>
    <s v="Cherie"/>
    <s v="Champagne"/>
    <s v="BILOXI"/>
    <s v="MS"/>
    <s v="39532"/>
    <s v="CARDIOVASCULAR AGENTS - MISC."/>
    <s v="SELECTIVE CGMP PHOSPHODIESTERASE TYPE 5 INHIBITORS"/>
    <s v="SILDENAFIL"/>
    <s v="Prior Authorization"/>
    <s v="Std"/>
    <s v="Standard"/>
    <s v="Initial Benefit Review (NonClinic)"/>
    <s v="Initial Benefit Review"/>
    <s v="Denied"/>
    <s v="Initial Benefit Review"/>
    <s v="D"/>
    <s v="ASAP"/>
    <s v="Male erectile dysfunction, unspecified"/>
    <n v="-1"/>
    <n v="-1"/>
    <s v="NULL"/>
    <s v="59762003501"/>
    <s v=""/>
    <s v="NULL"/>
    <s v="NULL"/>
    <s v="NULL"/>
    <s v="NULL"/>
    <s v="266793686"/>
    <s v="266793686AND7/30/2024ANDSILDE"/>
    <s v="Not a Covered Benefit Under Members Plan"/>
    <n v="0"/>
    <n v="0"/>
    <n v="0"/>
    <n v="0"/>
    <n v="0"/>
    <n v="0"/>
    <n v="0"/>
    <n v="1"/>
    <n v="0"/>
    <n v="0"/>
    <n v="1"/>
    <s v="Internal Medicine, Interventional Cardiology"/>
    <s v="1720432107"/>
    <n v="0"/>
    <s v=""/>
    <s v=""/>
    <s v=""/>
    <s v=""/>
    <s v=""/>
    <n v="3.3333333333333301E-3"/>
    <x v="0"/>
    <n v="0"/>
    <n v="1"/>
    <m/>
    <m/>
    <s v=""/>
    <s v=""/>
    <s v=""/>
    <s v=""/>
    <s v=""/>
    <n v="1"/>
    <x v="55"/>
    <n v="0"/>
    <n v="1"/>
    <s v="N52"/>
    <n v="0"/>
    <n v="1"/>
    <s v=""/>
    <s v="ePA"/>
    <n v="0"/>
    <n v="0"/>
    <n v="0"/>
    <n v="0"/>
    <x v="19"/>
    <x v="86"/>
    <x v="4"/>
    <s v=""/>
    <s v=""/>
  </r>
  <r>
    <s v="R11"/>
    <s v="Nausea"/>
    <n v="1"/>
    <s v="Nausea"/>
    <n v="1"/>
    <s v="ONDANSETRON"/>
    <s v="ONDANSETRON"/>
    <s v=""/>
    <s v=""/>
    <s v=""/>
    <s v=""/>
    <s v=""/>
    <s v=""/>
    <s v=""/>
    <s v=""/>
    <s v=""/>
    <s v=""/>
    <s v=""/>
    <s v=""/>
    <s v=""/>
    <s v=""/>
    <s v=""/>
    <s v=""/>
    <s v=""/>
    <s v=""/>
    <s v=""/>
    <s v=""/>
    <s v=""/>
    <s v=""/>
    <s v=""/>
    <s v=""/>
    <s v=""/>
    <s v=""/>
    <s v=""/>
    <s v=""/>
    <s v="24086880870"/>
    <s v=""/>
    <s v=""/>
    <s v=""/>
    <s v=""/>
    <s v=""/>
    <s v=""/>
    <s v=""/>
    <s v=""/>
    <s v=""/>
    <s v=""/>
    <s v=""/>
    <s v=""/>
    <s v=""/>
    <s v=""/>
    <s v=""/>
    <s v=""/>
    <s v=""/>
    <s v=""/>
    <s v=""/>
    <s v=""/>
    <s v=""/>
    <s v=""/>
    <s v=""/>
    <s v=""/>
    <s v=""/>
    <s v=""/>
    <s v=""/>
    <s v="RXCLAIM"/>
    <s v="MEDSURG"/>
    <d v="2024-07-31T15:17:32"/>
    <s v="24-086880870"/>
    <s v="MALLEY, JOHN"/>
    <s v="W27801397101"/>
    <s v="AETNA - ACF - FI - MISSISSIPPI"/>
    <s v="7700"/>
    <s v="108363238"/>
    <s v="0170009110001AA"/>
    <s v="1508942137"/>
    <s v="Dewitt, Erin"/>
    <s v="Antiemetic 5-HT3 Post Limit PA REG"/>
    <s v="Prior Authorization"/>
    <s v="Standard"/>
    <d v="2024-07-31T14:02:24"/>
    <d v="2024-07-31T14:02:24"/>
    <d v="2024-07-31T14:01:48"/>
    <s v="Denied"/>
    <n v="2024"/>
    <n v="7"/>
    <s v="You do not meet the requirements of your plan. Your plan covers additional quantities of this drug when you meet one of these conditions: - You have hyperemesis gravidarum, are at risk for a hospital stay, and your request is for Zofran, Zuplenz or ondansetron - You are receiving radiation therapy - You are receiving moderate to highly emetogenic chemotherapy Your request has been denied based on the information we have."/>
    <s v="ePA"/>
    <s v="Closed"/>
    <s v="Clinical"/>
    <s v="NULL"/>
    <s v="You do not meet the requirements of your plan. Your plan covers additional quantities of this drug when you meet one of these conditions: - You have hyperemesis gravidarum, are at risk for a hospital stay, and your request is for Zofran, Zuplenz or ondansetron - You are receiving radiation therapy - You are receiving moderate to highly emetogenic chemotherapy Your request has been denied based on the information we have."/>
    <n v="0"/>
    <s v="Other"/>
    <s v="You do not meet the requirements of your plan. Your plan covers additional quantities of this drug when you meet one of these conditions: - You have hyperemesis gravidarum, are at risk for a hospital stay, and your request is for Zofran, Zuplenz or ondansetron - You are receiving radiation therapy - You are receiving moderate to highly emetogenic chemotherapy Your request has been denied based on the information we have."/>
    <s v=""/>
    <s v=""/>
    <s v="MS"/>
    <s v="MALLEY"/>
    <s v="JOHN"/>
    <n v="27355"/>
    <n v="49"/>
    <s v="M"/>
    <s v="MS"/>
    <s v="Ondansetron ODT"/>
    <s v="502500650072**"/>
    <s v="R11.0"/>
    <s v="1508942137"/>
    <s v="1508942137"/>
    <s v="Erin"/>
    <s v="Dewitt"/>
    <s v="Diamondhead"/>
    <s v="MS"/>
    <s v="39525"/>
    <s v="ANTIEMETICS"/>
    <s v="5-HT3 RECEPTOR ANTAGONISTS"/>
    <s v="ONDANSETRON"/>
    <s v="Prior Authorization"/>
    <s v="Std"/>
    <s v="Standard"/>
    <s v="Antiemetic 5-HT3 Post Limit PA REG"/>
    <s v="MD Deny and Close (Complete Clinical) - PA"/>
    <s v="Denied"/>
    <s v="Denied"/>
    <s v="D"/>
    <s v="ASAP"/>
    <s v="Nausea"/>
    <n v="1.1499999999999999"/>
    <n v="1.1499999999999999"/>
    <s v="NULL"/>
    <s v="68462015713"/>
    <d v="2024-07-31T15:17:31"/>
    <s v="DCREAGER"/>
    <s v="NULL"/>
    <s v="NULL"/>
    <s v="NULL"/>
    <s v="278013971"/>
    <s v="278013971AND7/31/2024ANDONDAN"/>
    <s v="Drug Subject to Quantity Limits"/>
    <n v="0"/>
    <n v="1"/>
    <n v="0"/>
    <n v="0"/>
    <n v="0"/>
    <n v="0"/>
    <n v="0"/>
    <n v="0"/>
    <n v="0"/>
    <n v="0"/>
    <n v="1"/>
    <s v="Family Medicine"/>
    <s v="1508942137"/>
    <n v="0"/>
    <s v=""/>
    <s v=""/>
    <s v=""/>
    <s v=""/>
    <s v=""/>
    <n v="5.2175925925925903E-2"/>
    <x v="0"/>
    <n v="0"/>
    <n v="1"/>
    <m/>
    <m/>
    <s v=""/>
    <s v=""/>
    <s v=""/>
    <s v=""/>
    <s v=""/>
    <n v="1"/>
    <x v="56"/>
    <n v="0"/>
    <n v="1"/>
    <s v="R11"/>
    <n v="0"/>
    <n v="1"/>
    <s v=""/>
    <s v="ePA"/>
    <n v="0"/>
    <n v="0"/>
    <n v="0"/>
    <n v="0"/>
    <x v="6"/>
    <x v="87"/>
    <x v="2"/>
    <s v=""/>
    <s v=""/>
  </r>
  <r>
    <s v="R39"/>
    <s v="Extravasation of urine"/>
    <n v="1"/>
    <s v="Extravasation of urine"/>
    <n v="1"/>
    <s v="GEMTESA"/>
    <s v="GEMTESA"/>
    <s v=""/>
    <s v=""/>
    <s v=""/>
    <s v=""/>
    <s v=""/>
    <s v=""/>
    <s v=""/>
    <s v=""/>
    <s v=""/>
    <s v=""/>
    <s v=""/>
    <s v=""/>
    <s v=""/>
    <s v=""/>
    <s v=""/>
    <s v=""/>
    <s v=""/>
    <s v=""/>
    <s v=""/>
    <s v=""/>
    <s v=""/>
    <s v=""/>
    <s v=""/>
    <s v=""/>
    <s v=""/>
    <s v=""/>
    <s v=""/>
    <s v=""/>
    <s v="24083335657"/>
    <s v=""/>
    <s v=""/>
    <s v=""/>
    <s v=""/>
    <s v=""/>
    <s v=""/>
    <s v=""/>
    <s v=""/>
    <s v=""/>
    <s v=""/>
    <s v=""/>
    <s v=""/>
    <s v=""/>
    <s v=""/>
    <s v=""/>
    <s v=""/>
    <s v=""/>
    <s v=""/>
    <s v=""/>
    <s v=""/>
    <s v=""/>
    <s v=""/>
    <s v=""/>
    <s v=""/>
    <s v=""/>
    <s v=""/>
    <s v=""/>
    <s v="RXCLAIM"/>
    <s v="MEDSURG"/>
    <d v="2024-04-24T19:25:50"/>
    <s v="24-083335657"/>
    <s v="BLANK, NORMAN"/>
    <s v="W26661208101"/>
    <s v="AETNA - ACF - FI - RHODE ISLAND"/>
    <s v="7700"/>
    <s v="108363238"/>
    <s v="0170009150001HZ"/>
    <s v="1699977744"/>
    <s v="Harisaran, Vincent"/>
    <s v="Gemtesa ST with Limit - Post Limit (ACF FI)"/>
    <s v="Prior Authorization"/>
    <s v="Standard"/>
    <d v="2024-04-24T15:16:00"/>
    <d v="2024-04-24T15:16:00"/>
    <d v="2024-04-24T15:01:46"/>
    <s v="Approved"/>
    <n v="2024"/>
    <n v="4"/>
    <s v="Approved from 04/24/2024 thru 04/24/2025"/>
    <s v="ePA"/>
    <s v="Closed"/>
    <s v="Clinical"/>
    <s v="Approved from 04/24/2024 thru 04/24/2025"/>
    <s v="NULL"/>
    <n v="2035"/>
    <s v="Met Plan Criteria"/>
    <s v="Approved from 04/24/2024 thru 04/24/2025"/>
    <d v="2024-04-24T00:00:00"/>
    <d v="2025-04-24T00:00:00"/>
    <s v="RI"/>
    <s v="BLANK"/>
    <s v="NORMAN"/>
    <n v="21094"/>
    <n v="66"/>
    <s v="M"/>
    <s v="RI"/>
    <s v="Gemtesa (vibegron)"/>
    <s v="542000800003**"/>
    <s v="R39.14"/>
    <s v="1699977744"/>
    <s v="1699977744"/>
    <s v="Vincent"/>
    <s v="Harisaran"/>
    <s v="East Providence"/>
    <s v="RI"/>
    <s v="2914"/>
    <s v="URINARY ANTISPASMODICS"/>
    <s v="URINARY ANTISPASMODICS - BETA-3 ADRENERGIC AGONISTS"/>
    <s v="GEMTESA"/>
    <s v="Prior Authorization"/>
    <s v="Std"/>
    <s v="Standard"/>
    <s v="Gemtesa ST with Limit - Post Limit (ACF FI)"/>
    <s v="ePA Approve"/>
    <s v="Approved"/>
    <s v="ePA Approve"/>
    <s v="A"/>
    <s v="ASAP"/>
    <s v="Feeling of incomplete bladder emptying"/>
    <n v="4.0999999999999996"/>
    <n v="4.0999999999999996"/>
    <s v="NULL"/>
    <s v="73336007530"/>
    <s v=""/>
    <s v="NULL"/>
    <s v="NULL"/>
    <s v="NULL"/>
    <s v="NULL"/>
    <s v="266612081"/>
    <s v="266612081AND4/24/2024ANDGEMTE"/>
    <s v=""/>
    <s v=""/>
    <s v=""/>
    <s v=""/>
    <s v=""/>
    <n v="0"/>
    <n v="0"/>
    <s v=""/>
    <s v=""/>
    <n v="0"/>
    <n v="0"/>
    <n v="1"/>
    <s v="Surgery"/>
    <s v="1699977744"/>
    <n v="0"/>
    <s v=""/>
    <s v=""/>
    <s v=""/>
    <s v=""/>
    <s v=""/>
    <n v="0.17349537037036999"/>
    <x v="1"/>
    <n v="1"/>
    <n v="0"/>
    <m/>
    <m/>
    <s v=""/>
    <s v=""/>
    <s v=""/>
    <s v=""/>
    <s v=""/>
    <n v="1"/>
    <x v="57"/>
    <n v="1"/>
    <n v="0"/>
    <s v="R39"/>
    <n v="1"/>
    <n v="0"/>
    <s v=""/>
    <s v="ePA"/>
    <n v="0"/>
    <n v="0"/>
    <n v="0"/>
    <n v="0"/>
    <x v="20"/>
    <x v="85"/>
    <x v="1"/>
    <s v=""/>
    <s v=""/>
  </r>
  <r>
    <s v="R73"/>
    <s v="Impaired fasting glucose"/>
    <n v="1"/>
    <s v="Impaired fasting glucose"/>
    <n v="1"/>
    <s v="JARDIANCE"/>
    <s v="JARDIANCE"/>
    <s v=""/>
    <s v=""/>
    <s v=""/>
    <s v=""/>
    <s v=""/>
    <s v=""/>
    <s v=""/>
    <s v=""/>
    <s v=""/>
    <s v=""/>
    <s v=""/>
    <s v=""/>
    <s v=""/>
    <s v=""/>
    <s v=""/>
    <s v=""/>
    <s v=""/>
    <s v=""/>
    <s v=""/>
    <s v=""/>
    <s v=""/>
    <s v=""/>
    <s v=""/>
    <s v=""/>
    <s v=""/>
    <s v=""/>
    <s v=""/>
    <s v=""/>
    <s v="24088103896"/>
    <s v=""/>
    <s v=""/>
    <s v=""/>
    <s v=""/>
    <s v=""/>
    <s v=""/>
    <s v=""/>
    <s v=""/>
    <s v=""/>
    <s v=""/>
    <s v=""/>
    <s v=""/>
    <s v=""/>
    <s v=""/>
    <s v=""/>
    <s v=""/>
    <s v=""/>
    <s v=""/>
    <s v=""/>
    <s v=""/>
    <s v=""/>
    <s v=""/>
    <s v=""/>
    <s v=""/>
    <s v=""/>
    <s v=""/>
    <s v=""/>
    <s v="RXCLAIM"/>
    <s v="MEDSURG"/>
    <d v="2024-09-04T18:40:40"/>
    <s v="24-088103896"/>
    <s v="PATTON, EUREKA"/>
    <s v="W28764318201"/>
    <s v="AETNA - ACF - FI - TEXAS - PPO"/>
    <s v="7700"/>
    <s v="108363238"/>
    <s v="0170009100001-Q"/>
    <s v="1073038337"/>
    <s v="COPELAND, CORINNE"/>
    <s v="Global Step Therapy Texas Mandate REG"/>
    <s v="Prior Authorization"/>
    <s v="Expedited"/>
    <d v="2024-09-04T17:49:46"/>
    <d v="2024-09-04T17:49:46"/>
    <d v="2024-09-04T16:49:08"/>
    <s v="Denied"/>
    <n v="2024"/>
    <n v="9"/>
    <s v="Your plan only covers this drug when A) You have tried a generic of this drug, B) You had a bad side effect, and C) The bad side effect was due to an inactive ingredien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A) You have tried a generic of this drug, B) You had a bad side effect, and C) The bad side effect was due to an inactive ingredien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A) You have tried a generic of this drug, B) You had a bad side effect, and C) The bad side effect was due to an inactive ingredient.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TX"/>
    <s v="PATTON"/>
    <s v="EUREKA"/>
    <n v="24115"/>
    <n v="58"/>
    <s v="F"/>
    <s v="TX"/>
    <s v="Jardiance 10mg Tablet"/>
    <s v="27700050000310"/>
    <s v="R73.03"/>
    <s v="1073038337"/>
    <s v="1073038337"/>
    <s v="CORINNE"/>
    <s v="COPELAND"/>
    <s v="Cypress"/>
    <s v="TX"/>
    <s v="77429"/>
    <s v="ANTIDIABETICS"/>
    <s v="SODIUM-GLUCOSE CO-TRANSPORTER 2 (SGLT2) INHIBITORS"/>
    <s v="JARDIANCE"/>
    <s v="Prior Authorization"/>
    <s v="Exp"/>
    <s v="Expedited"/>
    <s v="Global Step Therapy Texas Mandate REG"/>
    <s v="MD Deny and Close (Complete Clinical) - PA"/>
    <s v="Denied"/>
    <s v="Denied"/>
    <s v="D"/>
    <s v="ASAP"/>
    <s v="Prediabetes"/>
    <n v="0.51"/>
    <n v="0.51"/>
    <s v="NULL"/>
    <s v="00597015230"/>
    <d v="2024-09-04T18:40:40"/>
    <s v="C206452"/>
    <s v="NULL"/>
    <s v="Daniel"/>
    <s v="Bluestone"/>
    <s v="287643182"/>
    <s v="287643182AND9/4/2024ANDJARDI"/>
    <s v="Drug Requires Step Therapy"/>
    <n v="1"/>
    <n v="0"/>
    <n v="0"/>
    <n v="0"/>
    <n v="0"/>
    <n v="0"/>
    <n v="0"/>
    <n v="0"/>
    <n v="0"/>
    <n v="0"/>
    <n v="1"/>
    <s v="Nurse Practitioner"/>
    <s v="1073038337"/>
    <n v="0"/>
    <s v=""/>
    <s v=""/>
    <s v=""/>
    <s v=""/>
    <s v=""/>
    <n v="3.5347222222222197E-2"/>
    <x v="0"/>
    <n v="0"/>
    <n v="1"/>
    <m/>
    <n v="1"/>
    <s v=""/>
    <s v=""/>
    <s v=""/>
    <s v=""/>
    <s v=""/>
    <n v="1"/>
    <x v="58"/>
    <n v="0"/>
    <n v="1"/>
    <s v="R73"/>
    <n v="0"/>
    <n v="1"/>
    <s v=""/>
    <s v="ePA"/>
    <n v="0"/>
    <n v="0"/>
    <n v="0"/>
    <n v="0"/>
    <x v="2"/>
    <x v="21"/>
    <x v="5"/>
    <s v=""/>
    <s v=""/>
  </r>
  <r>
    <s v="R73"/>
    <s v="Impaired fasting glucose"/>
    <n v="1"/>
    <s v="Impaired fasting glucose"/>
    <n v="1"/>
    <s v="RYBELSUS"/>
    <s v="RYBELSUS"/>
    <s v=""/>
    <s v=""/>
    <s v=""/>
    <s v=""/>
    <s v=""/>
    <s v=""/>
    <s v=""/>
    <s v=""/>
    <s v=""/>
    <s v=""/>
    <s v=""/>
    <s v=""/>
    <s v=""/>
    <s v=""/>
    <s v=""/>
    <s v=""/>
    <s v=""/>
    <s v=""/>
    <s v=""/>
    <s v=""/>
    <s v=""/>
    <s v=""/>
    <s v=""/>
    <s v=""/>
    <s v=""/>
    <s v=""/>
    <s v=""/>
    <s v=""/>
    <s v="24090022804"/>
    <s v=""/>
    <s v=""/>
    <s v=""/>
    <s v=""/>
    <s v=""/>
    <s v=""/>
    <s v=""/>
    <s v=""/>
    <s v=""/>
    <s v=""/>
    <s v=""/>
    <s v=""/>
    <s v=""/>
    <s v=""/>
    <s v=""/>
    <s v=""/>
    <s v=""/>
    <s v=""/>
    <s v=""/>
    <s v=""/>
    <s v=""/>
    <s v=""/>
    <s v=""/>
    <s v=""/>
    <s v=""/>
    <s v=""/>
    <s v=""/>
    <s v="RXCLAIM"/>
    <s v="MEDSURG"/>
    <d v="2024-10-29T12:25:41"/>
    <s v="24-090022804"/>
    <s v="KANE, CYNTHIA"/>
    <s v="W27272052902"/>
    <s v="AETNA - ACF - FI - MISSISSIPPI"/>
    <s v="7700"/>
    <s v="108363238"/>
    <s v="0170009100001BJ"/>
    <s v="1508863275"/>
    <s v="Diminico, Carlo"/>
    <s v="Antidiabetic GLP-1 Agonist PA with Limit REG"/>
    <s v="Prior Authorization"/>
    <s v="Expedited"/>
    <d v="2024-10-29T12:25:39"/>
    <d v="2024-10-29T12:25:41"/>
    <d v="2024-10-29T12:24:15"/>
    <s v="Approved"/>
    <n v="2024"/>
    <n v="10"/>
    <s v="Met Plan Criteria"/>
    <s v="ePA"/>
    <s v="Closed"/>
    <s v="Clinical"/>
    <s v="NULL"/>
    <s v="Met Plan Criteria"/>
    <n v="2035"/>
    <s v="Met Plan Criteria"/>
    <s v="Met Plan Criteria"/>
    <d v="2024-10-29T00:00:00"/>
    <d v="2027-10-29T00:00:00"/>
    <s v="MS"/>
    <s v="KANE"/>
    <s v="CYNTHIA"/>
    <n v="21449"/>
    <n v="66"/>
    <s v="F"/>
    <s v="NY"/>
    <s v="Rybelsus 3MG OR TABS"/>
    <s v="271700700003**"/>
    <s v="R73.03"/>
    <s v="1508863275"/>
    <s v="1508863275"/>
    <s v="Carlo"/>
    <s v="Diminico"/>
    <s v="Poughkeepsie"/>
    <s v="NY"/>
    <s v="12601"/>
    <s v="ANTIDIABETICS"/>
    <s v="INCRETIN MIMETIC AGENTS (GLP-1 RECEPTOR AGONISTS)"/>
    <s v="RYBELSUS"/>
    <s v="Prior Authorization"/>
    <s v="Exp"/>
    <s v="Expedited"/>
    <s v="Antidiabetic GLP-1 Agonist PA with Limit REG"/>
    <s v="ePA Approve"/>
    <s v="Approved"/>
    <s v="ePA Approve"/>
    <s v="A"/>
    <s v="ASAP"/>
    <s v="Prediabetes"/>
    <n v="0"/>
    <n v="0"/>
    <s v="NULL"/>
    <s v="00169430330"/>
    <s v=""/>
    <s v="NULL"/>
    <s v="NULL"/>
    <s v="NULL"/>
    <s v="NULL"/>
    <s v="272720529"/>
    <s v="272720529AND10/29/2024ANDRYBEL"/>
    <s v=""/>
    <s v=""/>
    <s v=""/>
    <s v=""/>
    <s v=""/>
    <n v="0"/>
    <n v="0"/>
    <s v=""/>
    <s v=""/>
    <n v="0"/>
    <n v="0"/>
    <n v="1"/>
    <s v="Internal Medicine"/>
    <s v="1508863275"/>
    <n v="0"/>
    <s v=""/>
    <s v=""/>
    <s v=""/>
    <s v=""/>
    <n v="3.5347222197742667E-2"/>
    <n v="2.31481481481481E-5"/>
    <x v="1"/>
    <n v="1"/>
    <n v="0"/>
    <n v="1"/>
    <m/>
    <s v=""/>
    <s v=""/>
    <s v=""/>
    <s v=""/>
    <s v=""/>
    <n v="1"/>
    <x v="58"/>
    <n v="1"/>
    <n v="0"/>
    <s v="R73"/>
    <n v="1"/>
    <n v="0"/>
    <s v=""/>
    <s v="ePA"/>
    <n v="0"/>
    <n v="0"/>
    <n v="0"/>
    <n v="0"/>
    <x v="1"/>
    <x v="22"/>
    <x v="1"/>
    <s v=""/>
    <s v=""/>
  </r>
  <r>
    <s v="R73"/>
    <s v="Impaired fasting glucose"/>
    <n v="1"/>
    <s v="Impaired fasting glucose"/>
    <n v="1"/>
    <s v="ZEPBOUND"/>
    <s v="ZEPBOUND"/>
    <s v=""/>
    <s v=""/>
    <s v=""/>
    <s v=""/>
    <s v=""/>
    <s v=""/>
    <s v=""/>
    <s v=""/>
    <s v=""/>
    <s v=""/>
    <s v=""/>
    <s v=""/>
    <s v=""/>
    <s v=""/>
    <s v=""/>
    <s v=""/>
    <s v=""/>
    <s v=""/>
    <s v=""/>
    <s v=""/>
    <s v=""/>
    <s v=""/>
    <s v=""/>
    <s v=""/>
    <s v=""/>
    <s v=""/>
    <s v=""/>
    <s v=""/>
    <s v="24083512732"/>
    <s v=""/>
    <s v=""/>
    <s v=""/>
    <s v=""/>
    <s v=""/>
    <s v=""/>
    <s v=""/>
    <s v=""/>
    <s v=""/>
    <s v=""/>
    <s v=""/>
    <s v=""/>
    <s v=""/>
    <s v=""/>
    <s v=""/>
    <s v=""/>
    <s v=""/>
    <s v=""/>
    <s v=""/>
    <s v=""/>
    <s v=""/>
    <s v=""/>
    <s v=""/>
    <s v=""/>
    <s v=""/>
    <s v=""/>
    <s v=""/>
    <s v="RXCLAIM"/>
    <s v="MEDSURG"/>
    <d v="2024-04-29T17:30:10"/>
    <s v="24-083512732"/>
    <s v="RILEY, JENNIFER"/>
    <s v="W28098138504"/>
    <s v="AETNA - ACF - FI - TEXAS - PPO"/>
    <s v="7700"/>
    <s v="108363238"/>
    <s v="0170009110001AQ"/>
    <s v="1609887439"/>
    <s v="ODONNELL, SHANNASUZANNE"/>
    <s v="Initial Benefit Review (NonClinic)"/>
    <s v="Prior Authorization"/>
    <s v="Standard"/>
    <d v="2024-04-29T16:17:17"/>
    <d v="2024-04-29T16:17:17"/>
    <d v="2024-04-29T17:14:54"/>
    <s v="Denied"/>
    <n v="2024"/>
    <n v="4"/>
    <s v="Drug/product/service Not Covered/Plan Exclusion - Your request for coverage was denied because your prescription benefit plan does not cover the requested medication."/>
    <s v="Fax"/>
    <s v="Closed"/>
    <s v="NonClinic"/>
    <s v="Drug/product/service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TX"/>
    <s v="RILEY"/>
    <s v="JENNIFER"/>
    <n v="28098"/>
    <n v="47"/>
    <s v="F"/>
    <s v="TX"/>
    <s v="ZEPBOUND 2.5/0.5 PEN"/>
    <s v="6125258000D520"/>
    <s v="R73.01"/>
    <s v="000000NULL"/>
    <s v="1609887439"/>
    <s v="SHANNASUZANNE"/>
    <s v="ODONNELL"/>
    <s v="PORT LAVACA"/>
    <s v="TX"/>
    <s v="77979"/>
    <s v="ADHD/ANTI-NARCOLEPSY/ANTI-OBESITY/ANOREXIANTS"/>
    <s v="INVALID GPI"/>
    <s v="ZEPBOUND"/>
    <s v="Prior Authorization"/>
    <s v="Std"/>
    <s v="Standard"/>
    <s v="Initial Benefit Review (NonClinic)"/>
    <s v="Initial Benefit Review"/>
    <s v="Denied"/>
    <s v="Initial Benefit Review"/>
    <s v="D"/>
    <s v="ASAP"/>
    <s v="Impaired fasting glucose"/>
    <n v="-1"/>
    <n v="-1"/>
    <s v="NULL"/>
    <s v="00002250680"/>
    <s v=""/>
    <s v="NULL"/>
    <s v="NULL"/>
    <s v="NULL"/>
    <s v="NULL"/>
    <s v="280981385"/>
    <s v="280981385AND4/29/2024ANDZEPBO"/>
    <s v="Not a Covered Benefit Under Members Plan"/>
    <n v="0"/>
    <n v="0"/>
    <n v="0"/>
    <n v="0"/>
    <n v="0"/>
    <n v="0"/>
    <n v="0"/>
    <n v="1"/>
    <n v="0"/>
    <n v="0"/>
    <n v="1"/>
    <s v="Nurse Practitioner, Family"/>
    <s v="1609887439"/>
    <n v="0"/>
    <s v=""/>
    <s v=""/>
    <s v=""/>
    <s v=""/>
    <n v="2.3148197215050459E-5"/>
    <n v="5.0613425925925902E-2"/>
    <x v="0"/>
    <n v="0"/>
    <n v="1"/>
    <m/>
    <m/>
    <s v=""/>
    <s v=""/>
    <s v=""/>
    <s v=""/>
    <s v=""/>
    <n v="1"/>
    <x v="58"/>
    <n v="0"/>
    <n v="1"/>
    <s v="R73"/>
    <n v="0"/>
    <n v="1"/>
    <s v=""/>
    <s v="Fax"/>
    <n v="0"/>
    <n v="0"/>
    <n v="0"/>
    <n v="0"/>
    <x v="10"/>
    <x v="29"/>
    <x v="4"/>
    <s v=""/>
    <s v=""/>
  </r>
  <r>
    <s v="R73"/>
    <s v="Impaired fasting glucose"/>
    <n v="1"/>
    <s v="Impaired fasting glucose"/>
    <n v="1"/>
    <s v="OZEMPIC"/>
    <s v="OZEMPIC"/>
    <s v=""/>
    <s v=""/>
    <s v=""/>
    <s v=""/>
    <s v=""/>
    <s v=""/>
    <s v=""/>
    <s v=""/>
    <s v=""/>
    <s v=""/>
    <s v=""/>
    <s v=""/>
    <s v=""/>
    <s v=""/>
    <s v=""/>
    <s v=""/>
    <s v=""/>
    <s v=""/>
    <s v=""/>
    <s v=""/>
    <s v=""/>
    <s v=""/>
    <s v=""/>
    <s v=""/>
    <s v=""/>
    <s v=""/>
    <s v=""/>
    <s v=""/>
    <s v="24084473500"/>
    <s v=""/>
    <s v=""/>
    <s v=""/>
    <s v=""/>
    <s v=""/>
    <s v=""/>
    <s v=""/>
    <s v=""/>
    <s v=""/>
    <s v=""/>
    <s v=""/>
    <s v=""/>
    <s v=""/>
    <s v=""/>
    <s v=""/>
    <s v=""/>
    <s v=""/>
    <s v=""/>
    <s v=""/>
    <s v=""/>
    <s v=""/>
    <s v=""/>
    <s v=""/>
    <s v=""/>
    <s v=""/>
    <s v=""/>
    <s v=""/>
    <s v="RXCLAIM"/>
    <s v="MEDSURG"/>
    <d v="2024-05-23T16:54:57"/>
    <s v="24-084473500"/>
    <s v="CROUCH, THOMAS"/>
    <s v="W28537112201"/>
    <s v="AETNA - ACF - FI - MISSISSIPPI"/>
    <s v="7700"/>
    <s v="171714"/>
    <s v="0176713100001-A"/>
    <s v="1710285606"/>
    <s v="TAYLOR, TAMMY"/>
    <s v="Antidiabetic GLP-1 Agonist PA with Limit REG"/>
    <s v="Prior Authorization"/>
    <s v="Expedited"/>
    <d v="2024-05-23T15:40:45"/>
    <d v="2024-05-23T15:40:45"/>
    <d v="2024-05-23T15:38:58"/>
    <s v="Denied"/>
    <n v="2024"/>
    <n v="5"/>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 is for type 2 diabetes. Your plan does not cover the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CROUCH"/>
    <s v="THOMAS"/>
    <n v="25070"/>
    <n v="55"/>
    <s v="M"/>
    <s v="MS"/>
    <s v="Ozempic 2mg/3mL Pen-Injector (semaglutide)"/>
    <s v="2717007000D221"/>
    <s v="R73.03"/>
    <s v="1710285606"/>
    <s v="1710285606"/>
    <s v="TAMMY"/>
    <s v="TAYLOR"/>
    <s v="GERMANTOWN"/>
    <s v="TN"/>
    <s v="38138"/>
    <s v="ANTIDIABETICS"/>
    <s v="INCRETIN MIMETIC AGENTS (GLP-1 RECEPTOR AGONISTS)"/>
    <s v="OZEMPIC"/>
    <s v="Prior Authorization"/>
    <s v="Exp"/>
    <s v="Expedited"/>
    <s v="Antidiabetic GLP-1 Agonist PA with Limit REG"/>
    <s v="MD Deny and Close (Complete Clinical) - PA"/>
    <s v="Denied"/>
    <s v="Denied"/>
    <s v="D"/>
    <s v="ASAP"/>
    <s v="Prediabetes"/>
    <n v="1.1399999999999999"/>
    <n v="1.1399999999999999"/>
    <s v="NULL"/>
    <s v="00169418113"/>
    <d v="2024-05-23T16:54:57"/>
    <s v="DCREAGER"/>
    <s v="NULL"/>
    <s v="NULL"/>
    <s v="NULL"/>
    <s v="285371122"/>
    <s v="285371122AND5/23/2024ANDOZEMP"/>
    <s v="Drug Subject to Quantity Limits"/>
    <n v="0"/>
    <n v="1"/>
    <n v="0"/>
    <n v="0"/>
    <n v="0"/>
    <n v="0"/>
    <n v="0"/>
    <n v="0"/>
    <n v="0"/>
    <n v="0"/>
    <n v="1"/>
    <s v="Nurse Practitioner"/>
    <s v="1710285606"/>
    <n v="0"/>
    <s v=""/>
    <s v=""/>
    <s v=""/>
    <s v=""/>
    <s v=""/>
    <n v="5.1527777777777797E-2"/>
    <x v="0"/>
    <n v="0"/>
    <n v="1"/>
    <m/>
    <n v="1"/>
    <s v=""/>
    <s v=""/>
    <s v=""/>
    <s v=""/>
    <s v=""/>
    <n v="1"/>
    <x v="58"/>
    <n v="0"/>
    <n v="1"/>
    <s v="R73"/>
    <n v="0"/>
    <n v="1"/>
    <s v=""/>
    <s v="ePA"/>
    <n v="0"/>
    <n v="0"/>
    <n v="0"/>
    <n v="0"/>
    <x v="2"/>
    <x v="19"/>
    <x v="2"/>
    <s v=""/>
    <s v=""/>
  </r>
  <r>
    <s v="R79"/>
    <s v="Abnormal level of blood mineral"/>
    <n v="1"/>
    <s v="Abnormal level of blood mineral"/>
    <n v="1"/>
    <s v="TESTOSTERONE"/>
    <s v="TESTOSTERONE"/>
    <s v=""/>
    <s v=""/>
    <s v=""/>
    <s v=""/>
    <s v=""/>
    <s v=""/>
    <s v=""/>
    <s v=""/>
    <s v=""/>
    <s v=""/>
    <s v=""/>
    <s v=""/>
    <s v=""/>
    <s v=""/>
    <s v=""/>
    <s v=""/>
    <s v=""/>
    <s v=""/>
    <s v=""/>
    <s v=""/>
    <s v=""/>
    <s v=""/>
    <s v=""/>
    <s v=""/>
    <s v=""/>
    <s v=""/>
    <s v=""/>
    <s v=""/>
    <s v="24083632470"/>
    <s v=""/>
    <s v=""/>
    <s v=""/>
    <s v=""/>
    <s v=""/>
    <s v=""/>
    <s v=""/>
    <s v=""/>
    <s v=""/>
    <s v=""/>
    <s v=""/>
    <s v=""/>
    <s v=""/>
    <s v=""/>
    <s v=""/>
    <s v=""/>
    <s v=""/>
    <s v=""/>
    <s v=""/>
    <s v=""/>
    <s v=""/>
    <s v=""/>
    <s v=""/>
    <s v=""/>
    <s v=""/>
    <s v=""/>
    <s v=""/>
    <s v="RXCLAIM"/>
    <s v="MEDSURG"/>
    <d v="2024-05-02T10:50:58"/>
    <s v="24-083632470"/>
    <s v="KING, TIMMY"/>
    <s v="W28236009401"/>
    <s v="AETNA - ACF - FI - MISSISSIPPI"/>
    <s v="7700"/>
    <s v="112005303"/>
    <s v="0175967100001-A"/>
    <s v="1609864974"/>
    <s v="Beckwith, Shara"/>
    <s v="Azmiro, Depo-Testosterone TGC"/>
    <s v="Prior Authorization"/>
    <s v="Standard"/>
    <d v="2024-05-02T08:48:13"/>
    <d v="2024-05-02T08:48:13"/>
    <d v="2024-05-02T08:25:28"/>
    <s v="Denied"/>
    <n v="2024"/>
    <n v="5"/>
    <s v="You do not meet the requirements of your plan. Your plan covers this drug when you do not have age-related hypogonadism (also referred to as late-onset hypogonadism). Your request has been denied based on the information we have."/>
    <s v="ePA"/>
    <s v="Closed"/>
    <s v="Clinical"/>
    <s v="NULL"/>
    <s v="You do not meet the requirements of your plan. Your plan covers this drug when you do not have age-related hypogonadism (also referred to as late-onset hypogonadism). Your request has been denied based on the information we have."/>
    <n v="0"/>
    <s v="Other"/>
    <s v="You do not meet the requirements of your plan. Your plan covers this drug when you do not have age-related hypogonadism (also referred to as late-onset hypogonadism). Your request has been denied based on the information we have."/>
    <s v=""/>
    <s v=""/>
    <s v="MS"/>
    <s v="KING"/>
    <s v="TIMMY"/>
    <n v="27293"/>
    <n v="49"/>
    <s v="M"/>
    <s v="MS"/>
    <s v="Testosterone Cypionate Injection"/>
    <s v="231000301020**"/>
    <s v="R79.89"/>
    <s v="1609864974"/>
    <s v="1609864974"/>
    <s v="Shara"/>
    <s v="Beckwith"/>
    <s v="FLOWOOD"/>
    <s v="MS"/>
    <s v="39232"/>
    <s v="ANDROGENS-ANABOLIC"/>
    <s v="ANDROGENS"/>
    <s v="TESTOSTERONE"/>
    <s v="Prior Authorization"/>
    <s v="Std"/>
    <s v="Standard"/>
    <s v="Azmiro, Depo-Testosterone TGC"/>
    <s v="MD Deny and Close (Complete Clinical) - PA"/>
    <s v="Denied"/>
    <s v="Denied"/>
    <s v="D"/>
    <s v="ASAP"/>
    <s v="Other specified abnormal findings of blood chemistry"/>
    <n v="2.0299999999999998"/>
    <n v="2.0299999999999998"/>
    <s v="NULL"/>
    <s v="62756001740"/>
    <d v="2024-05-02T10:50:57"/>
    <s v="DCREAGER"/>
    <s v="NULL"/>
    <s v="NULL"/>
    <s v="NULL"/>
    <s v="282360094"/>
    <s v="282360094AND5/2/2024ANDTESTO"/>
    <s v="Did not meet Medical Necessity Criteria"/>
    <n v="0"/>
    <n v="0"/>
    <n v="1"/>
    <n v="0"/>
    <n v="0"/>
    <n v="0"/>
    <n v="0"/>
    <n v="0"/>
    <n v="0"/>
    <n v="0"/>
    <n v="1"/>
    <s v="Nurse Practitioner"/>
    <s v="1609864974"/>
    <n v="0"/>
    <s v=""/>
    <s v=""/>
    <s v=""/>
    <s v=""/>
    <n v="5.1527777803130448E-2"/>
    <n v="8.52430555555556E-2"/>
    <x v="0"/>
    <n v="0"/>
    <n v="1"/>
    <m/>
    <m/>
    <s v=""/>
    <s v=""/>
    <s v=""/>
    <s v=""/>
    <s v=""/>
    <n v="1"/>
    <x v="59"/>
    <n v="0"/>
    <n v="1"/>
    <s v="R79"/>
    <n v="0"/>
    <n v="1"/>
    <s v=""/>
    <s v="ePA"/>
    <n v="0"/>
    <n v="0"/>
    <n v="0"/>
    <n v="0"/>
    <x v="2"/>
    <x v="6"/>
    <x v="0"/>
    <s v=""/>
    <s v=""/>
  </r>
  <r>
    <s v="R89"/>
    <s v="Abnormal level of enzymes in specimens from oth org/tiss"/>
    <n v="1"/>
    <s v="Abnormal level of enzymes in specimens from oth org/tiss"/>
    <n v="1"/>
    <s v="TESTOSTERONE"/>
    <s v="TESTOSTERONE"/>
    <s v=""/>
    <s v=""/>
    <s v=""/>
    <s v=""/>
    <s v=""/>
    <s v=""/>
    <s v=""/>
    <s v=""/>
    <s v=""/>
    <s v=""/>
    <s v=""/>
    <s v=""/>
    <s v=""/>
    <s v=""/>
    <s v=""/>
    <s v=""/>
    <s v=""/>
    <s v=""/>
    <s v=""/>
    <s v=""/>
    <s v=""/>
    <s v=""/>
    <s v=""/>
    <s v=""/>
    <s v=""/>
    <s v=""/>
    <s v=""/>
    <s v=""/>
    <s v="24088086834"/>
    <s v=""/>
    <s v=""/>
    <s v=""/>
    <s v=""/>
    <s v=""/>
    <s v=""/>
    <s v=""/>
    <s v=""/>
    <s v=""/>
    <s v=""/>
    <s v=""/>
    <s v=""/>
    <s v=""/>
    <s v=""/>
    <s v=""/>
    <s v=""/>
    <s v=""/>
    <s v=""/>
    <s v=""/>
    <s v=""/>
    <s v=""/>
    <s v=""/>
    <s v=""/>
    <s v=""/>
    <s v=""/>
    <s v=""/>
    <s v=""/>
    <s v="RXCLAIM"/>
    <s v="MEDSURG"/>
    <d v="2024-09-04T13:00:55"/>
    <s v="24-088086834"/>
    <s v="GLENN, WENDELL"/>
    <s v="W27531955301"/>
    <s v="AETNA - ACF - FI - MISSISSIPPI"/>
    <s v="7700"/>
    <s v="84452781"/>
    <s v="0186765100001-A"/>
    <s v="1437163763"/>
    <s v="WASHINGTON, CLINTON"/>
    <s v="Azmiro, Depo-Testosterone TGC"/>
    <s v="Prior Authorization"/>
    <s v="Standard"/>
    <d v="2024-09-04T12:58:09"/>
    <d v="2024-09-04T13:00:34"/>
    <d v="2024-09-04T12:57:24"/>
    <s v="Approved"/>
    <n v="2024"/>
    <n v="9"/>
    <s v="Approved from 09/04/2024 thru 09/04/2025"/>
    <s v="ePA"/>
    <s v="Closed"/>
    <s v="Clinical"/>
    <s v="Approved from 09/04/2024 thru 09/04/2025"/>
    <s v="NULL"/>
    <n v="2035"/>
    <s v="Met Plan Criteria"/>
    <s v="Approved from 09/04/2024 thru 09/04/2025"/>
    <d v="2024-09-04T00:00:00"/>
    <d v="2025-09-04T00:00:00"/>
    <s v="MS"/>
    <s v="GLENN"/>
    <s v="WENDELL"/>
    <n v="25415"/>
    <n v="55"/>
    <s v="M"/>
    <s v="MS"/>
    <s v="Testosterone Cypionate Injection"/>
    <s v="231000301020**"/>
    <s v="R89.1"/>
    <s v="1437163763"/>
    <s v="1437163763"/>
    <s v="CLINTON"/>
    <s v="WASHINGTON"/>
    <s v="AMORY"/>
    <s v="MS"/>
    <s v="38821"/>
    <s v="ANDROGENS-ANABOLIC"/>
    <s v="ANDROGENS"/>
    <s v="TESTOSTERONE"/>
    <s v="Prior Authorization"/>
    <s v="Std"/>
    <s v="Standard"/>
    <s v="Azmiro, Depo-Testosterone TGC"/>
    <s v="ePA Approve"/>
    <s v="Approved"/>
    <s v="ePA Approve"/>
    <s v="A"/>
    <s v="ASAP"/>
    <s v="Abnormal level of hormones in specimens from other organs, systems and tiss"/>
    <n v="0"/>
    <n v="0"/>
    <s v="NULL"/>
    <s v="00143972601"/>
    <s v=""/>
    <s v="NULL"/>
    <s v="NULL"/>
    <s v="NULL"/>
    <s v="NULL"/>
    <s v="275319553"/>
    <s v="275319553AND9/4/2024ANDTESTO"/>
    <s v=""/>
    <s v=""/>
    <s v=""/>
    <s v=""/>
    <s v=""/>
    <n v="0"/>
    <n v="0"/>
    <s v=""/>
    <s v=""/>
    <n v="0"/>
    <n v="0"/>
    <n v="1"/>
    <s v="Family Medicine"/>
    <s v="1437163763"/>
    <n v="0"/>
    <s v=""/>
    <s v=""/>
    <s v=""/>
    <s v=""/>
    <s v=""/>
    <n v="1.9212962962963001E-3"/>
    <x v="1"/>
    <n v="1"/>
    <n v="0"/>
    <m/>
    <m/>
    <s v=""/>
    <s v=""/>
    <s v=""/>
    <s v=""/>
    <s v=""/>
    <n v="1"/>
    <x v="60"/>
    <n v="1"/>
    <n v="0"/>
    <s v="R89"/>
    <n v="1"/>
    <n v="0"/>
    <s v=""/>
    <s v="ePA"/>
    <n v="0"/>
    <n v="0"/>
    <n v="0"/>
    <n v="0"/>
    <x v="6"/>
    <x v="6"/>
    <x v="1"/>
    <s v=""/>
    <s v=""/>
  </r>
  <r>
    <s v="S00"/>
    <s v="Unspecified superficial injury of scalp, initial encounter"/>
    <n v="1"/>
    <s v="Unspecified superficial injury of scalp, initial encounter"/>
    <n v="1"/>
    <s v="ACETAMINOPHEN-CODEINE"/>
    <s v="ACETAMINOPHEN-CODEINE"/>
    <s v=""/>
    <s v=""/>
    <s v=""/>
    <s v=""/>
    <s v=""/>
    <s v=""/>
    <s v=""/>
    <s v=""/>
    <s v=""/>
    <s v=""/>
    <s v=""/>
    <s v=""/>
    <s v=""/>
    <s v=""/>
    <s v=""/>
    <s v=""/>
    <s v=""/>
    <s v=""/>
    <s v=""/>
    <s v=""/>
    <s v=""/>
    <s v=""/>
    <s v=""/>
    <s v=""/>
    <s v=""/>
    <s v=""/>
    <s v=""/>
    <s v=""/>
    <s v="24080661982"/>
    <s v=""/>
    <s v=""/>
    <s v=""/>
    <s v=""/>
    <s v=""/>
    <s v=""/>
    <s v=""/>
    <s v=""/>
    <s v=""/>
    <s v=""/>
    <s v=""/>
    <s v=""/>
    <s v=""/>
    <s v=""/>
    <s v=""/>
    <s v=""/>
    <s v=""/>
    <s v=""/>
    <s v=""/>
    <s v=""/>
    <s v=""/>
    <s v=""/>
    <s v=""/>
    <s v=""/>
    <s v=""/>
    <s v=""/>
    <s v=""/>
    <s v="RXCLAIM"/>
    <s v="MEDSURG"/>
    <d v="2024-02-16T12:58:06"/>
    <s v="24-080661982"/>
    <s v="MOXLEY, JUDITH"/>
    <s v="W26679342203"/>
    <s v="AETNA - ACF - FI - MISSISSIPPI"/>
    <s v="7700"/>
    <s v="108363238"/>
    <s v="0170009100001-A"/>
    <s v="1578591186"/>
    <s v="Compton, Phillip"/>
    <s v="Opioids IR - 7-Day APAP-ASA-IBU Combo Products - Acute Pain Duration Limit"/>
    <s v="Prior Authorization"/>
    <s v="Standard"/>
    <d v="2024-02-16T12:58:02"/>
    <d v="2024-02-16T12:58:06"/>
    <d v="2024-02-16T12:52:52"/>
    <s v="Approved"/>
    <n v="2024"/>
    <n v="2"/>
    <s v="Met Plan Criteria"/>
    <s v="ePA"/>
    <s v="Closed"/>
    <s v="Clinical"/>
    <s v="NULL"/>
    <s v="Met Plan Criteria"/>
    <n v="2035"/>
    <s v="Met Plan Criteria"/>
    <s v="Met Plan Criteria"/>
    <d v="2024-02-16T00:00:00"/>
    <d v="2024-03-17T00:00:00"/>
    <s v="MS"/>
    <s v="MOXLEY"/>
    <s v="JUDITH"/>
    <n v="19645"/>
    <n v="70"/>
    <s v="F"/>
    <s v="MS"/>
    <s v="Acetaminophen-Codeine 300-30MG OR TABS"/>
    <s v="65991002050315"/>
    <s v="S00.83XA"/>
    <s v="1578591186"/>
    <s v="1578591186"/>
    <s v="Phillip"/>
    <s v="Compton"/>
    <s v="Gulfport"/>
    <s v="MS"/>
    <s v="39503"/>
    <s v="ANALGESICS - OPIOID"/>
    <s v="CODEINE COMBINATIONS"/>
    <s v="ACETAMINOPHEN-CODEINE"/>
    <s v="Prior Authorization"/>
    <s v="Std"/>
    <s v="Standard"/>
    <s v="Opioids IR - 7-Day APAP-ASA-IBU Combo Products - Acute Pain Duration Limit"/>
    <s v="ePA Approve"/>
    <s v="Approved"/>
    <s v="ePA Approve"/>
    <s v="A"/>
    <s v="ASAP"/>
    <s v="Contusion of other part of head, initial encounter"/>
    <n v="0"/>
    <n v="0"/>
    <s v="NULL"/>
    <s v="00406048401"/>
    <s v=""/>
    <s v="NULL"/>
    <s v="NULL"/>
    <s v="NULL"/>
    <s v="NULL"/>
    <s v="266793422"/>
    <s v="266793422AND2/16/2024ANDACETA"/>
    <s v=""/>
    <s v=""/>
    <s v=""/>
    <s v=""/>
    <s v=""/>
    <n v="0"/>
    <n v="0"/>
    <s v=""/>
    <s v=""/>
    <n v="0"/>
    <n v="0"/>
    <n v="1"/>
    <s v="Internal Medicine"/>
    <s v="1578591186"/>
    <n v="0"/>
    <s v=""/>
    <s v=""/>
    <s v=""/>
    <s v=""/>
    <s v=""/>
    <n v="4.6296296296296301E-5"/>
    <x v="1"/>
    <n v="1"/>
    <n v="0"/>
    <m/>
    <m/>
    <s v=""/>
    <s v=""/>
    <s v=""/>
    <s v=""/>
    <s v=""/>
    <n v="1"/>
    <x v="61"/>
    <n v="1"/>
    <n v="0"/>
    <s v="S00"/>
    <n v="1"/>
    <n v="0"/>
    <s v=""/>
    <s v="ePA"/>
    <n v="0"/>
    <n v="0"/>
    <n v="0"/>
    <n v="0"/>
    <x v="1"/>
    <x v="53"/>
    <x v="1"/>
    <s v=""/>
    <s v=""/>
  </r>
  <r>
    <s v="Z47"/>
    <s v="Unspecified"/>
    <s v=""/>
    <s v="Unspecified"/>
    <s v=""/>
    <s v="OXYCODONE"/>
    <s v="OXYCODONE"/>
    <s v=""/>
    <s v=""/>
    <s v=""/>
    <s v=""/>
    <s v=""/>
    <s v=""/>
    <s v=""/>
    <s v=""/>
    <s v=""/>
    <s v=""/>
    <s v=""/>
    <s v=""/>
    <s v=""/>
    <s v=""/>
    <s v=""/>
    <s v=""/>
    <s v=""/>
    <s v=""/>
    <s v=""/>
    <s v=""/>
    <s v=""/>
    <s v=""/>
    <s v=""/>
    <s v=""/>
    <s v=""/>
    <s v=""/>
    <s v=""/>
    <s v=""/>
    <s v="24091029822"/>
    <s v=""/>
    <s v=""/>
    <s v=""/>
    <s v=""/>
    <s v=""/>
    <s v=""/>
    <s v=""/>
    <s v=""/>
    <s v=""/>
    <s v=""/>
    <s v=""/>
    <s v=""/>
    <s v=""/>
    <s v=""/>
    <s v=""/>
    <s v=""/>
    <s v=""/>
    <s v=""/>
    <s v=""/>
    <s v=""/>
    <s v=""/>
    <s v=""/>
    <s v=""/>
    <s v=""/>
    <s v=""/>
    <s v=""/>
    <s v=""/>
    <s v="RXCLAIM"/>
    <s v="MEDSURG"/>
    <d v="2024-11-26T14:59:23"/>
    <s v="24-091029822"/>
    <s v="CULVER, TERRY"/>
    <s v="W27496877101"/>
    <s v="AETNA - ACF - FI - MISSISSIPPI"/>
    <s v="7700"/>
    <s v="171714"/>
    <s v="0176713100001-A"/>
    <s v="1831453158"/>
    <s v="Sandifer, Phillip"/>
    <s v="Opioids IR - 7-Day Acute Pain Duration Limit with MME Limit and Post Limit"/>
    <s v="Prior Authorization"/>
    <s v="Standard"/>
    <d v="2024-11-26T14:59:20"/>
    <d v="2024-11-26T14:59:23"/>
    <d v="2024-11-26T14:58:09"/>
    <s v="Approved"/>
    <n v="2024"/>
    <n v="11"/>
    <s v="Met Plan Criteria"/>
    <s v="ePA"/>
    <s v="Closed"/>
    <s v="Clinical"/>
    <s v="NULL"/>
    <s v="Met Plan Criteria"/>
    <n v="2035"/>
    <s v="Met Plan Criteria"/>
    <s v="Met Plan Criteria"/>
    <d v="2024-11-26T00:00:00"/>
    <d v="2024-12-26T00:00:00"/>
    <s v="MS"/>
    <s v="CULVER"/>
    <s v="TERRY"/>
    <n v="24972"/>
    <n v="56"/>
    <s v="M"/>
    <s v="MS"/>
    <s v="oxyCODONE HCl 5MG OR TABS"/>
    <s v="65100075100310"/>
    <s v="Z47.1"/>
    <s v="1831453158"/>
    <s v="1831453158"/>
    <s v="Phillip"/>
    <s v="Sandifer"/>
    <s v="Oxford"/>
    <s v="MS"/>
    <s v="38655"/>
    <s v="ANALGESICS - OPIOID"/>
    <s v="OPIOID AGONISTS"/>
    <s v="OXYCODONE"/>
    <s v="Prior Authorization"/>
    <s v="Std"/>
    <s v="Standard"/>
    <s v="Opioids IR - 7-Day Acute Pain Duration Limit with MME Limit and Post Limit"/>
    <s v="ePA Approve"/>
    <s v="Approved"/>
    <s v="ePA Approve"/>
    <s v="A"/>
    <s v="ASAP"/>
    <s v="Aftercare following joint replacement surgery"/>
    <n v="0"/>
    <n v="0"/>
    <s v="NULL"/>
    <s v="00406055201"/>
    <s v=""/>
    <s v="NULL"/>
    <s v="NULL"/>
    <s v="NULL"/>
    <s v="NULL"/>
    <s v="274968771"/>
    <s v="274968771AND11/26/2024ANDOXYCO"/>
    <s v=""/>
    <s v=""/>
    <s v=""/>
    <s v=""/>
    <s v=""/>
    <n v="0"/>
    <n v="0"/>
    <s v=""/>
    <s v=""/>
    <n v="0"/>
    <n v="0"/>
    <n v="1"/>
    <s v="Orthopaedic Surgery"/>
    <s v="1831453158"/>
    <n v="0"/>
    <s v=""/>
    <s v=""/>
    <s v=""/>
    <s v=""/>
    <s v=""/>
    <n v="3.4722222222222202E-5"/>
    <x v="1"/>
    <n v="1"/>
    <n v="0"/>
    <m/>
    <m/>
    <s v=""/>
    <s v=""/>
    <s v=""/>
    <s v=""/>
    <s v=""/>
    <n v="1"/>
    <x v="62"/>
    <n v="1"/>
    <n v="0"/>
    <s v="Z47"/>
    <n v="1"/>
    <n v="0"/>
    <s v=""/>
    <s v="ePA"/>
    <n v="0"/>
    <n v="0"/>
    <n v="0"/>
    <n v="0"/>
    <x v="17"/>
    <x v="88"/>
    <x v="1"/>
    <s v=""/>
    <s v=""/>
  </r>
  <r>
    <s v="Z47"/>
    <s v="Unspecified"/>
    <s v=""/>
    <s v="Unspecified"/>
    <s v=""/>
    <s v="HYDROCODONE-ACETAMINOPHEN"/>
    <s v="HYDROCODONE-ACETAMINOPHEN"/>
    <s v=""/>
    <s v=""/>
    <s v=""/>
    <s v=""/>
    <s v=""/>
    <s v=""/>
    <s v=""/>
    <s v=""/>
    <s v=""/>
    <s v=""/>
    <s v=""/>
    <s v=""/>
    <s v=""/>
    <s v=""/>
    <s v=""/>
    <s v=""/>
    <s v=""/>
    <s v=""/>
    <s v=""/>
    <s v=""/>
    <s v=""/>
    <s v=""/>
    <s v=""/>
    <s v=""/>
    <s v=""/>
    <s v=""/>
    <s v=""/>
    <s v=""/>
    <s v="24091032544"/>
    <s v=""/>
    <s v=""/>
    <s v=""/>
    <s v=""/>
    <s v=""/>
    <s v=""/>
    <s v=""/>
    <s v=""/>
    <s v=""/>
    <s v=""/>
    <s v=""/>
    <s v=""/>
    <s v=""/>
    <s v=""/>
    <s v=""/>
    <s v=""/>
    <s v=""/>
    <s v=""/>
    <s v=""/>
    <s v=""/>
    <s v=""/>
    <s v=""/>
    <s v=""/>
    <s v=""/>
    <s v=""/>
    <s v=""/>
    <s v=""/>
    <s v="RXCLAIM"/>
    <s v="MEDSURG"/>
    <d v="2024-11-26T15:41:23"/>
    <s v="24-091032544"/>
    <s v="CULPEPPER, JOE"/>
    <s v="W26679351301"/>
    <s v="AETNA - ACF - FI - MISSISSIPPI"/>
    <s v="7700"/>
    <s v="108363238"/>
    <s v="0170009100001-A"/>
    <s v="1912068677"/>
    <s v="Tucker, Joel"/>
    <s v="Opioids IR - 7-Day APAP-ASA-IBU Combo Products - Acute Pain Duration Limit"/>
    <s v="Prior Authorization"/>
    <s v="Expedited"/>
    <d v="2024-11-26T15:30:43"/>
    <d v="2024-11-26T15:39:47"/>
    <d v="2024-11-26T15:28:54"/>
    <s v="Approved"/>
    <n v="2024"/>
    <n v="11"/>
    <s v="Approved from 11/26/2024 thru 12/26/2024"/>
    <s v="ePA"/>
    <s v="Closed"/>
    <s v="Clinical"/>
    <s v="Approved from 11/26/2024 thru 12/26/2024"/>
    <s v="NULL"/>
    <n v="2035"/>
    <s v="Met Plan Criteria"/>
    <s v="Approved from 11/26/2024 thru 12/26/2024"/>
    <d v="2024-11-26T00:00:00"/>
    <d v="2024-12-26T00:00:00"/>
    <s v="MS"/>
    <s v="CULPEPPER"/>
    <s v="JOE"/>
    <n v="28758"/>
    <n v="46"/>
    <s v="M"/>
    <s v="MS"/>
    <s v="HYDROcodone-Acetaminophen 7.5-325MG OR TABS"/>
    <s v="65991702100358"/>
    <s v="Z47.1"/>
    <s v="1912068677"/>
    <s v="1912068677"/>
    <s v="Joel"/>
    <s v="Tucker"/>
    <s v="Biloxi"/>
    <s v="MS"/>
    <s v="39532"/>
    <s v="ANALGESICS - OPIOID"/>
    <s v="HYDROCODONE COMBINATIONS"/>
    <s v="HYDROCODONE-ACETAMINOPHEN"/>
    <s v="Prior Authorization"/>
    <s v="Exp"/>
    <s v="Expedited"/>
    <s v="Opioids IR - 7-Day APAP-ASA-IBU Combo Products - Acute Pain Duration Limit"/>
    <s v="ePA Approve"/>
    <s v="Approved"/>
    <s v="ePA Approve"/>
    <s v="A"/>
    <s v="ASAP"/>
    <s v="Aftercare following joint replacement surgery"/>
    <n v="0.02"/>
    <n v="0.02"/>
    <s v="NULL"/>
    <s v="00406012405"/>
    <s v=""/>
    <s v="NULL"/>
    <s v="NULL"/>
    <s v="NULL"/>
    <s v="NULL"/>
    <s v="266793513"/>
    <s v="266793513AND11/26/2024ANDHYDRO"/>
    <s v=""/>
    <s v=""/>
    <s v=""/>
    <s v=""/>
    <s v=""/>
    <n v="0"/>
    <n v="0"/>
    <s v=""/>
    <s v=""/>
    <n v="0"/>
    <n v="0"/>
    <n v="1"/>
    <s v="Orthopaedic Surgery"/>
    <s v="1912068677"/>
    <n v="0"/>
    <s v=""/>
    <s v=""/>
    <s v=""/>
    <s v=""/>
    <s v=""/>
    <n v="7.4074074074074103E-3"/>
    <x v="1"/>
    <n v="1"/>
    <n v="0"/>
    <n v="1"/>
    <m/>
    <s v=""/>
    <s v=""/>
    <s v=""/>
    <s v=""/>
    <s v=""/>
    <n v="1"/>
    <x v="62"/>
    <n v="1"/>
    <n v="0"/>
    <s v="Z47"/>
    <n v="1"/>
    <n v="0"/>
    <s v=""/>
    <s v="ePA"/>
    <n v="0"/>
    <n v="0"/>
    <n v="0"/>
    <n v="0"/>
    <x v="17"/>
    <x v="78"/>
    <x v="1"/>
    <s v=""/>
    <s v=""/>
  </r>
  <r>
    <s v="Z68"/>
    <s v="Unspecified"/>
    <s v=""/>
    <s v="Unspecified"/>
    <s v=""/>
    <s v="WEGOVY"/>
    <s v="WEGOVY"/>
    <s v=""/>
    <s v=""/>
    <s v=""/>
    <s v=""/>
    <s v=""/>
    <s v=""/>
    <s v=""/>
    <s v=""/>
    <s v=""/>
    <s v=""/>
    <s v=""/>
    <s v=""/>
    <s v=""/>
    <s v=""/>
    <s v=""/>
    <s v=""/>
    <s v=""/>
    <s v=""/>
    <s v=""/>
    <s v=""/>
    <s v=""/>
    <s v=""/>
    <s v=""/>
    <s v=""/>
    <s v=""/>
    <s v=""/>
    <s v=""/>
    <s v=""/>
    <s v="24087653174"/>
    <s v=""/>
    <s v=""/>
    <s v=""/>
    <s v=""/>
    <s v=""/>
    <s v=""/>
    <s v=""/>
    <s v=""/>
    <s v=""/>
    <s v=""/>
    <s v=""/>
    <s v=""/>
    <s v=""/>
    <s v=""/>
    <s v=""/>
    <s v=""/>
    <s v=""/>
    <s v=""/>
    <s v=""/>
    <s v=""/>
    <s v=""/>
    <s v=""/>
    <s v=""/>
    <s v=""/>
    <s v=""/>
    <s v=""/>
    <s v=""/>
    <s v="RXCLAIM"/>
    <s v="MEDSURG"/>
    <d v="2024-08-21T19:01:33"/>
    <s v="24-087653174"/>
    <s v="STREET, STEPHANIE"/>
    <s v="W24127473201"/>
    <s v="AETNA - ACF - FI - MISSISSIPPI"/>
    <s v="7700"/>
    <s v="15000024"/>
    <s v="0486310100002AA"/>
    <s v="1144984451"/>
    <s v="LILES, KATELYN"/>
    <s v="Initial Benefit Review (NonClinic)"/>
    <s v="Prior Authorization"/>
    <s v="Standard"/>
    <d v="2024-08-21T16:19:53"/>
    <d v="2024-08-21T16:19:53"/>
    <d v="2024-08-21T16:20:48"/>
    <s v="Denied"/>
    <n v="2024"/>
    <n v="8"/>
    <s v="*Drug Not Covered/Plan Exclusion - Your request for coverage was denied because your prescription benefit plan does not cover the requested medication."/>
    <s v="Fax"/>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STREET"/>
    <s v="STEPHANIE"/>
    <n v="26785"/>
    <n v="51"/>
    <s v="F"/>
    <s v="MS"/>
    <s v="WEGOVY 0.25MG INJ"/>
    <s v="6125207000D520"/>
    <s v="Z68.44"/>
    <s v="000000NULL"/>
    <s v="1144984451"/>
    <s v="KATELYN"/>
    <s v="LILES"/>
    <s v="SENATOBIA"/>
    <s v="MS"/>
    <s v="38668"/>
    <s v="ADHD/ANTI-NARCOLEPSY/ANTI-OBESITY/ANOREXIANTS"/>
    <s v="ANTI-OBESITY - GLP-1 RECEPTOR AGONISTS"/>
    <s v="WEGOVY"/>
    <s v="Prior Authorization"/>
    <s v="Std"/>
    <s v="Standard"/>
    <s v="Initial Benefit Review (NonClinic)"/>
    <s v="Initial Benefit Review"/>
    <s v="Denied"/>
    <s v="Initial Benefit Review"/>
    <s v="D"/>
    <s v="ASAP"/>
    <s v="Body mass index (BMI) 60.0-69.9, adult"/>
    <n v="-1"/>
    <n v="-1"/>
    <s v="NULL"/>
    <s v="00169452514"/>
    <s v=""/>
    <s v="NULL"/>
    <s v="NULL"/>
    <s v="NULL"/>
    <s v="NULL"/>
    <s v="241274732"/>
    <s v="241274732AND8/21/2024ANDWEGOV"/>
    <s v="Not a Covered Benefit Under Members Plan"/>
    <n v="0"/>
    <n v="0"/>
    <n v="0"/>
    <n v="0"/>
    <n v="0"/>
    <n v="0"/>
    <n v="0"/>
    <n v="1"/>
    <n v="0"/>
    <n v="0"/>
    <n v="1"/>
    <s v="Physician Assistant"/>
    <s v="1144984451"/>
    <n v="0"/>
    <s v=""/>
    <s v=""/>
    <s v=""/>
    <s v=""/>
    <n v="7.4074074000236578E-3"/>
    <n v="0.112268518518519"/>
    <x v="0"/>
    <n v="0"/>
    <n v="1"/>
    <m/>
    <m/>
    <s v=""/>
    <s v=""/>
    <s v=""/>
    <s v=""/>
    <s v=""/>
    <n v="1"/>
    <x v="63"/>
    <n v="0"/>
    <n v="1"/>
    <s v="Z68"/>
    <n v="0"/>
    <n v="1"/>
    <s v=""/>
    <s v="Fax"/>
    <n v="0"/>
    <n v="0"/>
    <n v="0"/>
    <n v="0"/>
    <x v="11"/>
    <x v="30"/>
    <x v="4"/>
    <s v=""/>
    <s v=""/>
  </r>
  <r>
    <s v="Z68"/>
    <s v="Unspecified"/>
    <s v=""/>
    <s v="Unspecified"/>
    <s v=""/>
    <s v="WEGOVY"/>
    <s v="WEGOVY"/>
    <s v="2024042300232-1"/>
    <s v="2024042300232"/>
    <s v="1"/>
    <s v="A"/>
    <s v="M"/>
    <s v="PO"/>
    <s v="N"/>
    <s v="275319540"/>
    <s v="0587086812"/>
    <d v="2024-03-01T00:00:00"/>
    <d v="2024-03-01T00:00:00"/>
    <n v="0"/>
    <s v="275319540AND3/1/2024ANDWEGOV"/>
    <s v="275319540ANDWEGOV"/>
    <s v="Match"/>
    <s v="WEGOVY INJ 0.25MG"/>
    <s v="WEGOVY 0.25MG INJ"/>
    <d v="2024-04-17T00:00:00"/>
    <d v="2024-04-30T00:00:00"/>
    <d v="2024-04-23T00:00:00"/>
    <s v="APPEAL"/>
    <s v="CLAIM PROCESSING"/>
    <s v="NON COVERED BENEFIT"/>
    <s v="UP"/>
    <s v="MEMBER RESPONSIBLE"/>
    <s v="UPHELD"/>
    <s v="AETNA PHARMACY - PRECERT"/>
    <s v="24081217776"/>
    <s v="24081217776"/>
    <s v="Match"/>
    <s v="ANGELYN"/>
    <s v="BOWEN"/>
    <d v="1964-09-06T00:00:00"/>
    <n v="2"/>
    <s v="MS"/>
    <s v="MS"/>
    <s v="MS"/>
    <s v="MS"/>
    <s v="NON-ADVERSE"/>
    <s v="FI"/>
    <s v="AE POS"/>
    <s v="OPEN ACCESS MC"/>
    <s v="M"/>
    <s v="MCA"/>
    <s v="SEL"/>
    <s v="N"/>
    <s v="N"/>
    <s v="N"/>
    <s v="MEDSURG"/>
    <s v="AETNA - ACF - FI - MISSISSIPPI"/>
    <s v="275319540"/>
    <s v="275319540AND3/1/2024ANDWEGOV"/>
    <s v="275319540ANDWEGOV"/>
    <s v="BOWEN, ANGELYN"/>
    <s v="Denied"/>
    <d v="1964-09-06T00:00:00"/>
    <s v="RXCLAIM"/>
    <s v="MEDSURG"/>
    <d v="2024-03-01T20:41:44"/>
    <s v="24-081217776"/>
    <s v="BOWEN, ANGELYN"/>
    <s v="W27531954002"/>
    <s v="AETNA - ACF - FI - MISSISSIPPI"/>
    <s v="7700"/>
    <s v="84452781"/>
    <s v="0186765100001-A"/>
    <s v="1154351864"/>
    <s v="HARGETT, RITAANN"/>
    <s v="Initial Benefit Review (NonClinic)"/>
    <s v="Prior Authorization"/>
    <s v="Standard"/>
    <d v="2024-03-01T15:34:56"/>
    <s v=""/>
    <d v="2024-03-01T16:21:55"/>
    <s v="Denied"/>
    <n v="2024"/>
    <n v="3"/>
    <s v="*Drug Not Covered/Plan Exclusion - Your request for coverage was denied because your prescription benefit plan does not cover the requested medication."/>
    <s v="Fax"/>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BOWEN"/>
    <s v="ANGELYN"/>
    <n v="23626"/>
    <n v="59"/>
    <s v="F"/>
    <s v="MS"/>
    <s v="WEGOVY 0.25MG INJ"/>
    <s v="6125207000D520"/>
    <s v="Z68.30"/>
    <s v="000000NULL"/>
    <s v="1154351864"/>
    <s v="RITAANN"/>
    <s v="HARGETT"/>
    <s v="AMORY"/>
    <s v="MS"/>
    <s v="38821"/>
    <s v="ADHD/ANTI-NARCOLEPSY/ANTI-OBESITY/ANOREXIANTS"/>
    <s v="ANTI-OBESITY - GLP-1 RECEPTOR AGONISTS"/>
    <s v="WEGOVY"/>
    <s v="Prior Authorization"/>
    <s v="Std"/>
    <s v="Standard"/>
    <s v="Initial Benefit Review (NonClinic)"/>
    <s v="Initial Benefit Review"/>
    <s v="Denied"/>
    <s v="Initial Benefit Review"/>
    <s v="D"/>
    <s v="ASAP"/>
    <s v="Adult body mass index 30-30.9 obesity - Adult obesity with BMI between..."/>
    <n v="-1"/>
    <n v="-1"/>
    <s v="NULL"/>
    <s v="00169452514"/>
    <s v=""/>
    <s v="NULL"/>
    <s v="NULL"/>
    <s v="NULL"/>
    <s v="NULL"/>
    <s v="275319540"/>
    <s v="275319540AND3/1/2024ANDWEGOV"/>
    <s v="Not a Covered Benefit Under Members Plan"/>
    <n v="0"/>
    <n v="0"/>
    <n v="0"/>
    <n v="0"/>
    <n v="0"/>
    <n v="0"/>
    <n v="0"/>
    <n v="1"/>
    <n v="0"/>
    <n v="0"/>
    <n v="1"/>
    <s v="Nurse Practitioner"/>
    <s v="1154351864"/>
    <n v="0"/>
    <s v=""/>
    <s v=""/>
    <s v=""/>
    <s v=""/>
    <s v=""/>
    <n v="0.213055555555556"/>
    <x v="0"/>
    <n v="0"/>
    <n v="1"/>
    <m/>
    <m/>
    <s v="APPEAL"/>
    <n v="1"/>
    <s v="UPHELD"/>
    <n v="0"/>
    <n v="1"/>
    <n v="1"/>
    <x v="63"/>
    <n v="0"/>
    <n v="1"/>
    <s v="Z68"/>
    <n v="0"/>
    <n v="1"/>
    <s v=""/>
    <s v="Fax"/>
    <n v="0"/>
    <n v="0"/>
    <n v="0"/>
    <n v="0"/>
    <x v="2"/>
    <x v="30"/>
    <x v="4"/>
    <s v=""/>
    <s v=""/>
  </r>
  <r>
    <s v="Z68"/>
    <s v="Unspecified"/>
    <s v=""/>
    <s v="Unspecified"/>
    <s v=""/>
    <s v="WEGOVY"/>
    <s v="WEGOVY"/>
    <s v=""/>
    <s v=""/>
    <s v=""/>
    <s v=""/>
    <s v=""/>
    <s v=""/>
    <s v=""/>
    <s v=""/>
    <s v=""/>
    <s v=""/>
    <s v=""/>
    <s v=""/>
    <s v=""/>
    <s v=""/>
    <s v=""/>
    <s v=""/>
    <s v=""/>
    <s v=""/>
    <s v=""/>
    <s v=""/>
    <s v=""/>
    <s v=""/>
    <s v=""/>
    <s v=""/>
    <s v=""/>
    <s v=""/>
    <s v=""/>
    <s v=""/>
    <s v="24086908394"/>
    <s v=""/>
    <s v=""/>
    <s v=""/>
    <s v=""/>
    <s v=""/>
    <s v=""/>
    <s v=""/>
    <s v=""/>
    <s v=""/>
    <s v=""/>
    <s v=""/>
    <s v=""/>
    <s v=""/>
    <s v=""/>
    <s v=""/>
    <s v=""/>
    <s v=""/>
    <s v=""/>
    <s v=""/>
    <s v=""/>
    <s v=""/>
    <s v=""/>
    <s v=""/>
    <s v=""/>
    <s v=""/>
    <s v=""/>
    <s v=""/>
    <s v="RXCLAIM"/>
    <s v="MEDSURG"/>
    <d v="2024-08-01T10:12:00"/>
    <s v="24-086908394"/>
    <s v="MOORE, ELIZABETH"/>
    <s v="W24127535901"/>
    <s v="AETNA - ACF - FI - MISSISSIPPI"/>
    <s v="7700"/>
    <s v="15000024"/>
    <s v="0486310100001-A"/>
    <s v="1225699325"/>
    <s v="Baker, Lauren"/>
    <s v="Initial Benefit Review (NonClinic)"/>
    <s v="Prior Authorization"/>
    <s v="Standard"/>
    <d v="2024-08-01T10:07:11"/>
    <d v="2024-08-01T10:07:11"/>
    <d v="2024-08-01T08:56:40"/>
    <s v="Denied"/>
    <n v="2024"/>
    <n v="8"/>
    <s v="*Drug Not Covered/Plan Exclusion - May Be Covered Under Medical- Your request for coverage was denied because your prescription benefit plan does not cover the requested medication; may be covered under medical plan."/>
    <s v="ePA"/>
    <s v="Closed"/>
    <s v="NonClinic"/>
    <s v="NULL"/>
    <s v="*Drug Not Covered/Plan Exclusion - May Be Covered Under Medical- Your request for coverage was denied because your prescription benefit plan does not cover the requested medication; may be covered under medical plan."/>
    <n v="60471"/>
    <s v="*Drug Not Covered/Plan Exclusion - May Be Covered Under Medical- Your request for coverage was denied because your prescription benefit plan does not cover the requested medication; may be covered under medical plan."/>
    <s v="*Drug Not Covered/Plan Exclusion - May Be Covered Under Medical- Your request for coverage was denied because your prescription benefit plan does not cover the requested medication; may be covered under medical plan."/>
    <s v=""/>
    <s v=""/>
    <s v="MS"/>
    <s v="MOORE"/>
    <s v="ELIZABETH"/>
    <n v="31251"/>
    <n v="39"/>
    <s v="F"/>
    <s v="MS"/>
    <s v="WEGOVY 0.25MG INJ"/>
    <s v="6125207000D520"/>
    <s v="Z68.37"/>
    <s v="1225699325"/>
    <s v="1225699325"/>
    <s v="Lauren"/>
    <s v="Baker"/>
    <s v="SENATOBIA"/>
    <s v="MS"/>
    <s v="38668"/>
    <s v="ADHD/ANTI-NARCOLEPSY/ANTI-OBESITY/ANOREXIANTS"/>
    <s v="ANTI-OBESITY - GLP-1 RECEPTOR AGONISTS"/>
    <s v="WEGOVY"/>
    <s v="Prior Authorization"/>
    <s v="Std"/>
    <s v="Standard"/>
    <s v="Initial Benefit Review (NonClinic)"/>
    <s v="Initial Benefit Review"/>
    <s v="Denied"/>
    <s v="Initial Benefit Review"/>
    <s v="D"/>
    <s v="ASAP"/>
    <s v="Body Mass Index (BMI) 37.0-37.9 adult"/>
    <n v="-1"/>
    <n v="-1"/>
    <s v="NULL"/>
    <s v="00169452514"/>
    <s v=""/>
    <s v="NULL"/>
    <s v="NULL"/>
    <s v="NULL"/>
    <s v="NULL"/>
    <s v="241275359"/>
    <s v="241275359AND8/1/2024ANDWEGOV"/>
    <s v="Not a Covered Benefit Under Members Plan"/>
    <n v="0"/>
    <n v="0"/>
    <n v="0"/>
    <n v="0"/>
    <n v="0"/>
    <n v="0"/>
    <n v="0"/>
    <n v="1"/>
    <n v="0"/>
    <n v="0"/>
    <n v="1"/>
    <s v="Nurse Practitioner"/>
    <s v="1225699325"/>
    <n v="0"/>
    <s v=""/>
    <s v=""/>
    <s v=""/>
    <s v=""/>
    <s v=""/>
    <n v="3.3449074074074102E-3"/>
    <x v="0"/>
    <n v="0"/>
    <n v="1"/>
    <m/>
    <m/>
    <s v=""/>
    <s v=""/>
    <s v=""/>
    <s v=""/>
    <s v=""/>
    <n v="1"/>
    <x v="63"/>
    <n v="0"/>
    <n v="1"/>
    <s v="Z68"/>
    <n v="0"/>
    <n v="1"/>
    <s v=""/>
    <s v="ePA"/>
    <n v="0"/>
    <n v="0"/>
    <n v="0"/>
    <n v="0"/>
    <x v="2"/>
    <x v="30"/>
    <x v="4"/>
    <s v=""/>
    <s v=""/>
  </r>
  <r>
    <s v="Z68"/>
    <s v="Unspecified"/>
    <s v=""/>
    <s v="Unspecified"/>
    <s v=""/>
    <s v="WEGOVY"/>
    <s v="WEGOVY"/>
    <s v=""/>
    <s v=""/>
    <s v=""/>
    <s v=""/>
    <s v=""/>
    <s v=""/>
    <s v=""/>
    <s v=""/>
    <s v=""/>
    <s v=""/>
    <s v=""/>
    <s v=""/>
    <s v=""/>
    <s v=""/>
    <s v=""/>
    <s v=""/>
    <s v=""/>
    <s v=""/>
    <s v=""/>
    <s v=""/>
    <s v=""/>
    <s v=""/>
    <s v=""/>
    <s v=""/>
    <s v=""/>
    <s v=""/>
    <s v=""/>
    <s v=""/>
    <s v="24089834721"/>
    <s v=""/>
    <s v=""/>
    <s v=""/>
    <s v=""/>
    <s v=""/>
    <s v=""/>
    <s v=""/>
    <s v=""/>
    <s v=""/>
    <s v=""/>
    <s v=""/>
    <s v=""/>
    <s v=""/>
    <s v=""/>
    <s v=""/>
    <s v=""/>
    <s v=""/>
    <s v=""/>
    <s v=""/>
    <s v=""/>
    <s v=""/>
    <s v=""/>
    <s v=""/>
    <s v=""/>
    <s v=""/>
    <s v=""/>
    <s v=""/>
    <s v="RXCLAIM"/>
    <s v="MEDSURG"/>
    <d v="2024-10-23T15:10:08"/>
    <s v="24-089834721"/>
    <s v="PEGUES, DATRICE"/>
    <s v="W28087116601"/>
    <s v="AETNA - ACF - FI - MISSISSIPPI"/>
    <s v="7700"/>
    <s v="171714"/>
    <s v="0176713100001-A"/>
    <s v="1417913120"/>
    <s v="Wright, Phyllis"/>
    <s v="Initial Benefit Review (NonClinic)"/>
    <s v="Prior Authorization"/>
    <s v="Standard"/>
    <d v="2024-10-23T15:07:14"/>
    <d v="2024-10-23T15:07:14"/>
    <d v="2024-10-23T13:48:19"/>
    <s v="Denied"/>
    <n v="2024"/>
    <n v="10"/>
    <s v="*Drug Not Covered/Plan Exclusion - Your request for coverage was denied because your prescription benefit plan does not cover the requested medication."/>
    <s v="ePA"/>
    <s v="Closed"/>
    <s v="NonClinic"/>
    <s v="NULL"/>
    <s v="*Drug Not Covered/Plan Exclusion - Your request for coverage was denied because your prescription benefit plan does not cover the requested medication."/>
    <n v="12243"/>
    <s v="*Drug Not Covered/Plan Exclusion - Your request for coverage was denied because your prescription benefit plan does not cover the requested medication."/>
    <s v="*Drug Not Covered/Plan Exclusion - Your request for coverage was denied because your prescription benefit plan does not cover the requested medication."/>
    <s v=""/>
    <s v=""/>
    <s v="MS"/>
    <s v="PEGUES"/>
    <s v="DATRICE"/>
    <n v="32406"/>
    <n v="36"/>
    <s v="F"/>
    <s v="MS"/>
    <s v="Wegovy 0.25MG/0.5ML SC SOAJ"/>
    <s v="6125207000D520"/>
    <s v="Z68.39"/>
    <s v="1417913120"/>
    <s v="1417913120"/>
    <s v="Phyllis"/>
    <s v="Wright"/>
    <s v="HOLLY SPRINGS"/>
    <s v="MS"/>
    <s v="38635"/>
    <s v="ADHD/ANTI-NARCOLEPSY/ANTI-OBESITY/ANOREXIANTS"/>
    <s v="ANTI-OBESITY - GLP-1 RECEPTOR AGONISTS"/>
    <s v="WEGOVY"/>
    <s v="Prior Authorization"/>
    <s v="Std"/>
    <s v="Standard"/>
    <s v="Initial Benefit Review (NonClinic)"/>
    <s v="Initial Benefit Review"/>
    <s v="Denied"/>
    <s v="Initial Benefit Review"/>
    <s v="D"/>
    <s v="ASAP"/>
    <s v="Body mass index (BMI) 39.0 -39.9, adult"/>
    <n v="-1"/>
    <n v="-1"/>
    <s v="NULL"/>
    <s v="00169452514"/>
    <s v=""/>
    <s v="NULL"/>
    <s v="NULL"/>
    <s v="NULL"/>
    <s v="NULL"/>
    <s v="280871166"/>
    <s v="280871166AND10/23/2024ANDWEGOV"/>
    <s v="Not a Covered Benefit Under Members Plan"/>
    <n v="0"/>
    <n v="0"/>
    <n v="0"/>
    <n v="0"/>
    <n v="0"/>
    <n v="0"/>
    <n v="0"/>
    <n v="1"/>
    <n v="0"/>
    <n v="0"/>
    <n v="1"/>
    <s v="Family Medicine"/>
    <s v="1417913120"/>
    <n v="0"/>
    <s v=""/>
    <s v=""/>
    <s v=""/>
    <s v=""/>
    <s v=""/>
    <n v="2.0138888888888901E-3"/>
    <x v="0"/>
    <n v="0"/>
    <n v="1"/>
    <m/>
    <m/>
    <s v=""/>
    <s v=""/>
    <s v=""/>
    <s v=""/>
    <s v=""/>
    <n v="1"/>
    <x v="63"/>
    <n v="0"/>
    <n v="1"/>
    <s v="Z68"/>
    <n v="0"/>
    <n v="1"/>
    <s v=""/>
    <s v="ePA"/>
    <n v="0"/>
    <n v="0"/>
    <n v="0"/>
    <n v="0"/>
    <x v="6"/>
    <x v="30"/>
    <x v="4"/>
    <s v=""/>
    <s v=""/>
  </r>
  <r>
    <s v="Z79"/>
    <s v="Unspecified"/>
    <s v=""/>
    <s v="Unspecified"/>
    <s v=""/>
    <s v="OXYCODONE"/>
    <s v="OXYCODONE"/>
    <s v=""/>
    <s v=""/>
    <s v=""/>
    <s v=""/>
    <s v=""/>
    <s v=""/>
    <s v=""/>
    <s v=""/>
    <s v=""/>
    <s v=""/>
    <s v=""/>
    <s v=""/>
    <s v=""/>
    <s v=""/>
    <s v=""/>
    <s v=""/>
    <s v=""/>
    <s v=""/>
    <s v=""/>
    <s v=""/>
    <s v=""/>
    <s v=""/>
    <s v=""/>
    <s v=""/>
    <s v=""/>
    <s v=""/>
    <s v=""/>
    <s v=""/>
    <s v="24091587273"/>
    <s v=""/>
    <s v=""/>
    <s v=""/>
    <s v=""/>
    <s v=""/>
    <s v=""/>
    <s v=""/>
    <s v=""/>
    <s v=""/>
    <s v=""/>
    <s v=""/>
    <s v=""/>
    <s v=""/>
    <s v=""/>
    <s v=""/>
    <s v=""/>
    <s v=""/>
    <s v=""/>
    <s v=""/>
    <s v=""/>
    <s v=""/>
    <s v=""/>
    <s v=""/>
    <s v=""/>
    <s v=""/>
    <s v=""/>
    <s v=""/>
    <s v="RXCLAIM"/>
    <s v="MEDSURG"/>
    <d v="2024-12-17T11:27:15"/>
    <s v="24-091587273"/>
    <s v="CARTWRIGHT, THOMAS"/>
    <s v="W26829615801"/>
    <s v="AETNA - ACF - FI - MISSISSIPPI"/>
    <s v="7700"/>
    <s v="171714"/>
    <s v="0176713100001-A"/>
    <s v="1336793751"/>
    <s v="Mann, Jessica"/>
    <s v="Opioids IR - 7-Day Acute Pain Duration Limit with MME Limit and Post Limit"/>
    <s v="Prior Authorization"/>
    <s v="Expedited"/>
    <d v="2024-12-17T10:59:33"/>
    <d v="2024-12-17T10:59:33"/>
    <d v="2024-12-13T10:35:07"/>
    <s v="Approved"/>
    <n v="2024"/>
    <n v="12"/>
    <s v="Approved from 12/17/2024 thru 06/17/2025"/>
    <s v="ePA"/>
    <s v="Closed"/>
    <s v="Clinical"/>
    <s v="Approved from 12/17/2024 thru 06/17/2025"/>
    <s v="NULL"/>
    <n v="2035"/>
    <s v="Met Plan Criteria"/>
    <s v="Approved from 12/17/2024 thru 06/17/2025"/>
    <d v="2024-12-17T00:00:00"/>
    <d v="2025-06-17T00:00:00"/>
    <s v="MS"/>
    <s v="CARTWRIGHT"/>
    <s v="THOMAS"/>
    <n v="19408"/>
    <n v="71"/>
    <s v="M"/>
    <s v="MS"/>
    <s v="Oxycodone 30mg Tablets"/>
    <s v="65100075100340"/>
    <s v="Z79.891"/>
    <s v="1336793751"/>
    <s v="1336793751"/>
    <s v="Jessica"/>
    <s v="Mann"/>
    <s v="Coldwater"/>
    <s v="MS"/>
    <s v="38618"/>
    <s v="ANALGESICS - OPIOID"/>
    <s v="OPIOID AGONISTS"/>
    <s v="OXYCODONE"/>
    <s v="Prior Authorization"/>
    <s v="Exp"/>
    <s v="Expedited"/>
    <s v="Opioids IR - 7-Day Acute Pain Duration Limit with MME Limit and Post Limit"/>
    <s v="ePA Approve"/>
    <s v="Approved"/>
    <s v="ePA Approve"/>
    <s v="A"/>
    <s v="ASAP"/>
    <s v="Long term (current) use of opiate analgesic"/>
    <n v="0.28000000000000003"/>
    <n v="0.28000000000000003"/>
    <s v="NULL"/>
    <s v="00406853001"/>
    <s v=""/>
    <s v="NULL"/>
    <s v="NULL"/>
    <s v="NULL"/>
    <s v="NULL"/>
    <s v="268296158"/>
    <s v="268296158AND12/17/2024ANDOXYCO"/>
    <s v=""/>
    <s v=""/>
    <s v=""/>
    <s v=""/>
    <s v=""/>
    <n v="0"/>
    <n v="0"/>
    <s v=""/>
    <s v=""/>
    <n v="0"/>
    <n v="0"/>
    <n v="1"/>
    <s v="Nurse Practitioner"/>
    <s v="1336793751"/>
    <n v="0"/>
    <s v=""/>
    <s v=""/>
    <s v=""/>
    <s v=""/>
    <s v=""/>
    <n v="1.92361111111111E-2"/>
    <x v="1"/>
    <n v="1"/>
    <n v="0"/>
    <n v="1"/>
    <m/>
    <s v=""/>
    <s v=""/>
    <s v=""/>
    <s v=""/>
    <s v=""/>
    <n v="1"/>
    <x v="64"/>
    <n v="1"/>
    <n v="0"/>
    <s v="Z79"/>
    <n v="1"/>
    <n v="0"/>
    <s v=""/>
    <s v="ePA"/>
    <n v="0"/>
    <n v="0"/>
    <n v="0"/>
    <n v="0"/>
    <x v="2"/>
    <x v="88"/>
    <x v="1"/>
    <s v=""/>
    <s v=""/>
  </r>
  <r>
    <s v="Z91"/>
    <s v="Unspecified"/>
    <s v=""/>
    <s v="Unspecified"/>
    <s v=""/>
    <s v="EPINEPHRINE"/>
    <s v="EPINEPHRINE"/>
    <s v=""/>
    <s v=""/>
    <s v=""/>
    <s v=""/>
    <s v=""/>
    <s v=""/>
    <s v=""/>
    <s v=""/>
    <s v=""/>
    <s v=""/>
    <s v=""/>
    <s v=""/>
    <s v=""/>
    <s v=""/>
    <s v=""/>
    <s v=""/>
    <s v=""/>
    <s v=""/>
    <s v=""/>
    <s v=""/>
    <s v=""/>
    <s v=""/>
    <s v=""/>
    <s v=""/>
    <s v=""/>
    <s v=""/>
    <s v=""/>
    <s v=""/>
    <s v="24088408509A"/>
    <s v=""/>
    <s v=""/>
    <s v=""/>
    <s v=""/>
    <s v=""/>
    <s v=""/>
    <s v=""/>
    <s v=""/>
    <s v=""/>
    <s v=""/>
    <s v=""/>
    <s v=""/>
    <s v=""/>
    <s v=""/>
    <s v=""/>
    <s v=""/>
    <s v=""/>
    <s v=""/>
    <s v=""/>
    <s v=""/>
    <s v=""/>
    <s v=""/>
    <s v=""/>
    <s v=""/>
    <s v=""/>
    <s v=""/>
    <s v=""/>
    <s v="RXCLAIM"/>
    <s v="MEDSURG"/>
    <d v="2024-09-13T09:19:36"/>
    <s v="24-088408509A"/>
    <s v="MOSS, C'MAURY"/>
    <s v="W26819744103"/>
    <s v="AETNA - ACF - FI - TEXAS - PPO"/>
    <s v="7700"/>
    <s v="108363238"/>
    <s v="0170009110001AQ"/>
    <s v="1366538753"/>
    <s v="Mandava, asha"/>
    <s v="Epinephrine Injectable Limit- Post PA"/>
    <s v="Prior Authorization"/>
    <s v="Standard"/>
    <d v="2024-09-12T16:57:13"/>
    <d v="2024-09-12T16:57:13"/>
    <d v="2024-09-13T10:32:25"/>
    <s v="Denied"/>
    <n v="2024"/>
    <n v="9"/>
    <s v="We have denied your request because it is for more than the amount your plan covers (quantity limit). We reviewed the information we had. We have partially approved your request for this drug up to the amount your plan covers (8 epinephrine auto injectors or prefilled syringes per month). Your request for more drug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We have denied your request because it is for more than the amount your plan covers (quantity limit). We reviewed the information we had. We have partially approved your request for this drug up to the amount your plan covers (8 epinephrine auto injectors or prefilled syringes per month). Your request for more drug has been denied. Your doctor can send us any new or missing information for us to review. For this drug, you may have to meet other criteria. You can request the drug policy for more details. You can also request other plan documents for your review."/>
    <n v="164105"/>
    <s v="Quantity, Exceeds max limit, Partial denial 2927-HJ ID3559"/>
    <s v="We have denied your request because it is for more than the amount your plan covers (quantity limit). We reviewed the information we had. We have partially approved your request for this drug up to the amount your plan covers (8 epinephrine auto injectors or prefilled syringes per month). Your request for more drug has been denied. Your doctor can send us any new or missing information for us to review. For this drug, you may have to meet other criteria. You can request the drug policy for more details. You can also request other plan documents for your review."/>
    <d v="2024-09-13T00:00:00"/>
    <d v="2025-09-13T00:00:00"/>
    <s v="TX"/>
    <s v="MOSS"/>
    <s v="C'MAURY"/>
    <n v="40036"/>
    <n v="15"/>
    <s v="M"/>
    <s v="TX"/>
    <s v="Epinephrine Solution Auto-Injector"/>
    <s v="3890004000D5**"/>
    <s v="Z91.018"/>
    <s v="000000NULL"/>
    <s v="1366538753"/>
    <s v="asha"/>
    <s v="Mandava"/>
    <s v="Houston"/>
    <s v="TX"/>
    <s v="77065"/>
    <s v="VASOPRESSORS"/>
    <s v="ANAPHYLAXIS THERAPY AGENTS"/>
    <s v="EPINEPHRINE"/>
    <s v="Prior Authorization"/>
    <s v="Std"/>
    <s v="Standard"/>
    <s v="Epinephrine Injectable Limit- Post PA"/>
    <s v="Denied with Partial Quantity Approved"/>
    <s v="Denied"/>
    <s v="Denied with Partial Quantity"/>
    <s v="D"/>
    <s v="ASAP"/>
    <s v="Allergy to other foods"/>
    <n v="16.22"/>
    <n v="16.22"/>
    <s v="NULL"/>
    <s v="00115169449"/>
    <d v="2024-09-13T11:28:21"/>
    <s v="C599671"/>
    <s v="NULL"/>
    <s v="Kausar"/>
    <s v="Javed"/>
    <s v="268197441"/>
    <s v="268197441AND9/13/2024ANDEPINE"/>
    <s v="Drug Subject to Quantity Limits"/>
    <n v="0"/>
    <n v="1"/>
    <n v="0"/>
    <n v="0"/>
    <n v="0"/>
    <n v="0"/>
    <n v="0"/>
    <n v="0"/>
    <n v="0"/>
    <n v="0"/>
    <n v="1"/>
    <s v="Pediatrics"/>
    <s v="1366538753"/>
    <n v="0"/>
    <s v=""/>
    <s v=""/>
    <s v=""/>
    <s v=""/>
    <n v="1.9236111103964504E-2"/>
    <n v="0.68221064814814802"/>
    <x v="0"/>
    <n v="0"/>
    <n v="1"/>
    <m/>
    <m/>
    <s v=""/>
    <s v=""/>
    <s v=""/>
    <s v=""/>
    <s v=""/>
    <n v="1"/>
    <x v="65"/>
    <n v="0"/>
    <n v="1"/>
    <s v="Z91"/>
    <n v="0"/>
    <n v="1"/>
    <s v=""/>
    <s v="ePA"/>
    <n v="0"/>
    <n v="0"/>
    <n v="0"/>
    <n v="0"/>
    <x v="8"/>
    <x v="55"/>
    <x v="2"/>
    <s v=""/>
    <s v=""/>
  </r>
  <r>
    <s v="Z96"/>
    <s v="Unspecified"/>
    <s v=""/>
    <s v="Unspecified"/>
    <s v=""/>
    <s v="HYDROCODONE-ACETAMINOPHEN"/>
    <s v="HYDROCODONE-ACETAMINOPHEN"/>
    <s v=""/>
    <s v=""/>
    <s v=""/>
    <s v=""/>
    <s v=""/>
    <s v=""/>
    <s v=""/>
    <s v=""/>
    <s v=""/>
    <s v=""/>
    <s v=""/>
    <s v=""/>
    <s v=""/>
    <s v=""/>
    <s v=""/>
    <s v=""/>
    <s v=""/>
    <s v=""/>
    <s v=""/>
    <s v=""/>
    <s v=""/>
    <s v=""/>
    <s v=""/>
    <s v=""/>
    <s v=""/>
    <s v=""/>
    <s v=""/>
    <s v=""/>
    <s v="24088466659"/>
    <s v=""/>
    <s v=""/>
    <s v=""/>
    <s v=""/>
    <s v=""/>
    <s v=""/>
    <s v=""/>
    <s v=""/>
    <s v=""/>
    <s v=""/>
    <s v=""/>
    <s v=""/>
    <s v=""/>
    <s v=""/>
    <s v=""/>
    <s v=""/>
    <s v=""/>
    <s v=""/>
    <s v=""/>
    <s v=""/>
    <s v=""/>
    <s v=""/>
    <s v=""/>
    <s v=""/>
    <s v=""/>
    <s v=""/>
    <s v=""/>
    <s v="RXCLAIM"/>
    <s v="MEDSURG"/>
    <d v="2024-09-16T09:05:37"/>
    <s v="24-088466659"/>
    <s v="PINNER, DARLA"/>
    <s v="W24127471901"/>
    <s v="AETNA - ACF - FI - MISSISSIPPI"/>
    <s v="7700"/>
    <s v="15000024"/>
    <s v="0486310100002AA"/>
    <s v="1215469556"/>
    <s v="Holland, Christopher"/>
    <s v="Opioids IR - 7-Day APAP-ASA-IBU Combo Products - Acute Pain Duration Limit"/>
    <s v="Prior Authorization"/>
    <s v="Standard"/>
    <d v="2024-09-16T07:20:37"/>
    <d v="2024-09-16T07:20:37"/>
    <d v="2024-09-16T07:19:48"/>
    <s v="Denied"/>
    <n v="2024"/>
    <n v="9"/>
    <s v="Your plan only covers this drug when it is used for certain health conditions. Covered uses are for A) Pain due to cancer, sickle cell disease, or a terminal condition; B) Pain being managed through hospice or palliative care; C) Chronic pain severe enough to require an opioid analgesic; D) Acute pain severe enough to require an opioid analgesic.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ePA"/>
    <s v="Closed"/>
    <s v="Clinical"/>
    <s v="NULL"/>
    <s v="Your plan only covers this drug when it is used for certain health conditions. Covered uses are for A) Pain due to cancer, sickle cell disease, or a terminal condition; B) Pain being managed through hospice or palliative care; C) Chronic pain severe enough to require an opioid analgesic; D) Acute pain severe enough to require an opioid analgesic.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n v="0"/>
    <s v="Other"/>
    <s v="Your plan only covers this drug when it is used for certain health conditions. Covered uses are for A) Pain due to cancer, sickle cell disease, or a terminal condition; B) Pain being managed through hospice or palliative care; C) Chronic pain severe enough to require an opioid analgesic; D) Acute pain severe enough to require an opioid analgesic. Your plan does not cover this drug for your health condition that your doctor told us you have. We reviewed the information we had. Your request has been denied. Your doctor can send us any new or missing information for us to review. For this drug, you may have to meet other criteria. You can request the drug policy for more details. You can also request other plan documents for your review."/>
    <s v=""/>
    <s v=""/>
    <s v="MS"/>
    <s v="PINNER"/>
    <s v="DARLA"/>
    <n v="22854"/>
    <n v="62"/>
    <s v="F"/>
    <s v="MS"/>
    <s v="Hydrocodone-Acetaminophen Tab 5-325 mg"/>
    <s v="65991702100356"/>
    <s v="Z96.60"/>
    <s v="1215469556"/>
    <s v="1215469556"/>
    <s v="Christopher"/>
    <s v="Holland"/>
    <s v="Southaven"/>
    <s v="MS"/>
    <s v="38671"/>
    <s v="ANALGESICS - OPIOID"/>
    <s v="HYDROCODONE COMBINATIONS"/>
    <s v="HYDROCODONE-ACETAMINOPHEN"/>
    <s v="Prior Authorization"/>
    <s v="Std"/>
    <s v="Standard"/>
    <s v="Opioids IR - 7-Day APAP-ASA-IBU Combo Products - Acute Pain Duration Limit"/>
    <s v="MD Deny and Close (Complete Clinical) - PA"/>
    <s v="Denied"/>
    <s v="Denied"/>
    <s v="D"/>
    <s v="ASAP"/>
    <s v="Presence of unspecified orthopedic joint implant"/>
    <n v="1.45"/>
    <n v="1.45"/>
    <s v="NULL"/>
    <s v="00406012301"/>
    <d v="2024-09-16T09:05:36"/>
    <s v="C506928"/>
    <s v="NULL"/>
    <s v="Shilin"/>
    <s v="Patel"/>
    <s v="241274719"/>
    <s v="241274719AND9/16/2024ANDHYDRO"/>
    <s v="Drug Subject to Quantity Limits"/>
    <n v="0"/>
    <n v="1"/>
    <n v="0"/>
    <n v="0"/>
    <n v="0"/>
    <n v="0"/>
    <n v="0"/>
    <n v="0"/>
    <n v="0"/>
    <n v="0"/>
    <n v="1"/>
    <s v="Other"/>
    <s v="1215469556"/>
    <n v="1"/>
    <s v=""/>
    <s v=""/>
    <s v=""/>
    <s v=""/>
    <s v=""/>
    <n v="7.2916666666666699E-2"/>
    <x v="0"/>
    <n v="0"/>
    <n v="1"/>
    <m/>
    <m/>
    <s v=""/>
    <s v=""/>
    <s v=""/>
    <s v=""/>
    <s v=""/>
    <n v="1"/>
    <x v="66"/>
    <n v="0"/>
    <n v="1"/>
    <s v="Z96"/>
    <n v="0"/>
    <n v="1"/>
    <s v=""/>
    <s v="ePA"/>
    <n v="0"/>
    <n v="0"/>
    <n v="0"/>
    <n v="0"/>
    <x v="3"/>
    <x v="78"/>
    <x v="2"/>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EEBCCA-10EA-4C24-9D96-215241ACE45D}" name="PivotTable2" cacheId="29" applyNumberFormats="0" applyBorderFormats="0" applyFontFormats="0" applyPatternFormats="0" applyAlignmentFormats="0" applyWidthHeightFormats="1" dataCaption="Values" missingCaption="-" updatedVersion="8" minRefreshableVersion="3" itemPrintTitles="1" createdVersion="8" indent="0" outline="1" outlineData="1" multipleFieldFilters="0" rowHeaderCaption="Decision">
  <location ref="A12:J15" firstHeaderRow="0" firstDataRow="1" firstDataCol="1" rowPageCount="4" colPageCount="1"/>
  <pivotFields count="18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axis="axisRow" showAll="0">
      <items count="4">
        <item x="1"/>
        <item x="0"/>
        <item m="1" x="2"/>
        <item t="default"/>
      </items>
    </pivotField>
    <pivotField dataField="1" showAll="0"/>
    <pivotField dataField="1" showAll="0"/>
    <pivotField dataField="1" showAll="0"/>
    <pivotField dataField="1" showAll="0"/>
    <pivotField showAll="0"/>
    <pivotField dataField="1" showAll="0"/>
    <pivotField showAll="0"/>
    <pivotField dataField="1" showAll="0"/>
    <pivotField dataField="1" showAll="0"/>
    <pivotField showAll="0"/>
    <pivotField axis="axisPage" multipleItemSelectionAllowed="1" showAll="0">
      <items count="798">
        <item x="0"/>
        <item m="1" x="173"/>
        <item m="1" x="458"/>
        <item m="1" x="452"/>
        <item m="1" x="259"/>
        <item m="1" x="261"/>
        <item m="1" x="460"/>
        <item m="1" x="196"/>
        <item m="1" x="197"/>
        <item m="1" x="137"/>
        <item m="1" x="198"/>
        <item m="1" x="186"/>
        <item m="1" x="187"/>
        <item m="1" x="264"/>
        <item m="1" x="461"/>
        <item m="1" x="243"/>
        <item m="1" x="165"/>
        <item m="1" x="188"/>
        <item m="1" x="138"/>
        <item x="1"/>
        <item m="1" x="266"/>
        <item m="1" x="749"/>
        <item m="1" x="267"/>
        <item m="1" x="118"/>
        <item x="2"/>
        <item m="1" x="465"/>
        <item m="1" x="268"/>
        <item m="1" x="450"/>
        <item m="1" x="471"/>
        <item m="1" x="473"/>
        <item m="1" x="474"/>
        <item m="1" x="269"/>
        <item m="1" x="475"/>
        <item m="1" x="476"/>
        <item m="1" x="270"/>
        <item m="1" x="477"/>
        <item m="1" x="271"/>
        <item x="3"/>
        <item m="1" x="272"/>
        <item m="1" x="478"/>
        <item m="1" x="479"/>
        <item m="1" x="199"/>
        <item m="1" x="480"/>
        <item m="1" x="481"/>
        <item m="1" x="273"/>
        <item x="4"/>
        <item m="1" x="661"/>
        <item m="1" x="483"/>
        <item m="1" x="662"/>
        <item x="5"/>
        <item m="1" x="70"/>
        <item m="1" x="274"/>
        <item m="1" x="71"/>
        <item m="1" x="275"/>
        <item m="1" x="484"/>
        <item m="1" x="487"/>
        <item m="1" x="276"/>
        <item m="1" x="488"/>
        <item m="1" x="489"/>
        <item m="1" x="490"/>
        <item m="1" x="491"/>
        <item m="1" x="492"/>
        <item m="1" x="200"/>
        <item m="1" x="493"/>
        <item m="1" x="72"/>
        <item m="1" x="495"/>
        <item m="1" x="496"/>
        <item m="1" x="498"/>
        <item m="1" x="621"/>
        <item m="1" x="501"/>
        <item m="1" x="622"/>
        <item m="1" x="502"/>
        <item m="1" x="504"/>
        <item m="1" x="203"/>
        <item x="7"/>
        <item m="1" x="280"/>
        <item m="1" x="727"/>
        <item m="1" x="506"/>
        <item m="1" x="244"/>
        <item m="1" x="281"/>
        <item m="1" x="623"/>
        <item m="1" x="204"/>
        <item m="1" x="508"/>
        <item m="1" x="509"/>
        <item m="1" x="510"/>
        <item m="1" x="119"/>
        <item m="1" x="120"/>
        <item m="1" x="121"/>
        <item m="1" x="205"/>
        <item m="1" x="282"/>
        <item m="1" x="511"/>
        <item m="1" x="663"/>
        <item m="1" x="283"/>
        <item x="8"/>
        <item x="9"/>
        <item m="1" x="285"/>
        <item m="1" x="286"/>
        <item m="1" x="287"/>
        <item m="1" x="513"/>
        <item m="1" x="288"/>
        <item x="10"/>
        <item m="1" x="289"/>
        <item m="1" x="514"/>
        <item m="1" x="166"/>
        <item x="12"/>
        <item m="1" x="728"/>
        <item x="13"/>
        <item m="1" x="290"/>
        <item m="1" x="291"/>
        <item x="14"/>
        <item m="1" x="612"/>
        <item m="1" x="294"/>
        <item m="1" x="295"/>
        <item x="15"/>
        <item m="1" x="297"/>
        <item m="1" x="517"/>
        <item m="1" x="519"/>
        <item m="1" x="73"/>
        <item m="1" x="298"/>
        <item m="1" x="299"/>
        <item m="1" x="75"/>
        <item m="1" x="76"/>
        <item x="16"/>
        <item m="1" x="77"/>
        <item m="1" x="78"/>
        <item m="1" x="79"/>
        <item m="1" x="80"/>
        <item x="17"/>
        <item x="18"/>
        <item x="19"/>
        <item m="1" x="82"/>
        <item m="1" x="83"/>
        <item m="1" x="84"/>
        <item x="20"/>
        <item m="1" x="85"/>
        <item m="1" x="86"/>
        <item m="1" x="522"/>
        <item m="1" x="87"/>
        <item m="1" x="88"/>
        <item m="1" x="167"/>
        <item m="1" x="174"/>
        <item m="1" x="91"/>
        <item x="22"/>
        <item m="1" x="92"/>
        <item m="1" x="93"/>
        <item m="1" x="765"/>
        <item m="1" x="169"/>
        <item m="1" x="139"/>
        <item m="1" x="140"/>
        <item m="1" x="94"/>
        <item x="23"/>
        <item m="1" x="769"/>
        <item x="24"/>
        <item x="25"/>
        <item m="1" x="141"/>
        <item x="26"/>
        <item m="1" x="301"/>
        <item m="1" x="525"/>
        <item m="1" x="302"/>
        <item m="1" x="303"/>
        <item m="1" x="142"/>
        <item m="1" x="143"/>
        <item m="1" x="144"/>
        <item m="1" x="241"/>
        <item m="1" x="145"/>
        <item m="1" x="304"/>
        <item m="1" x="771"/>
        <item m="1" x="734"/>
        <item m="1" x="697"/>
        <item m="1" x="747"/>
        <item m="1" x="305"/>
        <item x="27"/>
        <item m="1" x="95"/>
        <item m="1" x="96"/>
        <item m="1" x="306"/>
        <item m="1" x="122"/>
        <item m="1" x="307"/>
        <item m="1" x="308"/>
        <item m="1" x="309"/>
        <item m="1" x="170"/>
        <item m="1" x="529"/>
        <item m="1" x="693"/>
        <item m="1" x="530"/>
        <item m="1" x="689"/>
        <item m="1" x="531"/>
        <item m="1" x="171"/>
        <item m="1" x="694"/>
        <item m="1" x="310"/>
        <item m="1" x="690"/>
        <item m="1" x="695"/>
        <item m="1" x="715"/>
        <item m="1" x="708"/>
        <item m="1" x="630"/>
        <item m="1" x="311"/>
        <item m="1" x="312"/>
        <item x="28"/>
        <item m="1" x="314"/>
        <item m="1" x="315"/>
        <item m="1" x="631"/>
        <item x="29"/>
        <item m="1" x="534"/>
        <item m="1" x="317"/>
        <item m="1" x="537"/>
        <item m="1" x="538"/>
        <item m="1" x="318"/>
        <item x="30"/>
        <item m="1" x="319"/>
        <item m="1" x="320"/>
        <item m="1" x="541"/>
        <item m="1" x="146"/>
        <item m="1" x="542"/>
        <item m="1" x="543"/>
        <item m="1" x="97"/>
        <item m="1" x="322"/>
        <item m="1" x="323"/>
        <item m="1" x="772"/>
        <item x="31"/>
        <item m="1" x="717"/>
        <item m="1" x="325"/>
        <item m="1" x="634"/>
        <item m="1" x="545"/>
        <item m="1" x="547"/>
        <item x="32"/>
        <item m="1" x="123"/>
        <item m="1" x="124"/>
        <item m="1" x="125"/>
        <item m="1" x="635"/>
        <item m="1" x="718"/>
        <item m="1" x="329"/>
        <item x="33"/>
        <item m="1" x="551"/>
        <item m="1" x="453"/>
        <item m="1" x="331"/>
        <item m="1" x="332"/>
        <item m="1" x="191"/>
        <item m="1" x="637"/>
        <item m="1" x="754"/>
        <item m="1" x="206"/>
        <item m="1" x="207"/>
        <item m="1" x="126"/>
        <item x="34"/>
        <item m="1" x="333"/>
        <item m="1" x="553"/>
        <item m="1" x="554"/>
        <item m="1" x="334"/>
        <item m="1" x="336"/>
        <item m="1" x="555"/>
        <item m="1" x="337"/>
        <item m="1" x="638"/>
        <item m="1" x="338"/>
        <item m="1" x="709"/>
        <item m="1" x="710"/>
        <item m="1" x="339"/>
        <item m="1" x="183"/>
        <item m="1" x="208"/>
        <item m="1" x="340"/>
        <item m="1" x="557"/>
        <item m="1" x="127"/>
        <item m="1" x="147"/>
        <item x="35"/>
        <item m="1" x="249"/>
        <item m="1" x="341"/>
        <item m="1" x="342"/>
        <item m="1" x="184"/>
        <item m="1" x="344"/>
        <item m="1" x="345"/>
        <item x="36"/>
        <item m="1" x="347"/>
        <item m="1" x="348"/>
        <item m="1" x="148"/>
        <item m="1" x="349"/>
        <item m="1" x="128"/>
        <item m="1" x="639"/>
        <item m="1" x="350"/>
        <item m="1" x="755"/>
        <item m="1" x="209"/>
        <item m="1" x="351"/>
        <item m="1" x="352"/>
        <item m="1" x="210"/>
        <item x="37"/>
        <item m="1" x="211"/>
        <item m="1" x="129"/>
        <item m="1" x="212"/>
        <item m="1" x="353"/>
        <item m="1" x="354"/>
        <item m="1" x="213"/>
        <item m="1" x="98"/>
        <item x="38"/>
        <item x="39"/>
        <item m="1" x="214"/>
        <item m="1" x="130"/>
        <item x="40"/>
        <item m="1" x="215"/>
        <item m="1" x="216"/>
        <item m="1" x="217"/>
        <item m="1" x="218"/>
        <item m="1" x="219"/>
        <item m="1" x="220"/>
        <item m="1" x="221"/>
        <item x="41"/>
        <item m="1" x="222"/>
        <item m="1" x="224"/>
        <item x="42"/>
        <item m="1" x="225"/>
        <item m="1" x="226"/>
        <item m="1" x="227"/>
        <item m="1" x="228"/>
        <item m="1" x="229"/>
        <item m="1" x="230"/>
        <item m="1" x="356"/>
        <item m="1" x="559"/>
        <item m="1" x="232"/>
        <item m="1" x="175"/>
        <item m="1" x="250"/>
        <item m="1" x="234"/>
        <item m="1" x="560"/>
        <item x="43"/>
        <item m="1" x="99"/>
        <item m="1" x="357"/>
        <item m="1" x="149"/>
        <item m="1" x="358"/>
        <item m="1" x="251"/>
        <item m="1" x="562"/>
        <item m="1" x="100"/>
        <item x="44"/>
        <item x="45"/>
        <item m="1" x="252"/>
        <item m="1" x="360"/>
        <item m="1" x="240"/>
        <item m="1" x="762"/>
        <item m="1" x="563"/>
        <item m="1" x="361"/>
        <item m="1" x="699"/>
        <item x="46"/>
        <item m="1" x="720"/>
        <item m="1" x="641"/>
        <item x="47"/>
        <item m="1" x="235"/>
        <item m="1" x="101"/>
        <item m="1" x="362"/>
        <item m="1" x="150"/>
        <item x="48"/>
        <item m="1" x="151"/>
        <item m="1" x="102"/>
        <item x="49"/>
        <item m="1" x="152"/>
        <item x="50"/>
        <item m="1" x="153"/>
        <item x="51"/>
        <item m="1" x="700"/>
        <item m="1" x="103"/>
        <item m="1" x="642"/>
        <item m="1" x="701"/>
        <item m="1" x="363"/>
        <item m="1" x="154"/>
        <item m="1" x="364"/>
        <item m="1" x="155"/>
        <item m="1" x="365"/>
        <item m="1" x="156"/>
        <item m="1" x="104"/>
        <item m="1" x="366"/>
        <item x="52"/>
        <item m="1" x="367"/>
        <item m="1" x="454"/>
        <item m="1" x="644"/>
        <item m="1" x="565"/>
        <item m="1" x="368"/>
        <item m="1" x="702"/>
        <item m="1" x="566"/>
        <item m="1" x="105"/>
        <item m="1" x="369"/>
        <item m="1" x="567"/>
        <item m="1" x="570"/>
        <item m="1" x="370"/>
        <item m="1" x="371"/>
        <item m="1" x="372"/>
        <item m="1" x="573"/>
        <item m="1" x="575"/>
        <item m="1" x="157"/>
        <item m="1" x="711"/>
        <item x="54"/>
        <item m="1" x="576"/>
        <item m="1" x="374"/>
        <item m="1" x="375"/>
        <item m="1" x="790"/>
        <item m="1" x="791"/>
        <item m="1" x="793"/>
        <item m="1" x="577"/>
        <item m="1" x="376"/>
        <item x="55"/>
        <item m="1" x="578"/>
        <item m="1" x="378"/>
        <item m="1" x="667"/>
        <item m="1" x="645"/>
        <item m="1" x="380"/>
        <item m="1" x="669"/>
        <item m="1" x="579"/>
        <item m="1" x="670"/>
        <item m="1" x="381"/>
        <item m="1" x="580"/>
        <item m="1" x="647"/>
        <item m="1" x="382"/>
        <item m="1" x="383"/>
        <item m="1" x="671"/>
        <item m="1" x="384"/>
        <item m="1" x="673"/>
        <item m="1" x="117"/>
        <item m="1" x="581"/>
        <item m="1" x="386"/>
        <item m="1" x="680"/>
        <item m="1" x="736"/>
        <item m="1" x="650"/>
        <item m="1" x="738"/>
        <item m="1" x="583"/>
        <item m="1" x="653"/>
        <item m="1" x="236"/>
        <item m="1" x="773"/>
        <item m="1" x="740"/>
        <item m="1" x="774"/>
        <item m="1" x="389"/>
        <item m="1" x="390"/>
        <item m="1" x="391"/>
        <item m="1" x="176"/>
        <item m="1" x="158"/>
        <item m="1" x="131"/>
        <item m="1" x="132"/>
        <item x="56"/>
        <item m="1" x="392"/>
        <item m="1" x="393"/>
        <item m="1" x="394"/>
        <item m="1" x="395"/>
        <item m="1" x="237"/>
        <item m="1" x="133"/>
        <item m="1" x="721"/>
        <item m="1" x="396"/>
        <item m="1" x="177"/>
        <item m="1" x="763"/>
        <item m="1" x="107"/>
        <item m="1" x="398"/>
        <item m="1" x="795"/>
        <item m="1" x="172"/>
        <item x="57"/>
        <item m="1" x="253"/>
        <item m="1" x="108"/>
        <item m="1" x="109"/>
        <item m="1" x="776"/>
        <item m="1" x="159"/>
        <item m="1" x="178"/>
        <item m="1" x="401"/>
        <item m="1" x="402"/>
        <item m="1" x="743"/>
        <item m="1" x="111"/>
        <item m="1" x="588"/>
        <item m="1" x="404"/>
        <item m="1" x="589"/>
        <item x="58"/>
        <item m="1" x="405"/>
        <item m="1" x="591"/>
        <item m="1" x="592"/>
        <item x="59"/>
        <item m="1" x="593"/>
        <item m="1" x="407"/>
        <item x="60"/>
        <item m="1" x="160"/>
        <item m="1" x="594"/>
        <item m="1" x="408"/>
        <item m="1" x="796"/>
        <item m="1" x="722"/>
        <item m="1" x="409"/>
        <item m="1" x="723"/>
        <item m="1" x="655"/>
        <item m="1" x="412"/>
        <item m="1" x="758"/>
        <item m="1" x="413"/>
        <item m="1" x="179"/>
        <item m="1" x="416"/>
        <item m="1" x="417"/>
        <item m="1" x="418"/>
        <item m="1" x="419"/>
        <item m="1" x="420"/>
        <item m="1" x="779"/>
        <item m="1" x="422"/>
        <item m="1" x="596"/>
        <item m="1" x="597"/>
        <item m="1" x="598"/>
        <item m="1" x="238"/>
        <item m="1" x="180"/>
        <item m="1" x="425"/>
        <item m="1" x="426"/>
        <item m="1" x="427"/>
        <item m="1" x="602"/>
        <item m="1" x="428"/>
        <item m="1" x="161"/>
        <item m="1" x="430"/>
        <item m="1" x="787"/>
        <item m="1" x="431"/>
        <item m="1" x="134"/>
        <item m="1" x="712"/>
        <item m="1" x="615"/>
        <item m="1" x="707"/>
        <item m="1" x="607"/>
        <item m="1" x="254"/>
        <item m="1" x="162"/>
        <item m="1" x="432"/>
        <item m="1" x="788"/>
        <item m="1" x="433"/>
        <item m="1" x="434"/>
        <item m="1" x="435"/>
        <item m="1" x="436"/>
        <item m="1" x="683"/>
        <item m="1" x="135"/>
        <item m="1" x="113"/>
        <item m="1" x="658"/>
        <item m="1" x="659"/>
        <item m="1" x="684"/>
        <item m="1" x="685"/>
        <item m="1" x="438"/>
        <item m="1" x="239"/>
        <item m="1" x="439"/>
        <item x="62"/>
        <item m="1" x="163"/>
        <item m="1" x="164"/>
        <item x="63"/>
        <item m="1" x="441"/>
        <item m="1" x="114"/>
        <item m="1" x="443"/>
        <item m="1" x="444"/>
        <item m="1" x="445"/>
        <item x="64"/>
        <item m="1" x="610"/>
        <item m="1" x="181"/>
        <item m="1" x="182"/>
        <item m="1" x="115"/>
        <item m="1" x="446"/>
        <item m="1" x="447"/>
        <item m="1" x="448"/>
        <item m="1" x="449"/>
        <item x="65"/>
        <item m="1" x="611"/>
        <item m="1" x="136"/>
        <item x="66"/>
        <item m="1" x="189"/>
        <item m="1" x="168"/>
        <item m="1" x="185"/>
        <item m="1" x="190"/>
        <item m="1" x="192"/>
        <item m="1" x="193"/>
        <item m="1" x="194"/>
        <item m="1" x="195"/>
        <item m="1" x="201"/>
        <item m="1" x="202"/>
        <item m="1" x="223"/>
        <item m="1" x="231"/>
        <item m="1" x="233"/>
        <item m="1" x="242"/>
        <item m="1" x="245"/>
        <item m="1" x="246"/>
        <item m="1" x="247"/>
        <item m="1" x="248"/>
        <item m="1" x="255"/>
        <item m="1" x="256"/>
        <item m="1" x="257"/>
        <item m="1" x="258"/>
        <item m="1" x="260"/>
        <item m="1" x="262"/>
        <item m="1" x="263"/>
        <item m="1" x="265"/>
        <item m="1" x="277"/>
        <item m="1" x="278"/>
        <item m="1" x="279"/>
        <item m="1" x="284"/>
        <item m="1" x="292"/>
        <item m="1" x="293"/>
        <item m="1" x="296"/>
        <item m="1" x="300"/>
        <item m="1" x="313"/>
        <item m="1" x="316"/>
        <item m="1" x="321"/>
        <item m="1" x="324"/>
        <item m="1" x="326"/>
        <item m="1" x="327"/>
        <item m="1" x="328"/>
        <item m="1" x="330"/>
        <item m="1" x="335"/>
        <item m="1" x="343"/>
        <item m="1" x="346"/>
        <item m="1" x="355"/>
        <item m="1" x="359"/>
        <item x="53"/>
        <item m="1" x="373"/>
        <item m="1" x="377"/>
        <item m="1" x="379"/>
        <item m="1" x="385"/>
        <item m="1" x="387"/>
        <item m="1" x="388"/>
        <item m="1" x="397"/>
        <item m="1" x="399"/>
        <item m="1" x="400"/>
        <item m="1" x="403"/>
        <item m="1" x="406"/>
        <item m="1" x="410"/>
        <item m="1" x="411"/>
        <item m="1" x="414"/>
        <item m="1" x="415"/>
        <item m="1" x="421"/>
        <item m="1" x="423"/>
        <item m="1" x="424"/>
        <item m="1" x="429"/>
        <item m="1" x="437"/>
        <item m="1" x="440"/>
        <item m="1" x="442"/>
        <item m="1" x="451"/>
        <item m="1" x="455"/>
        <item m="1" x="456"/>
        <item m="1" x="457"/>
        <item m="1" x="459"/>
        <item m="1" x="462"/>
        <item m="1" x="463"/>
        <item m="1" x="464"/>
        <item m="1" x="466"/>
        <item m="1" x="467"/>
        <item m="1" x="468"/>
        <item m="1" x="469"/>
        <item m="1" x="470"/>
        <item m="1" x="472"/>
        <item m="1" x="482"/>
        <item m="1" x="68"/>
        <item m="1" x="485"/>
        <item m="1" x="486"/>
        <item m="1" x="494"/>
        <item m="1" x="497"/>
        <item m="1" x="499"/>
        <item m="1" x="500"/>
        <item m="1" x="503"/>
        <item m="1" x="505"/>
        <item m="1" x="507"/>
        <item m="1" x="512"/>
        <item x="11"/>
        <item m="1" x="515"/>
        <item m="1" x="516"/>
        <item m="1" x="518"/>
        <item m="1" x="520"/>
        <item m="1" x="521"/>
        <item m="1" x="523"/>
        <item m="1" x="524"/>
        <item m="1" x="526"/>
        <item m="1" x="527"/>
        <item m="1" x="528"/>
        <item m="1" x="532"/>
        <item m="1" x="533"/>
        <item m="1" x="535"/>
        <item m="1" x="536"/>
        <item m="1" x="539"/>
        <item m="1" x="540"/>
        <item m="1" x="544"/>
        <item m="1" x="546"/>
        <item m="1" x="548"/>
        <item m="1" x="549"/>
        <item m="1" x="550"/>
        <item m="1" x="552"/>
        <item m="1" x="556"/>
        <item m="1" x="558"/>
        <item m="1" x="561"/>
        <item m="1" x="564"/>
        <item m="1" x="568"/>
        <item m="1" x="569"/>
        <item m="1" x="571"/>
        <item m="1" x="572"/>
        <item m="1" x="574"/>
        <item m="1" x="582"/>
        <item m="1" x="584"/>
        <item m="1" x="585"/>
        <item m="1" x="586"/>
        <item m="1" x="587"/>
        <item m="1" x="590"/>
        <item m="1" x="595"/>
        <item m="1" x="599"/>
        <item m="1" x="600"/>
        <item m="1" x="601"/>
        <item m="1" x="603"/>
        <item m="1" x="604"/>
        <item m="1" x="605"/>
        <item m="1" x="606"/>
        <item m="1" x="608"/>
        <item m="1" x="609"/>
        <item m="1" x="613"/>
        <item m="1" x="614"/>
        <item m="1" x="616"/>
        <item m="1" x="617"/>
        <item m="1" x="67"/>
        <item m="1" x="618"/>
        <item m="1" x="619"/>
        <item m="1" x="620"/>
        <item m="1" x="624"/>
        <item m="1" x="625"/>
        <item m="1" x="81"/>
        <item m="1" x="626"/>
        <item m="1" x="627"/>
        <item m="1" x="628"/>
        <item m="1" x="629"/>
        <item m="1" x="632"/>
        <item m="1" x="633"/>
        <item m="1" x="636"/>
        <item m="1" x="640"/>
        <item m="1" x="643"/>
        <item m="1" x="646"/>
        <item m="1" x="648"/>
        <item m="1" x="649"/>
        <item m="1" x="651"/>
        <item m="1" x="652"/>
        <item m="1" x="654"/>
        <item m="1" x="656"/>
        <item m="1" x="657"/>
        <item m="1" x="660"/>
        <item m="1" x="664"/>
        <item m="1" x="665"/>
        <item m="1" x="666"/>
        <item m="1" x="668"/>
        <item m="1" x="672"/>
        <item m="1" x="674"/>
        <item m="1" x="675"/>
        <item m="1" x="676"/>
        <item m="1" x="677"/>
        <item m="1" x="678"/>
        <item m="1" x="679"/>
        <item m="1" x="681"/>
        <item m="1" x="682"/>
        <item m="1" x="686"/>
        <item m="1" x="687"/>
        <item m="1" x="688"/>
        <item m="1" x="691"/>
        <item m="1" x="692"/>
        <item m="1" x="696"/>
        <item m="1" x="698"/>
        <item m="1" x="703"/>
        <item m="1" x="704"/>
        <item m="1" x="705"/>
        <item m="1" x="706"/>
        <item m="1" x="713"/>
        <item m="1" x="714"/>
        <item m="1" x="716"/>
        <item m="1" x="719"/>
        <item m="1" x="724"/>
        <item m="1" x="725"/>
        <item m="1" x="726"/>
        <item m="1" x="729"/>
        <item m="1" x="730"/>
        <item m="1" x="731"/>
        <item m="1" x="732"/>
        <item m="1" x="733"/>
        <item m="1" x="735"/>
        <item m="1" x="737"/>
        <item m="1" x="739"/>
        <item m="1" x="741"/>
        <item m="1" x="742"/>
        <item m="1" x="744"/>
        <item m="1" x="745"/>
        <item m="1" x="746"/>
        <item m="1" x="748"/>
        <item x="6"/>
        <item m="1" x="750"/>
        <item m="1" x="751"/>
        <item m="1" x="752"/>
        <item m="1" x="753"/>
        <item m="1" x="756"/>
        <item m="1" x="757"/>
        <item m="1" x="759"/>
        <item m="1" x="760"/>
        <item m="1" x="761"/>
        <item m="1" x="764"/>
        <item m="1" x="766"/>
        <item m="1" x="767"/>
        <item m="1" x="768"/>
        <item m="1" x="770"/>
        <item m="1" x="775"/>
        <item m="1" x="777"/>
        <item m="1" x="778"/>
        <item m="1" x="780"/>
        <item m="1" x="781"/>
        <item m="1" x="782"/>
        <item m="1" x="783"/>
        <item m="1" x="784"/>
        <item m="1" x="785"/>
        <item m="1" x="786"/>
        <item m="1" x="789"/>
        <item m="1" x="792"/>
        <item m="1" x="794"/>
        <item m="1" x="69"/>
        <item m="1" x="74"/>
        <item m="1" x="89"/>
        <item m="1" x="90"/>
        <item m="1" x="106"/>
        <item m="1" x="110"/>
        <item m="1" x="112"/>
        <item m="1" x="116"/>
        <item x="21"/>
        <item x="61"/>
        <item t="default"/>
      </items>
    </pivotField>
    <pivotField showAll="0"/>
    <pivotField showAll="0"/>
    <pivotField showAll="0"/>
    <pivotField showAll="0"/>
    <pivotField showAll="0"/>
    <pivotField showAll="0"/>
    <pivotField multipleItemSelectionAllowed="1" showAll="0"/>
    <pivotField showAll="0"/>
    <pivotField showAll="0"/>
    <pivotField showAll="0"/>
    <pivotField showAll="0"/>
    <pivotField name="Provider Specialty:" axis="axisPage" multipleItemSelectionAllowed="1" showAll="0">
      <items count="92">
        <item m="1" x="53"/>
        <item x="14"/>
        <item x="16"/>
        <item x="7"/>
        <item x="6"/>
        <item m="1" x="29"/>
        <item x="1"/>
        <item m="1" x="69"/>
        <item x="2"/>
        <item x="4"/>
        <item m="1" x="74"/>
        <item x="17"/>
        <item x="3"/>
        <item m="1" x="40"/>
        <item x="8"/>
        <item x="18"/>
        <item x="11"/>
        <item x="12"/>
        <item x="0"/>
        <item x="20"/>
        <item x="5"/>
        <item x="9"/>
        <item m="1" x="28"/>
        <item m="1" x="83"/>
        <item x="15"/>
        <item m="1" x="27"/>
        <item m="1" x="70"/>
        <item m="1" x="78"/>
        <item m="1" x="34"/>
        <item m="1" x="59"/>
        <item m="1" x="25"/>
        <item m="1" x="89"/>
        <item m="1" x="84"/>
        <item m="1" x="33"/>
        <item m="1" x="63"/>
        <item m="1" x="67"/>
        <item m="1" x="57"/>
        <item m="1" x="48"/>
        <item m="1" x="68"/>
        <item m="1" x="42"/>
        <item m="1" x="50"/>
        <item m="1" x="64"/>
        <item m="1" x="22"/>
        <item m="1" x="37"/>
        <item m="1" x="82"/>
        <item m="1" x="44"/>
        <item m="1" x="72"/>
        <item m="1" x="58"/>
        <item m="1" x="35"/>
        <item m="1" x="77"/>
        <item m="1" x="71"/>
        <item m="1" x="76"/>
        <item m="1" x="87"/>
        <item m="1" x="43"/>
        <item m="1" x="80"/>
        <item m="1" x="61"/>
        <item m="1" x="62"/>
        <item m="1" x="73"/>
        <item m="1" x="55"/>
        <item m="1" x="54"/>
        <item m="1" x="47"/>
        <item m="1" x="36"/>
        <item m="1" x="56"/>
        <item m="1" x="60"/>
        <item m="1" x="65"/>
        <item m="1" x="32"/>
        <item m="1" x="66"/>
        <item x="10"/>
        <item x="13"/>
        <item m="1" x="75"/>
        <item m="1" x="79"/>
        <item m="1" x="81"/>
        <item m="1" x="23"/>
        <item m="1" x="85"/>
        <item m="1" x="86"/>
        <item m="1" x="45"/>
        <item m="1" x="88"/>
        <item m="1" x="24"/>
        <item m="1" x="90"/>
        <item m="1" x="21"/>
        <item m="1" x="26"/>
        <item m="1" x="30"/>
        <item m="1" x="31"/>
        <item m="1" x="38"/>
        <item m="1" x="39"/>
        <item m="1" x="41"/>
        <item m="1" x="46"/>
        <item m="1" x="49"/>
        <item m="1" x="51"/>
        <item m="1" x="52"/>
        <item x="19"/>
        <item t="default"/>
      </items>
    </pivotField>
    <pivotField name="Drug:" axis="axisPage" multipleItemSelectionAllowed="1" showAll="0">
      <items count="1316">
        <item m="1" x="89"/>
        <item m="1" x="252"/>
        <item m="1" x="254"/>
        <item m="1" x="333"/>
        <item m="1" x="212"/>
        <item m="1" x="388"/>
        <item x="42"/>
        <item m="1" x="318"/>
        <item m="1" x="219"/>
        <item m="1" x="1279"/>
        <item m="1" x="121"/>
        <item m="1" x="325"/>
        <item x="35"/>
        <item m="1" x="283"/>
        <item x="75"/>
        <item x="16"/>
        <item m="1" x="521"/>
        <item x="68"/>
        <item m="1" x="106"/>
        <item m="1" x="173"/>
        <item m="1" x="1015"/>
        <item x="5"/>
        <item m="1" x="221"/>
        <item x="60"/>
        <item m="1" x="591"/>
        <item m="1" x="292"/>
        <item x="65"/>
        <item m="1" x="911"/>
        <item m="1" x="440"/>
        <item m="1" x="669"/>
        <item m="1" x="91"/>
        <item x="2"/>
        <item m="1" x="342"/>
        <item x="39"/>
        <item m="1" x="215"/>
        <item m="1" x="640"/>
        <item m="1" x="279"/>
        <item x="17"/>
        <item x="69"/>
        <item m="1" x="272"/>
        <item x="78"/>
        <item m="1" x="261"/>
        <item m="1" x="453"/>
        <item m="1" x="495"/>
        <item m="1" x="326"/>
        <item x="21"/>
        <item m="1" x="378"/>
        <item m="1" x="439"/>
        <item m="1" x="301"/>
        <item x="58"/>
        <item m="1" x="432"/>
        <item m="1" x="1142"/>
        <item m="1" x="758"/>
        <item m="1" x="503"/>
        <item m="1" x="96"/>
        <item x="48"/>
        <item m="1" x="238"/>
        <item m="1" x="693"/>
        <item x="4"/>
        <item m="1" x="921"/>
        <item m="1" x="323"/>
        <item x="84"/>
        <item m="1" x="831"/>
        <item x="50"/>
        <item m="1" x="681"/>
        <item x="1"/>
        <item x="87"/>
        <item x="73"/>
        <item m="1" x="1060"/>
        <item m="1" x="351"/>
        <item x="88"/>
        <item x="54"/>
        <item m="1" x="582"/>
        <item x="19"/>
        <item x="57"/>
        <item x="61"/>
        <item m="1" x="433"/>
        <item m="1" x="467"/>
        <item x="83"/>
        <item m="1" x="229"/>
        <item m="1" x="170"/>
        <item m="1" x="122"/>
        <item x="33"/>
        <item m="1" x="295"/>
        <item m="1" x="104"/>
        <item x="76"/>
        <item m="1" x="245"/>
        <item x="22"/>
        <item m="1" x="281"/>
        <item x="86"/>
        <item x="66"/>
        <item m="1" x="501"/>
        <item m="1" x="369"/>
        <item m="1" x="443"/>
        <item m="1" x="202"/>
        <item m="1" x="1067"/>
        <item x="59"/>
        <item x="14"/>
        <item m="1" x="368"/>
        <item m="1" x="374"/>
        <item m="1" x="103"/>
        <item x="6"/>
        <item x="79"/>
        <item x="70"/>
        <item m="1" x="195"/>
        <item m="1" x="97"/>
        <item x="20"/>
        <item m="1" x="586"/>
        <item x="52"/>
        <item m="1" x="193"/>
        <item m="1" x="142"/>
        <item x="40"/>
        <item x="36"/>
        <item m="1" x="192"/>
        <item x="62"/>
        <item m="1" x="232"/>
        <item m="1" x="223"/>
        <item m="1" x="109"/>
        <item m="1" x="907"/>
        <item m="1" x="93"/>
        <item m="1" x="95"/>
        <item m="1" x="231"/>
        <item m="1" x="742"/>
        <item x="81"/>
        <item m="1" x="1034"/>
        <item m="1" x="459"/>
        <item x="10"/>
        <item m="1" x="434"/>
        <item m="1" x="578"/>
        <item x="53"/>
        <item m="1" x="508"/>
        <item m="1" x="704"/>
        <item m="1" x="194"/>
        <item m="1" x="155"/>
        <item m="1" x="655"/>
        <item m="1" x="754"/>
        <item m="1" x="1227"/>
        <item m="1" x="227"/>
        <item m="1" x="211"/>
        <item m="1" x="744"/>
        <item m="1" x="1226"/>
        <item m="1" x="209"/>
        <item m="1" x="816"/>
        <item m="1" x="1298"/>
        <item m="1" x="175"/>
        <item m="1" x="355"/>
        <item m="1" x="499"/>
        <item m="1" x="288"/>
        <item m="1" x="473"/>
        <item m="1" x="334"/>
        <item m="1" x="112"/>
        <item m="1" x="708"/>
        <item m="1" x="367"/>
        <item m="1" x="500"/>
        <item m="1" x="178"/>
        <item m="1" x="1052"/>
        <item m="1" x="1121"/>
        <item m="1" x="1280"/>
        <item m="1" x="491"/>
        <item m="1" x="149"/>
        <item m="1" x="833"/>
        <item x="30"/>
        <item x="85"/>
        <item m="1" x="331"/>
        <item m="1" x="437"/>
        <item m="1" x="383"/>
        <item x="3"/>
        <item m="1" x="302"/>
        <item m="1" x="1090"/>
        <item x="23"/>
        <item m="1" x="1203"/>
        <item m="1" x="1053"/>
        <item m="1" x="315"/>
        <item m="1" x="1119"/>
        <item m="1" x="277"/>
        <item m="1" x="1293"/>
        <item m="1" x="537"/>
        <item x="24"/>
        <item m="1" x="226"/>
        <item m="1" x="584"/>
        <item m="1" x="320"/>
        <item x="51"/>
        <item m="1" x="306"/>
        <item m="1" x="827"/>
        <item x="25"/>
        <item m="1" x="92"/>
        <item m="1" x="244"/>
        <item m="1" x="145"/>
        <item m="1" x="207"/>
        <item x="26"/>
        <item x="31"/>
        <item m="1" x="166"/>
        <item m="1" x="140"/>
        <item m="1" x="617"/>
        <item m="1" x="102"/>
        <item m="1" x="196"/>
        <item x="45"/>
        <item m="1" x="327"/>
        <item m="1" x="974"/>
        <item m="1" x="243"/>
        <item x="71"/>
        <item m="1" x="107"/>
        <item m="1" x="405"/>
        <item m="1" x="430"/>
        <item m="1" x="614"/>
        <item m="1" x="349"/>
        <item m="1" x="275"/>
        <item m="1" x="1299"/>
        <item m="1" x="441"/>
        <item m="1" x="964"/>
        <item m="1" x="588"/>
        <item m="1" x="205"/>
        <item m="1" x="406"/>
        <item m="1" x="129"/>
        <item m="1" x="475"/>
        <item m="1" x="1079"/>
        <item m="1" x="1185"/>
        <item m="1" x="347"/>
        <item m="1" x="379"/>
        <item m="1" x="119"/>
        <item m="1" x="246"/>
        <item m="1" x="589"/>
        <item m="1" x="622"/>
        <item m="1" x="297"/>
        <item m="1" x="396"/>
        <item m="1" x="1109"/>
        <item m="1" x="418"/>
        <item m="1" x="1094"/>
        <item m="1" x="395"/>
        <item m="1" x="427"/>
        <item m="1" x="849"/>
        <item m="1" x="873"/>
        <item m="1" x="469"/>
        <item m="1" x="336"/>
        <item m="1" x="460"/>
        <item m="1" x="290"/>
        <item m="1" x="562"/>
        <item m="1" x="330"/>
        <item m="1" x="248"/>
        <item m="1" x="461"/>
        <item m="1" x="407"/>
        <item m="1" x="513"/>
        <item m="1" x="1117"/>
        <item m="1" x="496"/>
        <item m="1" x="357"/>
        <item m="1" x="603"/>
        <item m="1" x="695"/>
        <item m="1" x="239"/>
        <item m="1" x="1241"/>
        <item m="1" x="517"/>
        <item m="1" x="385"/>
        <item m="1" x="249"/>
        <item m="1" x="111"/>
        <item m="1" x="339"/>
        <item m="1" x="346"/>
        <item m="1" x="163"/>
        <item m="1" x="526"/>
        <item m="1" x="228"/>
        <item m="1" x="382"/>
        <item m="1" x="321"/>
        <item m="1" x="492"/>
        <item m="1" x="123"/>
        <item m="1" x="570"/>
        <item m="1" x="539"/>
        <item m="1" x="250"/>
        <item m="1" x="577"/>
        <item m="1" x="1035"/>
        <item m="1" x="590"/>
        <item m="1" x="274"/>
        <item m="1" x="341"/>
        <item m="1" x="255"/>
        <item m="1" x="447"/>
        <item m="1" x="998"/>
        <item m="1" x="181"/>
        <item m="1" x="553"/>
        <item m="1" x="615"/>
        <item m="1" x="479"/>
        <item m="1" x="299"/>
        <item m="1" x="1064"/>
        <item m="1" x="337"/>
        <item m="1" x="298"/>
        <item m="1" x="514"/>
        <item m="1" x="384"/>
        <item m="1" x="1162"/>
        <item m="1" x="362"/>
        <item m="1" x="115"/>
        <item m="1" x="1048"/>
        <item m="1" x="1089"/>
        <item m="1" x="1085"/>
        <item m="1" x="144"/>
        <item m="1" x="386"/>
        <item m="1" x="436"/>
        <item m="1" x="688"/>
        <item m="1" x="1240"/>
        <item m="1" x="442"/>
        <item m="1" x="423"/>
        <item m="1" x="689"/>
        <item m="1" x="316"/>
        <item m="1" x="307"/>
        <item m="1" x="108"/>
        <item m="1" x="435"/>
        <item m="1" x="425"/>
        <item m="1" x="1126"/>
        <item m="1" x="908"/>
        <item m="1" x="1307"/>
        <item m="1" x="247"/>
        <item m="1" x="1014"/>
        <item m="1" x="1078"/>
        <item m="1" x="788"/>
        <item m="1" x="1112"/>
        <item m="1" x="662"/>
        <item m="1" x="329"/>
        <item m="1" x="394"/>
        <item m="1" x="387"/>
        <item m="1" x="756"/>
        <item m="1" x="710"/>
        <item m="1" x="675"/>
        <item m="1" x="712"/>
        <item m="1" x="600"/>
        <item m="1" x="1255"/>
        <item m="1" x="483"/>
        <item m="1" x="481"/>
        <item m="1" x="1127"/>
        <item m="1" x="335"/>
        <item m="1" x="482"/>
        <item m="1" x="260"/>
        <item m="1" x="313"/>
        <item m="1" x="714"/>
        <item m="1" x="314"/>
        <item m="1" x="485"/>
        <item m="1" x="717"/>
        <item m="1" x="698"/>
        <item m="1" x="380"/>
        <item m="1" x="1254"/>
        <item m="1" x="344"/>
        <item m="1" x="1214"/>
        <item m="1" x="414"/>
        <item m="1" x="1253"/>
        <item m="1" x="1251"/>
        <item m="1" x="984"/>
        <item m="1" x="488"/>
        <item m="1" x="1082"/>
        <item m="1" x="859"/>
        <item m="1" x="489"/>
        <item m="1" x="723"/>
        <item m="1" x="740"/>
        <item m="1" x="741"/>
        <item m="1" x="679"/>
        <item x="11"/>
        <item m="1" x="727"/>
        <item m="1" x="728"/>
        <item m="1" x="733"/>
        <item m="1" x="751"/>
        <item m="1" x="678"/>
        <item m="1" x="965"/>
        <item m="1" x="792"/>
        <item m="1" x="777"/>
        <item m="1" x="775"/>
        <item m="1" x="1250"/>
        <item m="1" x="737"/>
        <item m="1" x="755"/>
        <item m="1" x="735"/>
        <item m="1" x="779"/>
        <item m="1" x="771"/>
        <item m="1" x="759"/>
        <item m="1" x="760"/>
        <item m="1" x="757"/>
        <item m="1" x="1083"/>
        <item m="1" x="772"/>
        <item x="13"/>
        <item x="12"/>
        <item m="1" x="773"/>
        <item m="1" x="1216"/>
        <item m="1" x="770"/>
        <item m="1" x="677"/>
        <item m="1" x="780"/>
        <item m="1" x="1070"/>
        <item m="1" x="783"/>
        <item m="1" x="784"/>
        <item m="1" x="791"/>
        <item m="1" x="672"/>
        <item m="1" x="786"/>
        <item m="1" x="803"/>
        <item m="1" x="988"/>
        <item m="1" x="332"/>
        <item m="1" x="680"/>
        <item m="1" x="789"/>
        <item m="1" x="785"/>
        <item m="1" x="787"/>
        <item m="1" x="790"/>
        <item m="1" x="797"/>
        <item m="1" x="794"/>
        <item m="1" x="796"/>
        <item m="1" x="1171"/>
        <item m="1" x="801"/>
        <item m="1" x="798"/>
        <item m="1" x="968"/>
        <item m="1" x="1300"/>
        <item m="1" x="799"/>
        <item x="74"/>
        <item m="1" x="1106"/>
        <item m="1" x="493"/>
        <item m="1" x="750"/>
        <item m="1" x="806"/>
        <item m="1" x="494"/>
        <item m="1" x="804"/>
        <item m="1" x="643"/>
        <item m="1" x="805"/>
        <item m="1" x="421"/>
        <item m="1" x="197"/>
        <item m="1" x="808"/>
        <item m="1" x="809"/>
        <item m="1" x="810"/>
        <item m="1" x="800"/>
        <item m="1" x="198"/>
        <item m="1" x="199"/>
        <item m="1" x="201"/>
        <item m="1" x="990"/>
        <item m="1" x="233"/>
        <item m="1" x="1219"/>
        <item m="1" x="234"/>
        <item m="1" x="933"/>
        <item m="1" x="814"/>
        <item m="1" x="813"/>
        <item m="1" x="498"/>
        <item m="1" x="824"/>
        <item m="1" x="476"/>
        <item m="1" x="531"/>
        <item m="1" x="523"/>
        <item m="1" x="817"/>
        <item m="1" x="530"/>
        <item m="1" x="456"/>
        <item m="1" x="815"/>
        <item m="1" x="528"/>
        <item m="1" x="415"/>
        <item m="1" x="444"/>
        <item m="1" x="532"/>
        <item m="1" x="511"/>
        <item m="1" x="670"/>
        <item m="1" x="502"/>
        <item m="1" x="429"/>
        <item m="1" x="516"/>
        <item m="1" x="978"/>
        <item m="1" x="510"/>
        <item m="1" x="1233"/>
        <item m="1" x="694"/>
        <item m="1" x="822"/>
        <item m="1" x="1123"/>
        <item m="1" x="1122"/>
        <item m="1" x="524"/>
        <item m="1" x="515"/>
        <item m="1" x="152"/>
        <item m="1" x="533"/>
        <item m="1" x="1174"/>
        <item m="1" x="909"/>
        <item m="1" x="1175"/>
        <item m="1" x="829"/>
        <item m="1" x="1176"/>
        <item m="1" x="838"/>
        <item m="1" x="832"/>
        <item m="1" x="830"/>
        <item m="1" x="835"/>
        <item m="1" x="834"/>
        <item m="1" x="673"/>
        <item x="28"/>
        <item m="1" x="538"/>
        <item m="1" x="1225"/>
        <item m="1" x="540"/>
        <item m="1" x="542"/>
        <item m="1" x="543"/>
        <item m="1" x="451"/>
        <item m="1" x="545"/>
        <item m="1" x="547"/>
        <item m="1" x="847"/>
        <item m="1" x="465"/>
        <item m="1" x="973"/>
        <item m="1" x="848"/>
        <item m="1" x="551"/>
        <item m="1" x="549"/>
        <item m="1" x="858"/>
        <item m="1" x="1006"/>
        <item m="1" x="1005"/>
        <item m="1" x="862"/>
        <item m="1" x="861"/>
        <item m="1" x="554"/>
        <item m="1" x="1269"/>
        <item x="34"/>
        <item m="1" x="1223"/>
        <item m="1" x="463"/>
        <item x="38"/>
        <item m="1" x="131"/>
        <item m="1" x="125"/>
        <item m="1" x="134"/>
        <item m="1" x="304"/>
        <item m="1" x="141"/>
        <item m="1" x="105"/>
        <item m="1" x="98"/>
        <item m="1" x="558"/>
        <item m="1" x="174"/>
        <item m="1" x="556"/>
        <item m="1" x="101"/>
        <item m="1" x="557"/>
        <item m="1" x="868"/>
        <item m="1" x="168"/>
        <item m="1" x="165"/>
        <item m="1" x="663"/>
        <item m="1" x="171"/>
        <item x="43"/>
        <item m="1" x="172"/>
        <item m="1" x="176"/>
        <item x="44"/>
        <item m="1" x="1012"/>
        <item m="1" x="113"/>
        <item m="1" x="560"/>
        <item m="1" x="287"/>
        <item m="1" x="1274"/>
        <item x="72"/>
        <item m="1" x="958"/>
        <item m="1" x="251"/>
        <item m="1" x="1157"/>
        <item x="47"/>
        <item m="1" x="1017"/>
        <item m="1" x="289"/>
        <item x="46"/>
        <item m="1" x="1283"/>
        <item m="1" x="417"/>
        <item m="1" x="1158"/>
        <item m="1" x="1159"/>
        <item m="1" x="1276"/>
        <item m="1" x="1284"/>
        <item m="1" x="1287"/>
        <item m="1" x="1183"/>
        <item m="1" x="1199"/>
        <item m="1" x="291"/>
        <item m="1" x="1186"/>
        <item m="1" x="568"/>
        <item m="1" x="1184"/>
        <item m="1" x="284"/>
        <item m="1" x="567"/>
        <item m="1" x="1228"/>
        <item m="1" x="871"/>
        <item m="1" x="458"/>
        <item m="1" x="1187"/>
        <item m="1" x="572"/>
        <item m="1" x="652"/>
        <item m="1" x="317"/>
        <item m="1" x="573"/>
        <item m="1" x="1022"/>
        <item m="1" x="534"/>
        <item m="1" x="1292"/>
        <item m="1" x="1290"/>
        <item m="1" x="1088"/>
        <item m="1" x="976"/>
        <item m="1" x="1291"/>
        <item m="1" x="256"/>
        <item m="1" x="636"/>
        <item m="1" x="574"/>
        <item m="1" x="956"/>
        <item m="1" x="305"/>
        <item m="1" x="579"/>
        <item m="1" x="608"/>
        <item m="1" x="167"/>
        <item m="1" x="264"/>
        <item m="1" x="240"/>
        <item m="1" x="253"/>
        <item m="1" x="259"/>
        <item m="1" x="262"/>
        <item m="1" x="242"/>
        <item m="1" x="1152"/>
        <item m="1" x="865"/>
        <item m="1" x="416"/>
        <item m="1" x="1118"/>
        <item m="1" x="294"/>
        <item m="1" x="1120"/>
        <item m="1" x="606"/>
        <item m="1" x="1137"/>
        <item m="1" x="906"/>
        <item m="1" x="1134"/>
        <item m="1" x="1131"/>
        <item m="1" x="1138"/>
        <item m="1" x="1135"/>
        <item m="1" x="1130"/>
        <item m="1" x="1025"/>
        <item m="1" x="877"/>
        <item m="1" x="879"/>
        <item m="1" x="1026"/>
        <item m="1" x="454"/>
        <item m="1" x="884"/>
        <item m="1" x="882"/>
        <item m="1" x="885"/>
        <item m="1" x="889"/>
        <item m="1" x="890"/>
        <item m="1" x="599"/>
        <item m="1" x="692"/>
        <item m="1" x="598"/>
        <item m="1" x="1189"/>
        <item m="1" x="204"/>
        <item m="1" x="420"/>
        <item m="1" x="457"/>
        <item m="1" x="208"/>
        <item m="1" x="700"/>
        <item x="55"/>
        <item m="1" x="953"/>
        <item m="1" x="203"/>
        <item m="1" x="225"/>
        <item m="1" x="1033"/>
        <item m="1" x="610"/>
        <item m="1" x="214"/>
        <item m="1" x="1232"/>
        <item m="1" x="224"/>
        <item m="1" x="1039"/>
        <item m="1" x="220"/>
        <item m="1" x="1194"/>
        <item m="1" x="922"/>
        <item m="1" x="903"/>
        <item m="1" x="1038"/>
        <item m="1" x="1197"/>
        <item m="1" x="1151"/>
        <item m="1" x="312"/>
        <item m="1" x="683"/>
        <item m="1" x="686"/>
        <item m="1" x="1037"/>
        <item m="1" x="699"/>
        <item m="1" x="618"/>
        <item m="1" x="448"/>
        <item m="1" x="1040"/>
        <item m="1" x="273"/>
        <item m="1" x="912"/>
        <item m="1" x="266"/>
        <item m="1" x="241"/>
        <item m="1" x="308"/>
        <item m="1" x="918"/>
        <item m="1" x="626"/>
        <item m="1" x="471"/>
        <item m="1" x="625"/>
        <item m="1" x="449"/>
        <item m="1" x="920"/>
        <item m="1" x="348"/>
        <item m="1" x="372"/>
        <item m="1" x="230"/>
        <item m="1" x="353"/>
        <item m="1" x="359"/>
        <item m="1" x="629"/>
        <item m="1" x="350"/>
        <item m="1" x="657"/>
        <item m="1" x="400"/>
        <item m="1" x="358"/>
        <item m="1" x="360"/>
        <item m="1" x="322"/>
        <item m="1" x="210"/>
        <item x="64"/>
        <item m="1" x="370"/>
        <item m="1" x="377"/>
        <item m="1" x="99"/>
        <item m="1" x="389"/>
        <item m="1" x="381"/>
        <item m="1" x="1217"/>
        <item m="1" x="328"/>
        <item m="1" x="1046"/>
        <item m="1" x="1049"/>
        <item m="1" x="401"/>
        <item m="1" x="393"/>
        <item m="1" x="412"/>
        <item m="1" x="410"/>
        <item m="1" x="399"/>
        <item m="1" x="927"/>
        <item m="1" x="1164"/>
        <item m="1" x="397"/>
        <item m="1" x="409"/>
        <item m="1" x="365"/>
        <item m="1" x="324"/>
        <item m="1" x="1047"/>
        <item m="1" x="411"/>
        <item m="1" x="366"/>
        <item m="1" x="932"/>
        <item m="1" x="684"/>
        <item m="1" x="581"/>
        <item m="1" x="682"/>
        <item m="1" x="633"/>
        <item m="1" x="930"/>
        <item m="1" x="258"/>
        <item m="1" x="707"/>
        <item m="1" x="639"/>
        <item x="80"/>
        <item m="1" x="1054"/>
        <item m="1" x="267"/>
        <item m="1" x="268"/>
        <item m="1" x="1149"/>
        <item m="1" x="1145"/>
        <item m="1" x="270"/>
        <item m="1" x="269"/>
        <item m="1" x="1147"/>
        <item m="1" x="635"/>
        <item x="9"/>
        <item m="1" x="895"/>
        <item m="1" x="1146"/>
        <item m="1" x="278"/>
        <item m="1" x="641"/>
        <item m="1" x="642"/>
        <item x="82"/>
        <item m="1" x="1057"/>
        <item m="1" x="1056"/>
        <item m="1" x="650"/>
        <item m="1" x="945"/>
        <item m="1" x="854"/>
        <item m="1" x="709"/>
        <item m="1" x="1080"/>
        <item m="1" x="1059"/>
        <item m="1" x="648"/>
        <item m="1" x="948"/>
        <item m="1" x="455"/>
        <item m="1" x="767"/>
        <item m="1" x="1108"/>
        <item m="1" x="836"/>
        <item m="1" x="950"/>
        <item m="1" x="1077"/>
        <item m="1" x="1062"/>
        <item m="1" x="1095"/>
        <item m="1" x="1086"/>
        <item m="1" x="1098"/>
        <item m="1" x="1074"/>
        <item m="1" x="1097"/>
        <item m="1" x="1096"/>
        <item m="1" x="1099"/>
        <item m="1" x="1104"/>
        <item m="1" x="952"/>
        <item m="1" x="1246"/>
        <item m="1" x="955"/>
        <item m="1" x="265"/>
        <item m="1" x="954"/>
        <item m="1" x="1201"/>
        <item m="1" x="1247"/>
        <item m="1" x="470"/>
        <item m="1" x="863"/>
        <item m="1" x="962"/>
        <item m="1" x="1198"/>
        <item m="1" x="236"/>
        <item m="1" x="651"/>
        <item m="1" x="1063"/>
        <item m="1" x="671"/>
        <item m="1" x="1141"/>
        <item m="1" x="969"/>
        <item m="1" x="690"/>
        <item m="1" x="702"/>
        <item m="1" x="874"/>
        <item m="1" x="200"/>
        <item m="1" x="206"/>
        <item m="1" x="213"/>
        <item m="1" x="216"/>
        <item m="1" x="217"/>
        <item m="1" x="218"/>
        <item m="1" x="222"/>
        <item m="1" x="235"/>
        <item m="1" x="237"/>
        <item x="29"/>
        <item m="1" x="257"/>
        <item m="1" x="190"/>
        <item m="1" x="263"/>
        <item m="1" x="271"/>
        <item m="1" x="276"/>
        <item m="1" x="280"/>
        <item m="1" x="282"/>
        <item m="1" x="285"/>
        <item m="1" x="286"/>
        <item m="1" x="293"/>
        <item m="1" x="296"/>
        <item m="1" x="300"/>
        <item m="1" x="132"/>
        <item m="1" x="118"/>
        <item m="1" x="303"/>
        <item m="1" x="309"/>
        <item m="1" x="310"/>
        <item m="1" x="311"/>
        <item m="1" x="319"/>
        <item m="1" x="338"/>
        <item m="1" x="340"/>
        <item m="1" x="343"/>
        <item m="1" x="345"/>
        <item m="1" x="352"/>
        <item m="1" x="354"/>
        <item m="1" x="356"/>
        <item m="1" x="361"/>
        <item m="1" x="363"/>
        <item m="1" x="364"/>
        <item m="1" x="371"/>
        <item m="1" x="373"/>
        <item m="1" x="375"/>
        <item m="1" x="376"/>
        <item m="1" x="390"/>
        <item m="1" x="391"/>
        <item m="1" x="392"/>
        <item m="1" x="398"/>
        <item m="1" x="402"/>
        <item m="1" x="403"/>
        <item m="1" x="404"/>
        <item m="1" x="408"/>
        <item m="1" x="413"/>
        <item m="1" x="419"/>
        <item m="1" x="422"/>
        <item m="1" x="424"/>
        <item m="1" x="426"/>
        <item m="1" x="428"/>
        <item m="1" x="431"/>
        <item m="1" x="438"/>
        <item m="1" x="445"/>
        <item m="1" x="446"/>
        <item m="1" x="450"/>
        <item m="1" x="452"/>
        <item m="1" x="159"/>
        <item m="1" x="462"/>
        <item m="1" x="464"/>
        <item m="1" x="466"/>
        <item m="1" x="468"/>
        <item m="1" x="472"/>
        <item m="1" x="474"/>
        <item m="1" x="477"/>
        <item m="1" x="478"/>
        <item m="1" x="480"/>
        <item m="1" x="484"/>
        <item m="1" x="486"/>
        <item m="1" x="487"/>
        <item m="1" x="490"/>
        <item m="1" x="497"/>
        <item m="1" x="504"/>
        <item m="1" x="505"/>
        <item m="1" x="506"/>
        <item m="1" x="507"/>
        <item m="1" x="509"/>
        <item m="1" x="512"/>
        <item m="1" x="518"/>
        <item m="1" x="519"/>
        <item m="1" x="520"/>
        <item m="1" x="522"/>
        <item m="1" x="525"/>
        <item m="1" x="527"/>
        <item m="1" x="529"/>
        <item m="1" x="535"/>
        <item m="1" x="536"/>
        <item m="1" x="541"/>
        <item m="1" x="544"/>
        <item m="1" x="546"/>
        <item m="1" x="548"/>
        <item m="1" x="550"/>
        <item x="32"/>
        <item m="1" x="552"/>
        <item m="1" x="120"/>
        <item m="1" x="116"/>
        <item m="1" x="555"/>
        <item m="1" x="110"/>
        <item m="1" x="156"/>
        <item x="37"/>
        <item m="1" x="161"/>
        <item m="1" x="559"/>
        <item m="1" x="561"/>
        <item m="1" x="563"/>
        <item m="1" x="564"/>
        <item m="1" x="565"/>
        <item m="1" x="566"/>
        <item m="1" x="569"/>
        <item m="1" x="571"/>
        <item m="1" x="575"/>
        <item m="1" x="576"/>
        <item m="1" x="580"/>
        <item m="1" x="583"/>
        <item m="1" x="585"/>
        <item m="1" x="587"/>
        <item m="1" x="592"/>
        <item m="1" x="593"/>
        <item m="1" x="594"/>
        <item m="1" x="595"/>
        <item m="1" x="596"/>
        <item m="1" x="597"/>
        <item m="1" x="601"/>
        <item m="1" x="602"/>
        <item m="1" x="604"/>
        <item m="1" x="605"/>
        <item m="1" x="607"/>
        <item m="1" x="609"/>
        <item m="1" x="611"/>
        <item m="1" x="612"/>
        <item m="1" x="613"/>
        <item m="1" x="616"/>
        <item m="1" x="619"/>
        <item m="1" x="620"/>
        <item m="1" x="621"/>
        <item m="1" x="623"/>
        <item m="1" x="624"/>
        <item m="1" x="627"/>
        <item m="1" x="628"/>
        <item m="1" x="630"/>
        <item m="1" x="631"/>
        <item m="1" x="632"/>
        <item m="1" x="634"/>
        <item m="1" x="637"/>
        <item m="1" x="638"/>
        <item m="1" x="644"/>
        <item m="1" x="645"/>
        <item m="1" x="646"/>
        <item m="1" x="647"/>
        <item m="1" x="649"/>
        <item x="0"/>
        <item m="1" x="653"/>
        <item m="1" x="654"/>
        <item m="1" x="656"/>
        <item m="1" x="658"/>
        <item m="1" x="659"/>
        <item m="1" x="660"/>
        <item m="1" x="661"/>
        <item m="1" x="664"/>
        <item m="1" x="665"/>
        <item m="1" x="666"/>
        <item m="1" x="667"/>
        <item m="1" x="668"/>
        <item m="1" x="674"/>
        <item m="1" x="676"/>
        <item m="1" x="685"/>
        <item m="1" x="687"/>
        <item m="1" x="691"/>
        <item m="1" x="696"/>
        <item m="1" x="697"/>
        <item m="1" x="701"/>
        <item m="1" x="703"/>
        <item m="1" x="705"/>
        <item m="1" x="706"/>
        <item m="1" x="711"/>
        <item m="1" x="713"/>
        <item m="1" x="715"/>
        <item m="1" x="716"/>
        <item m="1" x="718"/>
        <item m="1" x="719"/>
        <item m="1" x="720"/>
        <item m="1" x="721"/>
        <item m="1" x="722"/>
        <item m="1" x="724"/>
        <item m="1" x="725"/>
        <item m="1" x="726"/>
        <item m="1" x="729"/>
        <item m="1" x="730"/>
        <item m="1" x="731"/>
        <item m="1" x="732"/>
        <item m="1" x="734"/>
        <item m="1" x="736"/>
        <item m="1" x="738"/>
        <item m="1" x="739"/>
        <item m="1" x="743"/>
        <item m="1" x="745"/>
        <item m="1" x="746"/>
        <item m="1" x="747"/>
        <item m="1" x="748"/>
        <item m="1" x="749"/>
        <item m="1" x="752"/>
        <item m="1" x="753"/>
        <item m="1" x="761"/>
        <item m="1" x="762"/>
        <item m="1" x="763"/>
        <item m="1" x="764"/>
        <item m="1" x="765"/>
        <item m="1" x="766"/>
        <item m="1" x="768"/>
        <item m="1" x="769"/>
        <item m="1" x="774"/>
        <item m="1" x="776"/>
        <item m="1" x="778"/>
        <item m="1" x="781"/>
        <item m="1" x="782"/>
        <item m="1" x="793"/>
        <item m="1" x="795"/>
        <item m="1" x="802"/>
        <item m="1" x="807"/>
        <item m="1" x="811"/>
        <item m="1" x="812"/>
        <item m="1" x="818"/>
        <item m="1" x="819"/>
        <item m="1" x="820"/>
        <item m="1" x="821"/>
        <item m="1" x="823"/>
        <item m="1" x="825"/>
        <item m="1" x="826"/>
        <item m="1" x="828"/>
        <item m="1" x="837"/>
        <item m="1" x="839"/>
        <item m="1" x="840"/>
        <item m="1" x="841"/>
        <item m="1" x="842"/>
        <item m="1" x="843"/>
        <item m="1" x="844"/>
        <item m="1" x="845"/>
        <item m="1" x="846"/>
        <item m="1" x="850"/>
        <item m="1" x="851"/>
        <item m="1" x="852"/>
        <item m="1" x="853"/>
        <item m="1" x="855"/>
        <item m="1" x="856"/>
        <item m="1" x="857"/>
        <item m="1" x="860"/>
        <item m="1" x="864"/>
        <item m="1" x="866"/>
        <item m="1" x="867"/>
        <item m="1" x="94"/>
        <item m="1" x="188"/>
        <item m="1" x="869"/>
        <item m="1" x="870"/>
        <item m="1" x="872"/>
        <item m="1" x="875"/>
        <item m="1" x="876"/>
        <item m="1" x="878"/>
        <item m="1" x="880"/>
        <item m="1" x="881"/>
        <item m="1" x="883"/>
        <item m="1" x="886"/>
        <item m="1" x="887"/>
        <item m="1" x="888"/>
        <item m="1" x="891"/>
        <item m="1" x="892"/>
        <item m="1" x="893"/>
        <item m="1" x="894"/>
        <item m="1" x="896"/>
        <item x="7"/>
        <item m="1" x="897"/>
        <item x="56"/>
        <item m="1" x="898"/>
        <item m="1" x="899"/>
        <item m="1" x="900"/>
        <item m="1" x="901"/>
        <item m="1" x="902"/>
        <item m="1" x="904"/>
        <item m="1" x="905"/>
        <item m="1" x="910"/>
        <item m="1" x="913"/>
        <item m="1" x="914"/>
        <item m="1" x="915"/>
        <item m="1" x="916"/>
        <item m="1" x="917"/>
        <item m="1" x="919"/>
        <item m="1" x="923"/>
        <item m="1" x="924"/>
        <item m="1" x="925"/>
        <item m="1" x="926"/>
        <item m="1" x="928"/>
        <item m="1" x="929"/>
        <item x="67"/>
        <item m="1" x="931"/>
        <item m="1" x="934"/>
        <item m="1" x="935"/>
        <item m="1" x="936"/>
        <item m="1" x="937"/>
        <item m="1" x="938"/>
        <item m="1" x="939"/>
        <item m="1" x="940"/>
        <item m="1" x="941"/>
        <item m="1" x="942"/>
        <item m="1" x="943"/>
        <item m="1" x="944"/>
        <item m="1" x="946"/>
        <item m="1" x="947"/>
        <item m="1" x="949"/>
        <item m="1" x="951"/>
        <item m="1" x="957"/>
        <item m="1" x="959"/>
        <item m="1" x="960"/>
        <item m="1" x="961"/>
        <item m="1" x="963"/>
        <item m="1" x="966"/>
        <item m="1" x="967"/>
        <item m="1" x="970"/>
        <item m="1" x="971"/>
        <item m="1" x="972"/>
        <item m="1" x="975"/>
        <item m="1" x="977"/>
        <item m="1" x="979"/>
        <item m="1" x="980"/>
        <item m="1" x="981"/>
        <item m="1" x="982"/>
        <item m="1" x="983"/>
        <item m="1" x="985"/>
        <item m="1" x="986"/>
        <item m="1" x="987"/>
        <item m="1" x="989"/>
        <item m="1" x="991"/>
        <item m="1" x="992"/>
        <item m="1" x="993"/>
        <item m="1" x="994"/>
        <item m="1" x="995"/>
        <item m="1" x="996"/>
        <item m="1" x="997"/>
        <item m="1" x="999"/>
        <item m="1" x="1000"/>
        <item m="1" x="1001"/>
        <item m="1" x="1002"/>
        <item m="1" x="1003"/>
        <item m="1" x="1004"/>
        <item m="1" x="1007"/>
        <item m="1" x="133"/>
        <item m="1" x="1008"/>
        <item m="1" x="1009"/>
        <item m="1" x="1010"/>
        <item m="1" x="1011"/>
        <item m="1" x="158"/>
        <item m="1" x="1013"/>
        <item m="1" x="1016"/>
        <item m="1" x="1018"/>
        <item m="1" x="1019"/>
        <item m="1" x="1020"/>
        <item m="1" x="1021"/>
        <item m="1" x="1023"/>
        <item m="1" x="1024"/>
        <item m="1" x="1027"/>
        <item m="1" x="1028"/>
        <item m="1" x="1029"/>
        <item m="1" x="1030"/>
        <item m="1" x="1031"/>
        <item m="1" x="1032"/>
        <item m="1" x="1036"/>
        <item m="1" x="1041"/>
        <item m="1" x="1042"/>
        <item m="1" x="1043"/>
        <item m="1" x="1044"/>
        <item m="1" x="1045"/>
        <item m="1" x="1050"/>
        <item m="1" x="1051"/>
        <item m="1" x="1055"/>
        <item m="1" x="1058"/>
        <item m="1" x="1061"/>
        <item m="1" x="1065"/>
        <item m="1" x="1066"/>
        <item m="1" x="1068"/>
        <item m="1" x="1069"/>
        <item m="1" x="1071"/>
        <item m="1" x="1072"/>
        <item m="1" x="179"/>
        <item m="1" x="1073"/>
        <item m="1" x="1075"/>
        <item m="1" x="1076"/>
        <item m="1" x="1081"/>
        <item m="1" x="1084"/>
        <item m="1" x="1087"/>
        <item m="1" x="1091"/>
        <item m="1" x="1092"/>
        <item m="1" x="1093"/>
        <item m="1" x="1100"/>
        <item m="1" x="1101"/>
        <item m="1" x="1102"/>
        <item m="1" x="1103"/>
        <item m="1" x="1105"/>
        <item m="1" x="1107"/>
        <item m="1" x="1110"/>
        <item m="1" x="1111"/>
        <item m="1" x="1113"/>
        <item m="1" x="1114"/>
        <item m="1" x="1115"/>
        <item m="1" x="1116"/>
        <item m="1" x="1124"/>
        <item m="1" x="1125"/>
        <item m="1" x="1128"/>
        <item m="1" x="1129"/>
        <item m="1" x="1132"/>
        <item m="1" x="1133"/>
        <item m="1" x="1136"/>
        <item m="1" x="1139"/>
        <item x="8"/>
        <item m="1" x="1140"/>
        <item m="1" x="1143"/>
        <item m="1" x="1144"/>
        <item m="1" x="1148"/>
        <item m="1" x="1150"/>
        <item m="1" x="1153"/>
        <item m="1" x="1154"/>
        <item m="1" x="1155"/>
        <item m="1" x="1156"/>
        <item m="1" x="1160"/>
        <item m="1" x="1161"/>
        <item m="1" x="1163"/>
        <item m="1" x="1165"/>
        <item m="1" x="1166"/>
        <item m="1" x="1167"/>
        <item m="1" x="1168"/>
        <item m="1" x="1169"/>
        <item m="1" x="1170"/>
        <item m="1" x="1172"/>
        <item m="1" x="1173"/>
        <item m="1" x="1177"/>
        <item m="1" x="1178"/>
        <item m="1" x="1179"/>
        <item m="1" x="117"/>
        <item m="1" x="1180"/>
        <item m="1" x="1181"/>
        <item m="1" x="1182"/>
        <item m="1" x="1188"/>
        <item m="1" x="1190"/>
        <item m="1" x="1191"/>
        <item m="1" x="1192"/>
        <item m="1" x="1193"/>
        <item m="1" x="1195"/>
        <item m="1" x="1196"/>
        <item m="1" x="1200"/>
        <item m="1" x="1202"/>
        <item m="1" x="1204"/>
        <item m="1" x="1205"/>
        <item m="1" x="1206"/>
        <item m="1" x="1207"/>
        <item m="1" x="1208"/>
        <item m="1" x="1209"/>
        <item m="1" x="1210"/>
        <item m="1" x="1211"/>
        <item m="1" x="1212"/>
        <item m="1" x="1213"/>
        <item m="1" x="1215"/>
        <item m="1" x="1218"/>
        <item m="1" x="1220"/>
        <item m="1" x="1221"/>
        <item m="1" x="1222"/>
        <item m="1" x="1224"/>
        <item m="1" x="1229"/>
        <item m="1" x="1230"/>
        <item m="1" x="1231"/>
        <item m="1" x="1234"/>
        <item m="1" x="1235"/>
        <item m="1" x="1236"/>
        <item m="1" x="1237"/>
        <item m="1" x="1238"/>
        <item m="1" x="1239"/>
        <item m="1" x="1242"/>
        <item m="1" x="1243"/>
        <item m="1" x="1244"/>
        <item m="1" x="1245"/>
        <item m="1" x="1248"/>
        <item m="1" x="1249"/>
        <item m="1" x="1252"/>
        <item m="1" x="1256"/>
        <item m="1" x="1257"/>
        <item m="1" x="1258"/>
        <item x="49"/>
        <item m="1" x="1259"/>
        <item m="1" x="1260"/>
        <item m="1" x="1261"/>
        <item m="1" x="1262"/>
        <item m="1" x="128"/>
        <item m="1" x="1263"/>
        <item m="1" x="1264"/>
        <item m="1" x="1265"/>
        <item m="1" x="1266"/>
        <item m="1" x="1267"/>
        <item m="1" x="1268"/>
        <item m="1" x="143"/>
        <item m="1" x="1270"/>
        <item m="1" x="177"/>
        <item m="1" x="187"/>
        <item m="1" x="1271"/>
        <item m="1" x="180"/>
        <item m="1" x="1272"/>
        <item m="1" x="1273"/>
        <item m="1" x="1275"/>
        <item m="1" x="1277"/>
        <item m="1" x="1278"/>
        <item m="1" x="1281"/>
        <item m="1" x="1282"/>
        <item m="1" x="1285"/>
        <item m="1" x="1286"/>
        <item x="41"/>
        <item m="1" x="1288"/>
        <item m="1" x="1289"/>
        <item m="1" x="1294"/>
        <item m="1" x="1295"/>
        <item m="1" x="1296"/>
        <item m="1" x="1297"/>
        <item m="1" x="1301"/>
        <item m="1" x="1302"/>
        <item m="1" x="1303"/>
        <item m="1" x="1304"/>
        <item m="1" x="1305"/>
        <item m="1" x="1306"/>
        <item m="1" x="150"/>
        <item m="1" x="1308"/>
        <item m="1" x="1309"/>
        <item m="1" x="1310"/>
        <item m="1" x="1311"/>
        <item m="1" x="1312"/>
        <item m="1" x="1313"/>
        <item m="1" x="1314"/>
        <item m="1" x="90"/>
        <item m="1" x="100"/>
        <item m="1" x="114"/>
        <item m="1" x="124"/>
        <item m="1" x="126"/>
        <item m="1" x="127"/>
        <item m="1" x="130"/>
        <item m="1" x="135"/>
        <item m="1" x="136"/>
        <item m="1" x="137"/>
        <item m="1" x="138"/>
        <item m="1" x="139"/>
        <item m="1" x="146"/>
        <item m="1" x="147"/>
        <item m="1" x="148"/>
        <item m="1" x="151"/>
        <item m="1" x="153"/>
        <item m="1" x="154"/>
        <item m="1" x="157"/>
        <item m="1" x="160"/>
        <item m="1" x="162"/>
        <item m="1" x="164"/>
        <item m="1" x="169"/>
        <item m="1" x="182"/>
        <item m="1" x="183"/>
        <item m="1" x="184"/>
        <item m="1" x="185"/>
        <item m="1" x="186"/>
        <item m="1" x="189"/>
        <item m="1" x="191"/>
        <item x="15"/>
        <item x="18"/>
        <item x="27"/>
        <item x="63"/>
        <item x="77"/>
        <item t="default"/>
      </items>
    </pivotField>
    <pivotField name="Denial Reason:" axis="axisPage" multipleItemSelectionAllowed="1" showAll="0">
      <items count="8">
        <item x="0"/>
        <item x="3"/>
        <item x="5"/>
        <item x="2"/>
        <item x="1"/>
        <item x="4"/>
        <item m="1" x="6"/>
        <item t="default"/>
      </items>
    </pivotField>
    <pivotField showAll="0"/>
    <pivotField showAll="0"/>
  </pivotFields>
  <rowFields count="1">
    <field x="157"/>
  </rowFields>
  <rowItems count="3">
    <i>
      <x/>
    </i>
    <i>
      <x v="1"/>
    </i>
    <i t="grand">
      <x/>
    </i>
  </rowItems>
  <colFields count="1">
    <field x="-2"/>
  </colFields>
  <colItems count="9">
    <i>
      <x/>
    </i>
    <i i="1">
      <x v="1"/>
    </i>
    <i i="2">
      <x v="2"/>
    </i>
    <i i="3">
      <x v="3"/>
    </i>
    <i i="4">
      <x v="4"/>
    </i>
    <i i="5">
      <x v="5"/>
    </i>
    <i i="6">
      <x v="6"/>
    </i>
    <i i="7">
      <x v="7"/>
    </i>
    <i i="8">
      <x v="8"/>
    </i>
  </colItems>
  <pageFields count="4">
    <pageField fld="180" hier="-1"/>
    <pageField fld="181" hier="-1"/>
    <pageField fld="168" hier="-1"/>
    <pageField fld="182" hier="-1"/>
  </pageFields>
  <dataFields count="9">
    <dataField name="Prior_Auth_Approvals" fld="158" baseField="6" baseItem="0"/>
    <dataField name="Prior_Auth_Denials" fld="159" baseField="6" baseItem="0"/>
    <dataField name="Expedited_Prior_Auth_Approved" fld="160" baseField="156" baseItem="0"/>
    <dataField name="Expedited_Prior_Auth_Denied" fld="161" baseField="156" baseItem="0"/>
    <dataField name="Number_of_Appeals" fld="163" baseField="6" baseItem="0"/>
    <dataField name="Appeals_Overturned" fld="165" baseField="6" baseItem="0"/>
    <dataField name="Appeals_Upheld" fld="166" baseField="6" baseItem="0"/>
    <dataField name="Turn_Around_Time_Days" fld="126" subtotal="average" baseField="6" baseItem="0" numFmtId="2"/>
    <dataField name="Expedited_Turn_Around_time_days" fld="155" subtotal="average" baseField="157" baseItem="0" numFmtId="43"/>
  </dataFields>
  <formats count="11">
    <format dxfId="174">
      <pivotArea outline="0" collapsedLevelsAreSubtotals="1" fieldPosition="0"/>
    </format>
    <format dxfId="173">
      <pivotArea dataOnly="0" labelOnly="1" outline="0" fieldPosition="0">
        <references count="1">
          <reference field="4294967294" count="5">
            <x v="0"/>
            <x v="1"/>
            <x v="4"/>
            <x v="5"/>
            <x v="6"/>
          </reference>
        </references>
      </pivotArea>
    </format>
    <format dxfId="172">
      <pivotArea dataOnly="0" labelOnly="1" outline="0" fieldPosition="0">
        <references count="1">
          <reference field="4294967294" count="1">
            <x v="7"/>
          </reference>
        </references>
      </pivotArea>
    </format>
    <format dxfId="171">
      <pivotArea outline="0" fieldPosition="0">
        <references count="1">
          <reference field="4294967294" count="1">
            <x v="7"/>
          </reference>
        </references>
      </pivotArea>
    </format>
    <format dxfId="170">
      <pivotArea type="all" dataOnly="0" outline="0" fieldPosition="0"/>
    </format>
    <format dxfId="169">
      <pivotArea outline="0" collapsedLevelsAreSubtotals="1" fieldPosition="0"/>
    </format>
    <format dxfId="168">
      <pivotArea field="157" type="button" dataOnly="0" labelOnly="1" outline="0" axis="axisRow" fieldPosition="0"/>
    </format>
    <format dxfId="167">
      <pivotArea dataOnly="0" labelOnly="1" fieldPosition="0">
        <references count="1">
          <reference field="157" count="0"/>
        </references>
      </pivotArea>
    </format>
    <format dxfId="166">
      <pivotArea dataOnly="0" labelOnly="1" grandRow="1" outline="0" fieldPosition="0"/>
    </format>
    <format dxfId="165">
      <pivotArea dataOnly="0" labelOnly="1" outline="0" fieldPosition="0">
        <references count="1">
          <reference field="4294967294" count="6">
            <x v="0"/>
            <x v="1"/>
            <x v="4"/>
            <x v="5"/>
            <x v="6"/>
            <x v="7"/>
          </reference>
        </references>
      </pivotArea>
    </format>
    <format dxfId="30">
      <pivotArea outline="0" collapsedLevelsAreSubtotals="1" fieldPosition="0">
        <references count="1">
          <reference field="4294967294" count="1" selected="0">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F9DA64-7335-43E4-873C-6097CC5DAF42}" name="Table2" displayName="Table2" ref="A17:E19" totalsRowShown="0" headerRowDxfId="142" tableBorderDxfId="141">
  <tableColumns count="5">
    <tableColumn id="1" xr3:uid="{02289834-1412-4C09-BD6D-5F87623B5D5C}" name="Total Count" dataDxfId="140" dataCellStyle="Comma">
      <calculatedColumnFormula>+GETPIVOTDATA("Prior_Auth_Approvals",$A$12)+GETPIVOTDATA("Prior_Auth_Denials",$A$12)</calculatedColumnFormula>
    </tableColumn>
    <tableColumn id="2" xr3:uid="{80472B6D-6613-483D-A404-AE9B62AE7E27}" name="Approved" dataDxfId="139" dataCellStyle="Comma">
      <calculatedColumnFormula>+GETPIVOTDATA("Prior_Auth_Approvals",$A$12)</calculatedColumnFormula>
    </tableColumn>
    <tableColumn id="3" xr3:uid="{48A92DEE-C08B-4E51-A47A-81CA6B0F7372}" name="%Approved" dataDxfId="138" dataCellStyle="Percent">
      <calculatedColumnFormula>IFERROR(+B18/A18,0)</calculatedColumnFormula>
    </tableColumn>
    <tableColumn id="4" xr3:uid="{1C100A8C-FC1B-4C3A-9620-34A264F378B1}" name="Denied" dataDxfId="137" dataCellStyle="Comma">
      <calculatedColumnFormula>+GETPIVOTDATA("Prior_Auth_Denials",$A$12)</calculatedColumnFormula>
    </tableColumn>
    <tableColumn id="5" xr3:uid="{BB8C9364-4934-4F0B-84A5-98B50FEF1A57}" name="%Denied" dataDxfId="136" dataCellStyle="Percent">
      <calculatedColumnFormula>IFERROR(+D18/A18,0)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238517-74C9-4197-B21D-A6E61E3F63FD}" name="Appeals" displayName="Appeals" ref="A23:E24" totalsRowShown="0" headerRowDxfId="164" tableBorderDxfId="163">
  <tableColumns count="5">
    <tableColumn id="1" xr3:uid="{43F390F5-B388-457B-8DCA-F026197BD794}" name="Total Count" dataDxfId="162" dataCellStyle="Comma">
      <calculatedColumnFormula>+GETPIVOTDATA("Number_of_Appeals",$A$12)</calculatedColumnFormula>
    </tableColumn>
    <tableColumn id="2" xr3:uid="{531751BD-DACB-4AF3-AE73-EB7020AFFE93}" name="Overturned" dataDxfId="161" dataCellStyle="Comma">
      <calculatedColumnFormula>+GETPIVOTDATA("Appeals_Overturned",$A$12)</calculatedColumnFormula>
    </tableColumn>
    <tableColumn id="3" xr3:uid="{590F70C9-05EF-4DAF-8D82-2A498BB47F11}" name="%Overturned" dataDxfId="160" dataCellStyle="Percent">
      <calculatedColumnFormula>IFERROR(+B24/A24,0)</calculatedColumnFormula>
    </tableColumn>
    <tableColumn id="4" xr3:uid="{B76F7F78-09A0-4202-B17B-56665DAD5AE0}" name="UpHeld" dataDxfId="159" dataCellStyle="Comma">
      <calculatedColumnFormula>+GETPIVOTDATA("Appeals_Upheld",$A$12)</calculatedColumnFormula>
    </tableColumn>
    <tableColumn id="5" xr3:uid="{4D92791A-4B7B-47BD-B714-8C59C8AA1469}" name="%UpHeld" dataDxfId="158" dataCellStyle="Percent">
      <calculatedColumnFormula>IFERROR(+D24/A24,0)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CAA133-D441-479D-9EF6-B75D35DF9EA4}" name="DenialsAppealed" displayName="DenialsAppealed" ref="A29:A30" totalsRowShown="0" headerRowDxfId="152" dataDxfId="151" tableBorderDxfId="150" dataCellStyle="Percent">
  <tableColumns count="1">
    <tableColumn id="1" xr3:uid="{C8A194EE-832D-444C-A75E-13941C64EF5D}" name="%Appealed" dataDxfId="157" dataCellStyle="Percent">
      <calculatedColumnFormula>+GETPIVOTDATA("Number_of_Appeals",$A$12)/GETPIVOTDATA("Prior_Auth_Denials",$A$12)</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0688B0-03BB-42A9-8FAB-6DA0B91A6D50}" name="TurnAroundTime" displayName="TurnAroundTime" ref="A32:A34" totalsRowShown="0" headerRowDxfId="156" dataDxfId="155" tableBorderDxfId="154" dataCellStyle="Comma">
  <tableColumns count="1">
    <tableColumn id="1" xr3:uid="{FDC53470-7DAD-40AB-B918-885C3350648F}" name="Average (Days)" dataDxfId="153" dataCellStyle="Comma">
      <calculatedColumnFormula>+GETPIVOTDATA("Turn_Around_Time_Days",$A$12)</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676F44-7DD3-41D7-9E77-6A314DE74B95}" name="Table213" displayName="Table213" ref="A20:E21" totalsRowShown="0" headerRowDxfId="135" tableBorderDxfId="134">
  <tableColumns count="5">
    <tableColumn id="1" xr3:uid="{BD946B34-692A-43F9-8864-0836F0788DA9}" name="Total Count" dataDxfId="133" dataCellStyle="Comma">
      <calculatedColumnFormula>+GETPIVOTDATA("Expedited_prior_auth_approved",$A$12)+GETPIVOTDATA("Expedited_prior_auth_denied",$A$12)</calculatedColumnFormula>
    </tableColumn>
    <tableColumn id="2" xr3:uid="{5C0FFDC2-5151-4F6E-9940-2BBFB091F9A2}" name="Approved" dataDxfId="132" dataCellStyle="Comma">
      <calculatedColumnFormula>+GETPIVOTDATA("Expedited_Prior_Auth_Approved",$A$12)</calculatedColumnFormula>
    </tableColumn>
    <tableColumn id="3" xr3:uid="{660B411B-1150-48BB-B22B-3B38D336E420}" name="%Approved" dataDxfId="131" dataCellStyle="Percent">
      <calculatedColumnFormula>IFERROR(+B21/A21,0)</calculatedColumnFormula>
    </tableColumn>
    <tableColumn id="4" xr3:uid="{B2278494-04BA-43DE-A9F7-A9D73347180E}" name="Denied" dataDxfId="130" dataCellStyle="Comma">
      <calculatedColumnFormula>+GETPIVOTDATA("Expedited_Prior_Auth_Denied",$A$12)</calculatedColumnFormula>
    </tableColumn>
    <tableColumn id="5" xr3:uid="{9ADCDE4F-851F-4484-9687-DB5EF5EEC859}" name="%Denied" dataDxfId="129" dataCellStyle="Percent">
      <calculatedColumnFormula>IFERROR(+D21/A21,0)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2632317-462D-4C2F-AFD3-4FFD3C5B0F2D}" name="ExternalReviewAppeals11" displayName="ExternalReviewAppeals11" ref="A26:E27" totalsRowShown="0" headerRowDxfId="149" tableBorderDxfId="148">
  <tableColumns count="5">
    <tableColumn id="1" xr3:uid="{3D88F1C9-A345-4234-BBDF-50121610970E}" name="Total Count" dataDxfId="147" dataCellStyle="Comma"/>
    <tableColumn id="2" xr3:uid="{F764B238-C337-4DEE-9296-98B418FF3D13}" name="Overturned" dataDxfId="146" dataCellStyle="Comma"/>
    <tableColumn id="3" xr3:uid="{FBB70781-1D3E-44B0-8044-1705199D162B}" name="%Overturned" dataDxfId="145" dataCellStyle="Percent"/>
    <tableColumn id="4" xr3:uid="{376822CB-C193-4DDF-B325-9D7348F4A815}" name="UpHeld" dataDxfId="144" dataCellStyle="Comma"/>
    <tableColumn id="5" xr3:uid="{D472AC19-84B8-4D6C-B864-8CA7DA79A1B5}" name="%UpHeld" dataDxfId="143"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4D4A8BD-2EC7-4A1B-9ED1-F8082C8C4851}" name="TurnAroundTime15" displayName="TurnAroundTime15" ref="A35:A36" totalsRowShown="0" headerRowDxfId="27" dataDxfId="26" tableBorderDxfId="25" dataCellStyle="Comma">
  <tableColumns count="1">
    <tableColumn id="1" xr3:uid="{9B46373E-F000-4248-9398-B943A035B675}" name="Average (Days)" dataDxfId="24" dataCellStyle="Comma">
      <calculatedColumnFormula>+GETPIVOTDATA("Expedited_Turn_Around_time_days",$A$12)</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06C4DFF-412A-4530-B46D-958763FA8AAA}" name="Table15" displayName="Table15" ref="A1:B1819" totalsRowShown="0" headerRowDxfId="0" tableBorderDxfId="1">
  <autoFilter ref="A1:B1819" xr:uid="{6DE3EDB3-F69B-4C84-AABF-8E00304B7DC9}"/>
  <tableColumns count="2">
    <tableColumn id="1" xr3:uid="{314E93D9-A80B-40B5-A907-BF0A321ECD37}" name="ICD10 Category"/>
    <tableColumn id="2" xr3:uid="{7EC8F7F1-F553-46C0-A54A-3AFABB29C950}" name="Descrip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DC838E-10AE-4172-BB69-99723AB595E8}" name="Table1" displayName="Table1" ref="A1:GC289" totalsRowShown="0">
  <autoFilter ref="A1:GC289" xr:uid="{04DC838E-10AE-4172-BB69-99723AB595E8}"/>
  <tableColumns count="185">
    <tableColumn id="1" xr3:uid="{17C71C3B-093F-4DA4-90A3-8B6A8213EB75}" name="new_short_code"/>
    <tableColumn id="2" xr3:uid="{1C4C711E-F870-4DF5-8F4F-9B166F50F0FD}" name="short_desc"/>
    <tableColumn id="3" xr3:uid="{7ACEF001-A7C5-4DA4-9170-05F72AB00F27}" name="icd_marker"/>
    <tableColumn id="4" xr3:uid="{C992F8C8-FE4D-4717-8838-0C7A319FFD67}" name="i.short_desc"/>
    <tableColumn id="5" xr3:uid="{38506A9D-B7F8-4679-81CC-0A60E415E8C6}" name="i.icd_marker"/>
    <tableColumn id="6" xr3:uid="{83E54016-90F9-43BA-A76D-1C124E9C9FA5}" name="drug"/>
    <tableColumn id="7" xr3:uid="{5F17F1D9-C55B-4EB1-B33E-5EF81D0D49D3}" name="new_drug"/>
    <tableColumn id="8" xr3:uid="{CD86515A-947C-4C0B-8106-243A569A303C}" name="case_id_minus_case_level"/>
    <tableColumn id="9" xr3:uid="{C3D8C326-4CAB-445D-A214-E62FF078B3EC}" name="case_id"/>
    <tableColumn id="10" xr3:uid="{EEAB3AC6-380E-4311-8BB3-9B457F66E2DD}" name="lvl"/>
    <tableColumn id="11" xr3:uid="{8C3B0383-5418-494A-B8BE-8D23A070F804}" name="typ"/>
    <tableColumn id="12" xr3:uid="{B64CBE47-1090-485C-83E9-6AD3D740CD04}" name="on_beh_of"/>
    <tableColumn id="13" xr3:uid="{0DAA1346-E67E-438A-8ABE-DF57CA195900}" name="pre_minus_post_svc_ind"/>
    <tableColumn id="14" xr3:uid="{872E359F-1836-441B-9C8C-A2A62F43319E}" name="exped_ind"/>
    <tableColumn id="15" xr3:uid="{506E6015-DE7B-4C13-97C7-129EC288E97B}" name="data_migrator_member_identifier"/>
    <tableColumn id="16" xr3:uid="{C4ED0E3D-8BD0-4161-BBF8-B5A6D5FC941E}" name="member_identifier"/>
    <tableColumn id="17" xr3:uid="{908F2130-C2C0-4339-A4A3-3B6AA6FFF82A}" name="denial_date"/>
    <tableColumn id="18" xr3:uid="{C635C70D-6F33-4D82-8216-64E29A665180}" name="decision_date_pharmacy"/>
    <tableColumn id="19" xr3:uid="{AEFACE47-67A4-414F-9B3E-9AA28A008568}" name="date_difference"/>
    <tableColumn id="20" xr3:uid="{ED297B56-81D1-46EC-B610-C9BF1CDF6D83}" name="mbrid_date_drug_join"/>
    <tableColumn id="21" xr3:uid="{513B462F-C13B-41BF-AAB2-9E20C7E5C8A0}" name="mbrid_drug_join"/>
    <tableColumn id="22" xr3:uid="{47AB4843-E6E2-4EF4-9C2C-19C1EE6E1DF9}" name="mbrid_drug_join_match"/>
    <tableColumn id="23" xr3:uid="{D09F65DD-F794-4D2E-8733-3219C4DE2D4F}" name="national_drug_listing_name"/>
    <tableColumn id="24" xr3:uid="{23BC9A0D-E3C4-488E-B995-5F894F1DFAD2}" name="drug_pharmacy"/>
    <tableColumn id="25" xr3:uid="{94044033-CA3F-4621-85A8-A9079BE59CC8}" name="recd_date"/>
    <tableColumn id="26" xr3:uid="{D600E8FF-E0D9-41A9-A2E8-538957083973}" name="clsd_date"/>
    <tableColumn id="27" xr3:uid="{6C3526B3-C38B-407E-A991-D1ACCA3D7993}" name="posted_date"/>
    <tableColumn id="28" xr3:uid="{78379AD9-E322-4A2E-B4E6-8AB3BE121D29}" name="category"/>
    <tableColumn id="29" xr3:uid="{C8FF7D63-0AED-4187-943B-7FF2BA6A6C03}" name="description"/>
    <tableColumn id="30" xr3:uid="{B2BD801C-ADB6-485A-A6DE-1E1CEA14B9D2}" name="detail"/>
    <tableColumn id="31" xr3:uid="{BDFBE400-8EE5-4D18-9165-278545A598F9}" name="lvl_det_typ_cd"/>
    <tableColumn id="32" xr3:uid="{C8046BDD-0A13-4B1A-B7D1-C2E20EB0536D}" name="resolution"/>
    <tableColumn id="33" xr3:uid="{2913236C-227B-4B1E-AEE9-A66EC4909929}" name="item_determ"/>
    <tableColumn id="34" xr3:uid="{84031579-EF50-4A6E-8C09-562A0BB24E3B}" name="initial_determination_category_description"/>
    <tableColumn id="35" xr3:uid="{AE68552C-3AE8-487D-B7FC-5CC788F9D121}" name="initial_determination_reference_number"/>
    <tableColumn id="36" xr3:uid="{4C2F9EA8-0E74-45AD-9C8B-151ECDB90E01}" name="pa_number_pharmacy"/>
    <tableColumn id="37" xr3:uid="{E6F4DB52-6198-4C1B-9924-880373A657F7}" name="initial_determination_reference_number_match"/>
    <tableColumn id="38" xr3:uid="{767EC3F4-9AF9-40C9-B903-6A45B8034D02}" name="patient_first_name"/>
    <tableColumn id="39" xr3:uid="{06DEB30D-CA7A-4E7A-99EB-DC6D59C72FC9}" name="patient_last_name"/>
    <tableColumn id="40" xr3:uid="{970C7600-9504-4A1A-BFCF-68244ABB0C51}" name="patient_birth_date"/>
    <tableColumn id="41" xr3:uid="{B196F967-8409-4CEE-9884-C6E36DBA7E25}" name="subscriber_sequence_number"/>
    <tableColumn id="42" xr3:uid="{BC9EE868-92E0-4F79-966A-EEEC75E7B3D9}" name="mbr_st"/>
    <tableColumn id="43" xr3:uid="{168175E6-B648-4B4B-96A4-13A9063D574A}" name="contr_st"/>
    <tableColumn id="44" xr3:uid="{1108F620-057F-40B9-B710-411E753D37A4}" name="jurisd_st"/>
    <tableColumn id="45" xr3:uid="{BB6C0305-7E3F-432F-9C5E-4C590D466416}" name="prv_st"/>
    <tableColumn id="46" xr3:uid="{DA40F12E-03D5-4F61-A7E1-F5B0EE48227F}" name="adverse_determination"/>
    <tableColumn id="47" xr3:uid="{C0CF1ED3-BE49-4E3E-AFE7-DA00DD9266E2}" name="fund_arr"/>
    <tableColumn id="48" xr3:uid="{59972D02-0473-48F1-90A9-9C43297DE98B}" name="product_name"/>
    <tableColumn id="49" xr3:uid="{88809FB9-9473-43B2-A5C1-B54A5168E47C}" name="plan_name"/>
    <tableColumn id="50" xr3:uid="{9ADDEA35-B852-4BE9-BA3B-01FA8F69F2DB}" name="lob"/>
    <tableColumn id="51" xr3:uid="{60EEC7F8-B421-417C-9D36-805130B22BF2}" name="contact_method"/>
    <tableColumn id="52" xr3:uid="{BA1A5262-AD6A-4B13-9A19-CFE73CEBFB5C}" name="mkt_seg_cd"/>
    <tableColumn id="53" xr3:uid="{783BB625-C1E8-4DD2-B7E8-614F9E8D6D0A}" name="ifp_indicator"/>
    <tableColumn id="54" xr3:uid="{42103D26-E347-4BFE-A2BC-00FC9540B6A2}" name="mdr"/>
    <tableColumn id="55" xr3:uid="{FC5954EE-1CE9-429B-9E6D-75BE1A19E116}" name="fed"/>
    <tableColumn id="56" xr3:uid="{1A884A7D-FC4F-4731-9964-12543444DB76}" name="drug_group_pharmacy"/>
    <tableColumn id="57" xr3:uid="{E2B2EC05-5297-4614-AC15-C625514AC4D6}" name="client_name_pharmacy"/>
    <tableColumn id="58" xr3:uid="{2C555C37-7654-4E19-86D6-8543077F1814}" name="data_migrator_member_identifier_pharmacy"/>
    <tableColumn id="59" xr3:uid="{9745A075-5033-49E9-B0D9-F56F12443D35}" name="mbrid_date_drug_join_pharmacy"/>
    <tableColumn id="60" xr3:uid="{53C22768-A3FE-45F9-9185-7E2950F8F6DD}" name="mbrid_drug_join_pharmacy"/>
    <tableColumn id="61" xr3:uid="{FED0F4A6-DFCA-4A21-9955-56E8A84D4A12}" name="patient_name_pharmacy"/>
    <tableColumn id="62" xr3:uid="{77476290-7A97-4201-8163-F1905ED22D05}" name="decision_pharmacy"/>
    <tableColumn id="63" xr3:uid="{B880EEC3-7073-47A2-BD12-E603D5945C9F}" name="memberdob_pharmacy"/>
    <tableColumn id="64" xr3:uid="{549E72F0-81BF-4A52-9D25-2837931B2B13}" name="adjudication_platform"/>
    <tableColumn id="65" xr3:uid="{0BF1C774-F155-4677-AD6B-64FD3AA5326F}" name="drug_type"/>
    <tableColumn id="66" xr3:uid="{BCBC2D4F-7FA4-4DC6-A7D1-B5D619B00F45}" name="decision_date"/>
    <tableColumn id="67" xr3:uid="{EEE24293-93D0-44F6-80F5-3F81DAD3C4ED}" name="pa_number"/>
    <tableColumn id="68" xr3:uid="{4F40C29E-B1F1-4D37-AAC6-634664AF85AB}" name="patient_name"/>
    <tableColumn id="69" xr3:uid="{3B8625F0-4304-483A-9850-F04EE4757581}" name="member_id"/>
    <tableColumn id="70" xr3:uid="{523AAA84-F6C1-49BB-B6C9-47C57C75DDED}" name="client_name"/>
    <tableColumn id="71" xr3:uid="{5E04989C-4180-4D01-BDC4-000F41785632}" name="carrier_cd"/>
    <tableColumn id="72" xr3:uid="{74299A1F-9102-4AB8-A1C7-FE524940227A}" name="account_id"/>
    <tableColumn id="73" xr3:uid="{19876917-DED3-4792-8B0F-FBD015D57492}" name="group_id"/>
    <tableColumn id="74" xr3:uid="{21723F2E-4F86-460A-853C-3E1D40AA5A4D}" name="prescriber_id"/>
    <tableColumn id="75" xr3:uid="{6EACD6A1-925B-49F1-838C-3E1BEB8E70D9}" name="prescriber_name"/>
    <tableColumn id="76" xr3:uid="{4E91EF49-1DDF-49D6-9369-0F369B5C6FF5}" name="pa_class"/>
    <tableColumn id="77" xr3:uid="{15FBE060-07F3-4EB5-8327-C8F75F5E0039}" name="request_type"/>
    <tableColumn id="78" xr3:uid="{777B4F77-F8B1-46A6-9681-B87FDE0C98B7}" name="urgent_indicator"/>
    <tableColumn id="79" xr3:uid="{60DD6436-B13D-4383-94EC-83B71754CF7B}" name="request_date"/>
    <tableColumn id="80" xr3:uid="{8CDA08C1-777A-41D0-9B66-5833F8756AAE}" name="criteria_date"/>
    <tableColumn id="81" xr3:uid="{AE8E008B-4DA6-4902-8FDA-AD1FAF122C42}" name="created_date"/>
    <tableColumn id="82" xr3:uid="{1C949C95-7514-45FB-A7F6-341D330AE099}" name="decision"/>
    <tableColumn id="83" xr3:uid="{F3182BCD-357B-4E1C-B358-BB3355294E2E}" name="reporting_year_calc"/>
    <tableColumn id="84" xr3:uid="{464D4B4D-7634-4DAF-BA75-075E10A1BCFA}" name="reporting_month_calc"/>
    <tableColumn id="85" xr3:uid="{97436C72-3317-469B-B213-F0C665E13091}" name="comments"/>
    <tableColumn id="86" xr3:uid="{DB03AFC0-9166-4F91-A8F9-60F9A1F57797}" name="paorigin_code"/>
    <tableColumn id="87" xr3:uid="{7999D489-7875-4184-A861-7C72499965BF}" name="pastatus_code"/>
    <tableColumn id="88" xr3:uid="{B6E84FF4-3FC5-41E6-83F2-A31E7DF8A3BC}" name="patype_code"/>
    <tableColumn id="89" xr3:uid="{DDD69D92-245F-42A5-AE69-63E3CF4C7211}" name="englishresnotes"/>
    <tableColumn id="90" xr3:uid="{59BD439C-0945-445F-A1B9-5A6AB56D8872}" name="resolutionenglish"/>
    <tableColumn id="91" xr3:uid="{6D501FE1-1F9A-44FF-95A4-4AEF67C553DF}" name="reasoncode"/>
    <tableColumn id="92" xr3:uid="{B3818E48-54CD-4B69-9252-408593B65D68}" name="reason_description"/>
    <tableColumn id="93" xr3:uid="{87E2D3DA-1472-466C-A005-5C9BB8B4D256}" name="resolution_notes_calc"/>
    <tableColumn id="94" xr3:uid="{E9903C1F-3271-425A-9D71-8EA339CBC15B}" name="paapprovalstartdate"/>
    <tableColumn id="95" xr3:uid="{1FF41DB6-789D-4981-96F2-59396ED68253}" name="paapprovalexpiredate"/>
    <tableColumn id="96" xr3:uid="{58E9E560-5BA9-48FE-A27D-315997FCD15F}" name="level6code"/>
    <tableColumn id="97" xr3:uid="{0D1479A3-2C0A-4506-B433-12C6AE7D9594}" name="memberlastname"/>
    <tableColumn id="98" xr3:uid="{6CE2F98F-4A96-4B4C-B944-8FF4DAFEA241}" name="memberfirstname"/>
    <tableColumn id="99" xr3:uid="{24490354-BE91-4A4C-A0BA-C2690B08B04A}" name="memberdob"/>
    <tableColumn id="100" xr3:uid="{1906CBFD-ABF8-475F-8988-F495AA7AC307}" name="memberage"/>
    <tableColumn id="101" xr3:uid="{B4822D30-648F-413C-9B6D-099011999967}" name="gender"/>
    <tableColumn id="102" xr3:uid="{F7B1887F-7429-40C6-BE16-E1452EE11BB1}" name="memberstate"/>
    <tableColumn id="103" xr3:uid="{5D223B2E-FACC-494C-8CF9-209373B25A10}" name="approveddrug"/>
    <tableColumn id="104" xr3:uid="{8AF12962-5E89-4A28-BCAC-F9893629CFF9}" name="gpi"/>
    <tableColumn id="105" xr3:uid="{E6BFBCE1-6270-4710-BB91-E9C5FF7A7FBA}" name="icd_code"/>
    <tableColumn id="106" xr3:uid="{3BE3D7D4-E78D-45CB-82EB-F8532F135D22}" name="prvdr_npi"/>
    <tableColumn id="107" xr3:uid="{9F869B54-F3B2-4E6B-ADF5-828F454E6789}" name="physicianid"/>
    <tableColumn id="108" xr3:uid="{A81D4ABA-6A82-4873-A41C-C558BC80830C}" name="physicianfirstname"/>
    <tableColumn id="109" xr3:uid="{DDE1B6C9-AC1D-44FF-A658-8716BBBFF3D4}" name="physicianlastname"/>
    <tableColumn id="110" xr3:uid="{9FC69870-16B1-4F47-810A-082B15A0E378}" name="physiciancity"/>
    <tableColumn id="111" xr3:uid="{09F20842-70FC-4AE9-8B99-8B025FFF4620}" name="physicianstate"/>
    <tableColumn id="112" xr3:uid="{09022DA2-EAC2-45C3-B2F8-0823F2A4BA04}" name="physicianzip"/>
    <tableColumn id="113" xr3:uid="{1EBE729B-9B74-4626-A9A2-386BD6EFCB60}" name="gpi_2_class"/>
    <tableColumn id="114" xr3:uid="{94398560-D2BF-46AD-8EC9-26FD2F1FBD52}" name="gpi_6_class"/>
    <tableColumn id="115" xr3:uid="{415BDAAD-3685-4D37-AD5E-B882A266B2B0}" name="short_drug_name"/>
    <tableColumn id="116" xr3:uid="{FDDAEFD8-9739-432D-A753-7A9EFC5FFF5D}" name="appeallevel_name"/>
    <tableColumn id="117" xr3:uid="{FE479B36-BD27-46FA-8F70-A77050B96CC3}" name="on the average time elapsed between a request for clinical records from the requesting health care provider and receipt of adequate clinical records to complete the prior authorization"/>
    <tableColumn id="118" xr3:uid="{C953547C-BA7B-47F3-AF9F-4B4EFBFBBD04}" name="priority_long_name"/>
    <tableColumn id="119" xr3:uid="{09ADAE31-A3FE-4783-8F3F-43FCEFCC431B}" name="i_description"/>
    <tableColumn id="120" xr3:uid="{7B3C62E3-0F46-46C0-A6AB-BB06330A6EAD}" name="outcome_displaytext"/>
    <tableColumn id="121" xr3:uid="{9942E035-E551-4D00-A7ED-997A870CFAD0}" name="decision_name"/>
    <tableColumn id="122" xr3:uid="{54B526ED-5027-4A4F-9245-113C77450964}" name="outcome_description"/>
    <tableColumn id="123" xr3:uid="{4B45910B-B564-4018-9221-624AFAA00ED5}" name="decision_code"/>
    <tableColumn id="124" xr3:uid="{38D10273-E5B2-4418-9DEB-ECD6F50793F7}" name="schema_name"/>
    <tableColumn id="125" xr3:uid="{8B1598C6-A84D-4B02-82C7-915E94D15031}" name="icd_condition"/>
    <tableColumn id="126" xr3:uid="{5AF61C94-699C-4473-A09C-1F783D11867A}" name="pg_tat"/>
    <tableColumn id="127" xr3:uid="{576D0F85-902D-4C6B-BC01-156F3AB05A57}" name="tat"/>
    <tableColumn id="128" xr3:uid="{24C4CA0B-E9B5-4A6A-8A5A-186546D703E1}" name="peer_to_peer"/>
    <tableColumn id="129" xr3:uid="{82301A0E-B37B-49C3-B409-22533082D407}" name="ndc"/>
    <tableColumn id="130" xr3:uid="{307DC9D7-92C0-481F-9BBF-9B765B8FC887}" name="med_review_date"/>
    <tableColumn id="131" xr3:uid="{C9715CAA-7C24-468B-B907-CEB788AC470B}" name="med_reviewer"/>
    <tableColumn id="132" xr3:uid="{B8BEF7BB-9405-49EF-8EE9-37036535F3E5}" name="med_reviewer_cert"/>
    <tableColumn id="133" xr3:uid="{1BC6F69A-7A86-498C-BECF-A4A83F062508}" name="med_reviewer_fn"/>
    <tableColumn id="134" xr3:uid="{F98D2812-27C0-4963-84A9-049E4F7FD554}" name="med_reviewer_ln"/>
    <tableColumn id="135" xr3:uid="{0C7195FF-AAF5-4C7D-BEE4-DCCDC2E2DB31}" name="dmmi"/>
    <tableColumn id="136" xr3:uid="{D7FDF8C4-541D-4608-A007-E0C8D34033A6}" name="mddj"/>
    <tableColumn id="137" xr3:uid="{053E84A1-271F-4191-9F51-FCAF15E38DAE}" name="new_reason"/>
    <tableColumn id="138" xr3:uid="{654FFBC6-245A-49F9-997D-0EC681AB25AE}" name="step_flg"/>
    <tableColumn id="139" xr3:uid="{6DD6D2C1-F8DC-4D61-8A09-76EC69453B43}" name="ql_flg"/>
    <tableColumn id="140" xr3:uid="{0DD1BA26-AA2A-415C-91AE-28119EF77DB8}" name="mednecc_flg"/>
    <tableColumn id="141" xr3:uid="{7AE19B41-6201-4DE0-9220-4CFA3DCE665B}" name="clinical_flg"/>
    <tableColumn id="142" xr3:uid="{A8C9CECE-89AA-4EAE-A032-FCB792746F42}" name="tier_flg"/>
    <tableColumn id="143" xr3:uid="{7E26F09B-BBD6-4F59-8358-D2C378E149A5}" name="exp_flg"/>
    <tableColumn id="144" xr3:uid="{088A5482-8DD4-4072-9AE4-47DC55E7D51D}" name="non_covered_formulary_flg"/>
    <tableColumn id="145" xr3:uid="{98036703-E937-4B4A-BAD2-48525BFD79CC}" name="non_covered_plan_flg"/>
    <tableColumn id="146" xr3:uid="{EA8DA643-736D-4303-8CEF-0B102F058185}" name="mh_flg"/>
    <tableColumn id="147" xr3:uid="{F436FBBC-7EA8-45C9-9654-3CD719D7CCFF}" name="sud_flg"/>
    <tableColumn id="148" xr3:uid="{CCB3B76D-0606-453D-94DE-CA0D428FB1ED}" name="msurg_flg"/>
    <tableColumn id="149" xr3:uid="{BB298C37-13C3-4D2D-9B5E-BBE7A5760475}" name="specialty.y"/>
    <tableColumn id="150" xr3:uid="{96C79EB6-1BEA-481C-8DD3-0EC6A26436F7}" name="npi"/>
    <tableColumn id="151" xr3:uid="{FD0F349C-225F-47CA-955B-4AD10599F3A3}" name="split_marker"/>
    <tableColumn id="152" xr3:uid="{405ADE36-AE28-4803-B15F-4545FD062C12}" name="first_name"/>
    <tableColumn id="153" xr3:uid="{FA96DBAC-7859-49BF-956C-6FC281276532}" name="last_name"/>
    <tableColumn id="154" xr3:uid="{AE8CA052-20A1-445C-A415-D1A67F8349C2}" name="specialty.x"/>
    <tableColumn id="155" xr3:uid="{A6872CC6-BDE5-452B-BA7B-DE4343233C74}" name="specialty.y_new_specs"/>
    <tableColumn id="186" xr3:uid="{77D693F6-4277-4560-82FA-332B61DD1181}" name="Expedited_TAT_days" dataDxfId="28">
      <calculatedColumnFormula>IF(DN2 = "Expedited", BN2-CA2, "")</calculatedColumnFormula>
    </tableColumn>
    <tableColumn id="156" xr3:uid="{B8FDEADA-A98B-4892-9FFE-A3FEC14D96A0}" name="iTAT"/>
    <tableColumn id="157" xr3:uid="{24882BEB-FAA9-43F7-847A-7D626928D56E}" name="PAuths"/>
    <tableColumn id="158" xr3:uid="{9FB056F8-B88F-4BE2-8393-F20EBDA6A443}" name="pauths_approved"/>
    <tableColumn id="159" xr3:uid="{2303CF17-B704-4153-8279-26C226AD0DDD}" name="pauths_denied"/>
    <tableColumn id="184" xr3:uid="{D5757F44-EF84-41B5-AB93-888649B81A88}" name="pauths_expedited_a "/>
    <tableColumn id="185" xr3:uid="{252378D1-8A85-4AF8-B498-E2F0BB980CFD}" name="pauths_expedited_d"/>
    <tableColumn id="160" xr3:uid="{57E174F1-043D-481E-B0EA-1F64DA4BAFF5}" name="Appeals"/>
    <tableColumn id="161" xr3:uid="{2AF28CB7-C271-4C97-B0D4-7FDD2E315167}" name="count_appeals"/>
    <tableColumn id="162" xr3:uid="{BD9C0982-D7CD-45AD-964A-58E24CD43B0D}" name="Result"/>
    <tableColumn id="163" xr3:uid="{48DEEEAF-C96F-4CB0-BB36-3AE88E30FF0F}" name="count_ot"/>
    <tableColumn id="164" xr3:uid="{D3370D32-EFBC-40C2-B700-4C3D53A41E38}" name="count_up"/>
    <tableColumn id="165" xr3:uid="{0483E222-8B79-4267-AD1B-C1ED70A8C6A6}" name="count_pa"/>
    <tableColumn id="166" xr3:uid="{569E7336-7B95-414C-8AF5-BB6C774DD8A5}" name="ICD10"/>
    <tableColumn id="167" xr3:uid="{6C77C786-7D62-4705-9110-4B572B3C277B}" name="icd10_approved"/>
    <tableColumn id="168" xr3:uid="{3C1DCE95-028B-4251-B835-6825B5068A8E}" name="icd10_denied"/>
    <tableColumn id="169" xr3:uid="{F00635FC-AADF-4A45-8E4E-94FE443FCE05}" name="Diag_Code"/>
    <tableColumn id="170" xr3:uid="{77907FF9-C7B7-4007-9422-515B77C1B4D0}" name="diag_cd_approved"/>
    <tableColumn id="171" xr3:uid="{7D4B8C58-35B5-481F-B486-1E834D6B9FFC}" name="diag_cd_denied"/>
    <tableColumn id="172" xr3:uid="{D7A8F4F7-85F6-4FE2-BE51-EB80924F7796}" name="iPAOrigin"/>
    <tableColumn id="173" xr3:uid="{44ED09CA-88CF-42F6-BAE6-9AF1FDBD96A9}" name="PriorAuth_Origin"/>
    <tableColumn id="174" xr3:uid="{53FFDDD0-EAFB-4671-BAB2-4FBD0A7600B3}" name="count_epa"/>
    <tableColumn id="175" xr3:uid="{5C3683A3-DAD6-467E-ACB5-FA782C1D6420}" name="count_fax"/>
    <tableColumn id="176" xr3:uid="{2FA78EAE-AACD-48F6-9F63-22E3F17A7B73}" name="count_call"/>
    <tableColumn id="177" xr3:uid="{81DF443A-68DE-4470-A9EB-84A8B498D0C4}" name="count_other"/>
    <tableColumn id="178" xr3:uid="{E9A9D8BE-B78A-41B2-A6E5-557CF3FDACEA}" name="Specialty"/>
    <tableColumn id="179" xr3:uid="{AA213BCA-631C-4B31-8749-46C7E12553D1}" name="Drugs"/>
    <tableColumn id="180" xr3:uid="{6A7F3F21-4BB9-46F7-AD96-6A1092E9E2F8}" name="Denials"/>
    <tableColumn id="181" xr3:uid="{ACDC00C0-9555-4061-869F-B522F22E6589}" name="Submission"/>
    <tableColumn id="182" xr3:uid="{6C8D04C1-F18E-4096-B24B-F8F489B24A96}" name="Respons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0570-E22B-4C9F-99AA-14875A394535}">
  <sheetPr codeName="Sheet2"/>
  <dimension ref="C21:H27"/>
  <sheetViews>
    <sheetView workbookViewId="0">
      <selection activeCell="J30" sqref="J30"/>
    </sheetView>
  </sheetViews>
  <sheetFormatPr defaultRowHeight="15" x14ac:dyDescent="0.25"/>
  <cols>
    <col min="3" max="4" width="10.7109375" bestFit="1" customWidth="1"/>
    <col min="5" max="5" width="9.5703125" bestFit="1" customWidth="1"/>
    <col min="6" max="6" width="9.7109375" bestFit="1" customWidth="1"/>
    <col min="7" max="7" width="9.42578125" bestFit="1" customWidth="1"/>
    <col min="8" max="8" width="9.28515625" bestFit="1" customWidth="1"/>
  </cols>
  <sheetData>
    <row r="21" spans="3:8" x14ac:dyDescent="0.25">
      <c r="C21" s="2" t="e">
        <f>+GETPIVOTDATA("Prior Auths",#REF!)</f>
        <v>#REF!</v>
      </c>
      <c r="D21" s="2" t="e">
        <f>+GETPIVOTDATA("Approved",#REF!)</f>
        <v>#REF!</v>
      </c>
      <c r="E21" s="3" t="e">
        <f>+GETPIVOTDATA("%Approved",#REF!)</f>
        <v>#REF!</v>
      </c>
      <c r="F21" s="2" t="e">
        <f>+GETPIVOTDATA("Denied",#REF!)</f>
        <v>#REF!</v>
      </c>
      <c r="G21" s="3" t="e">
        <f>+GETPIVOTDATA("%Denied",#REF!)</f>
        <v>#REF!</v>
      </c>
    </row>
    <row r="24" spans="3:8" x14ac:dyDescent="0.25">
      <c r="C24" s="2" t="e">
        <f>+GETPIVOTDATA("Appeals ",#REF!)</f>
        <v>#REF!</v>
      </c>
      <c r="D24" s="3" t="e">
        <f>+GETPIVOTDATA("%Appealed",#REF!)</f>
        <v>#REF!</v>
      </c>
      <c r="E24" s="2" t="e">
        <f>+GETPIVOTDATA("Overturned",#REF!)</f>
        <v>#REF!</v>
      </c>
      <c r="F24" s="3" t="e">
        <f>+GETPIVOTDATA("%Overturned",#REF!)</f>
        <v>#REF!</v>
      </c>
      <c r="G24" s="2" t="e">
        <f>+GETPIVOTDATA("Upheld",#REF!)</f>
        <v>#REF!</v>
      </c>
      <c r="H24" s="3" t="e">
        <f>+GETPIVOTDATA("%Upheld",#REF!)</f>
        <v>#REF!</v>
      </c>
    </row>
    <row r="27" spans="3:8" x14ac:dyDescent="0.25">
      <c r="C27" s="2" t="e">
        <f>+GETPIVOTDATA("IRO_Appeals ",#REF!)</f>
        <v>#REF!</v>
      </c>
      <c r="D27" s="3" t="e">
        <f>+GETPIVOTDATA("%IRO_Appeals",#REF!)</f>
        <v>#REF!</v>
      </c>
      <c r="E27" s="2" t="e">
        <f>+GETPIVOTDATA("IRO_Overturned",#REF!)</f>
        <v>#REF!</v>
      </c>
      <c r="F27" s="3" t="e">
        <f>+GETPIVOTDATA("%IRO_Overturned",#REF!)</f>
        <v>#REF!</v>
      </c>
      <c r="G27" s="2" t="e">
        <f>+GETPIVOTDATA("IRO_UpHeld",#REF!)</f>
        <v>#REF!</v>
      </c>
      <c r="H27" s="3" t="e">
        <f>+GETPIVOTDATA("%IRO_Upheld",#REF!)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58E7-F138-4930-8F79-D3FE8B077055}">
  <sheetPr>
    <tabColor theme="0"/>
  </sheetPr>
  <dimension ref="A1:J36"/>
  <sheetViews>
    <sheetView tabSelected="1" workbookViewId="0">
      <selection activeCell="C39" sqref="C39"/>
    </sheetView>
  </sheetViews>
  <sheetFormatPr defaultRowHeight="15" x14ac:dyDescent="0.25"/>
  <cols>
    <col min="1" max="1" width="32.7109375" customWidth="1"/>
    <col min="2" max="2" width="20.7109375" bestFit="1" customWidth="1"/>
    <col min="3" max="3" width="18.42578125" bestFit="1" customWidth="1"/>
    <col min="4" max="4" width="31" bestFit="1" customWidth="1"/>
    <col min="5" max="5" width="28.5703125" bestFit="1" customWidth="1"/>
    <col min="6" max="6" width="19.5703125" bestFit="1" customWidth="1"/>
    <col min="7" max="7" width="19.7109375" style="9" bestFit="1" customWidth="1"/>
    <col min="8" max="8" width="15.85546875" bestFit="1" customWidth="1"/>
    <col min="9" max="9" width="23.5703125" bestFit="1" customWidth="1"/>
    <col min="10" max="10" width="33.42578125" bestFit="1" customWidth="1"/>
    <col min="11" max="11" width="25.5703125" customWidth="1"/>
  </cols>
  <sheetData>
    <row r="1" spans="1:10" ht="18.75" x14ac:dyDescent="0.25">
      <c r="A1" s="5" t="s">
        <v>3752</v>
      </c>
    </row>
    <row r="2" spans="1:10" ht="18.75" x14ac:dyDescent="0.25">
      <c r="A2" s="5" t="s">
        <v>3738</v>
      </c>
      <c r="B2" s="5"/>
    </row>
    <row r="3" spans="1:10" x14ac:dyDescent="0.25">
      <c r="A3" s="7" t="s">
        <v>48</v>
      </c>
    </row>
    <row r="4" spans="1:10" x14ac:dyDescent="0.25">
      <c r="A4" t="s">
        <v>3745</v>
      </c>
    </row>
    <row r="5" spans="1:10" x14ac:dyDescent="0.25">
      <c r="A5" t="s">
        <v>49</v>
      </c>
    </row>
    <row r="6" spans="1:10" x14ac:dyDescent="0.25">
      <c r="A6" t="s">
        <v>50</v>
      </c>
    </row>
    <row r="7" spans="1:10" x14ac:dyDescent="0.25">
      <c r="A7" s="13" t="s">
        <v>45</v>
      </c>
      <c r="B7" s="15" t="s">
        <v>43</v>
      </c>
    </row>
    <row r="8" spans="1:10" x14ac:dyDescent="0.25">
      <c r="A8" s="13" t="s">
        <v>46</v>
      </c>
      <c r="B8" s="15" t="s">
        <v>43</v>
      </c>
    </row>
    <row r="9" spans="1:10" x14ac:dyDescent="0.25">
      <c r="A9" s="13" t="s">
        <v>77</v>
      </c>
      <c r="B9" s="15" t="s">
        <v>43</v>
      </c>
    </row>
    <row r="10" spans="1:10" x14ac:dyDescent="0.25">
      <c r="A10" s="13" t="s">
        <v>47</v>
      </c>
      <c r="B10" s="15" t="s">
        <v>43</v>
      </c>
    </row>
    <row r="11" spans="1:10" x14ac:dyDescent="0.25">
      <c r="A11" s="6" t="s">
        <v>51</v>
      </c>
    </row>
    <row r="12" spans="1:10" x14ac:dyDescent="0.25">
      <c r="A12" s="13" t="s">
        <v>3736</v>
      </c>
      <c r="B12" s="14" t="s">
        <v>3739</v>
      </c>
      <c r="C12" s="14" t="s">
        <v>3740</v>
      </c>
      <c r="D12" s="15" t="s">
        <v>7972</v>
      </c>
      <c r="E12" s="15" t="s">
        <v>7973</v>
      </c>
      <c r="F12" s="14" t="s">
        <v>3741</v>
      </c>
      <c r="G12" s="14" t="s">
        <v>3742</v>
      </c>
      <c r="H12" s="14" t="s">
        <v>3743</v>
      </c>
      <c r="I12" s="14" t="s">
        <v>3744</v>
      </c>
      <c r="J12" s="15" t="s">
        <v>7977</v>
      </c>
    </row>
    <row r="13" spans="1:10" x14ac:dyDescent="0.25">
      <c r="A13" s="10" t="s">
        <v>15</v>
      </c>
      <c r="B13" s="11">
        <v>206</v>
      </c>
      <c r="C13" s="11">
        <v>0</v>
      </c>
      <c r="D13" s="11">
        <v>51</v>
      </c>
      <c r="E13" s="11">
        <v>0</v>
      </c>
      <c r="F13" s="11">
        <v>0</v>
      </c>
      <c r="G13" s="11">
        <v>0</v>
      </c>
      <c r="H13" s="11">
        <v>0</v>
      </c>
      <c r="I13" s="12">
        <v>1.1866019417475726</v>
      </c>
      <c r="J13" s="17">
        <v>0.20741533778709709</v>
      </c>
    </row>
    <row r="14" spans="1:10" x14ac:dyDescent="0.25">
      <c r="A14" s="10" t="s">
        <v>14</v>
      </c>
      <c r="B14" s="11">
        <v>0</v>
      </c>
      <c r="C14" s="11">
        <v>82</v>
      </c>
      <c r="D14" s="11">
        <v>0</v>
      </c>
      <c r="E14" s="11">
        <v>20</v>
      </c>
      <c r="F14" s="11">
        <v>6</v>
      </c>
      <c r="G14" s="11">
        <v>3</v>
      </c>
      <c r="H14" s="11">
        <v>3</v>
      </c>
      <c r="I14" s="12">
        <v>7.2843902439024397</v>
      </c>
      <c r="J14" s="17">
        <v>0.17164215686010292</v>
      </c>
    </row>
    <row r="15" spans="1:10" x14ac:dyDescent="0.25">
      <c r="A15" s="10" t="s">
        <v>42</v>
      </c>
      <c r="B15" s="11">
        <v>206</v>
      </c>
      <c r="C15" s="11">
        <v>82</v>
      </c>
      <c r="D15" s="11">
        <v>51</v>
      </c>
      <c r="E15" s="11">
        <v>20</v>
      </c>
      <c r="F15" s="11">
        <v>6</v>
      </c>
      <c r="G15" s="11">
        <v>3</v>
      </c>
      <c r="H15" s="11">
        <v>3</v>
      </c>
      <c r="I15" s="12">
        <v>2.9227777777777768</v>
      </c>
      <c r="J15" s="17">
        <v>0.19884992826936609</v>
      </c>
    </row>
    <row r="16" spans="1:10" x14ac:dyDescent="0.25">
      <c r="A16" s="25" t="s">
        <v>3751</v>
      </c>
      <c r="G16"/>
    </row>
    <row r="17" spans="1:5" x14ac:dyDescent="0.25">
      <c r="A17" s="18" t="s">
        <v>44</v>
      </c>
      <c r="B17" s="19" t="s">
        <v>15</v>
      </c>
      <c r="C17" s="19" t="s">
        <v>20</v>
      </c>
      <c r="D17" s="19" t="s">
        <v>14</v>
      </c>
      <c r="E17" s="20" t="s">
        <v>21</v>
      </c>
    </row>
    <row r="18" spans="1:5" x14ac:dyDescent="0.25">
      <c r="A18" s="21">
        <f>+GETPIVOTDATA("Prior_Auth_Approvals",$A$12)+GETPIVOTDATA("Prior_Auth_Denials",$A$12)</f>
        <v>288</v>
      </c>
      <c r="B18" s="22">
        <f>+GETPIVOTDATA("Prior_Auth_Approvals",$A$12)</f>
        <v>206</v>
      </c>
      <c r="C18" s="23">
        <f>IFERROR(+B18/A18,0)</f>
        <v>0.71527777777777779</v>
      </c>
      <c r="D18" s="22">
        <f>+GETPIVOTDATA("Prior_Auth_Denials",$A$12)</f>
        <v>82</v>
      </c>
      <c r="E18" s="24">
        <f>IFERROR(+D18/A18,0)</f>
        <v>0.28472222222222221</v>
      </c>
    </row>
    <row r="19" spans="1:5" x14ac:dyDescent="0.25">
      <c r="A19" s="31" t="s">
        <v>7974</v>
      </c>
      <c r="B19" s="22"/>
      <c r="C19" s="23"/>
      <c r="D19" s="22"/>
      <c r="E19" s="24"/>
    </row>
    <row r="20" spans="1:5" x14ac:dyDescent="0.25">
      <c r="A20" s="18" t="s">
        <v>44</v>
      </c>
      <c r="B20" s="19" t="s">
        <v>15</v>
      </c>
      <c r="C20" s="19" t="s">
        <v>20</v>
      </c>
      <c r="D20" s="19" t="s">
        <v>14</v>
      </c>
      <c r="E20" s="20" t="s">
        <v>21</v>
      </c>
    </row>
    <row r="21" spans="1:5" x14ac:dyDescent="0.25">
      <c r="A21" s="21">
        <f>+GETPIVOTDATA("Expedited_prior_auth_approved",$A$12)+GETPIVOTDATA("Expedited_prior_auth_denied",$A$12)</f>
        <v>71</v>
      </c>
      <c r="B21" s="22">
        <f>+GETPIVOTDATA("Expedited_Prior_Auth_Approved",$A$12)</f>
        <v>51</v>
      </c>
      <c r="C21" s="23">
        <f>IFERROR(+B21/A21,0)</f>
        <v>0.71830985915492962</v>
      </c>
      <c r="D21" s="22">
        <f>+GETPIVOTDATA("Expedited_Prior_Auth_Denied",$A$12)</f>
        <v>20</v>
      </c>
      <c r="E21" s="24">
        <f>IFERROR(+D21/A21,0)</f>
        <v>0.28169014084507044</v>
      </c>
    </row>
    <row r="22" spans="1:5" x14ac:dyDescent="0.25">
      <c r="A22" s="8" t="s">
        <v>18</v>
      </c>
    </row>
    <row r="23" spans="1:5" x14ac:dyDescent="0.25">
      <c r="A23" s="18" t="s">
        <v>44</v>
      </c>
      <c r="B23" s="19" t="s">
        <v>16</v>
      </c>
      <c r="C23" s="19" t="s">
        <v>22</v>
      </c>
      <c r="D23" s="19" t="s">
        <v>17</v>
      </c>
      <c r="E23" s="20" t="s">
        <v>23</v>
      </c>
    </row>
    <row r="24" spans="1:5" x14ac:dyDescent="0.25">
      <c r="A24" s="21">
        <f>+GETPIVOTDATA("Number_of_Appeals",$A$12)</f>
        <v>6</v>
      </c>
      <c r="B24" s="22">
        <f>+GETPIVOTDATA("Appeals_Overturned",$A$12)</f>
        <v>3</v>
      </c>
      <c r="C24" s="23">
        <f>IFERROR(+B24/A24,0)</f>
        <v>0.5</v>
      </c>
      <c r="D24" s="22">
        <f>+GETPIVOTDATA("Appeals_Upheld",$A$12)</f>
        <v>3</v>
      </c>
      <c r="E24" s="24">
        <f>IFERROR(+D24/A24,0)</f>
        <v>0.5</v>
      </c>
    </row>
    <row r="25" spans="1:5" x14ac:dyDescent="0.25">
      <c r="A25" s="8" t="s">
        <v>3737</v>
      </c>
    </row>
    <row r="26" spans="1:5" x14ac:dyDescent="0.25">
      <c r="A26" s="18" t="s">
        <v>44</v>
      </c>
      <c r="B26" s="19" t="s">
        <v>16</v>
      </c>
      <c r="C26" s="19" t="s">
        <v>22</v>
      </c>
      <c r="D26" s="19" t="s">
        <v>17</v>
      </c>
      <c r="E26" s="20" t="s">
        <v>23</v>
      </c>
    </row>
    <row r="27" spans="1:5" x14ac:dyDescent="0.25">
      <c r="A27" s="21">
        <v>0</v>
      </c>
      <c r="B27" s="22">
        <v>0</v>
      </c>
      <c r="C27" s="23">
        <v>0</v>
      </c>
      <c r="D27" s="22">
        <v>0</v>
      </c>
      <c r="E27" s="24">
        <v>0</v>
      </c>
    </row>
    <row r="28" spans="1:5" x14ac:dyDescent="0.25">
      <c r="A28" s="8" t="s">
        <v>3735</v>
      </c>
    </row>
    <row r="29" spans="1:5" x14ac:dyDescent="0.25">
      <c r="A29" s="26" t="s">
        <v>52</v>
      </c>
    </row>
    <row r="30" spans="1:5" x14ac:dyDescent="0.25">
      <c r="A30" s="27">
        <f>+GETPIVOTDATA("Number_of_Appeals",$A$12)/GETPIVOTDATA("Prior_Auth_Denials",$A$12)</f>
        <v>7.3170731707317069E-2</v>
      </c>
    </row>
    <row r="31" spans="1:5" x14ac:dyDescent="0.25">
      <c r="A31" s="4" t="s">
        <v>3750</v>
      </c>
    </row>
    <row r="32" spans="1:5" x14ac:dyDescent="0.25">
      <c r="A32" s="26" t="s">
        <v>19</v>
      </c>
    </row>
    <row r="33" spans="1:1" x14ac:dyDescent="0.25">
      <c r="A33" s="28">
        <f>+GETPIVOTDATA("Turn_Around_Time_Days",$A$12)</f>
        <v>2.9227777777777768</v>
      </c>
    </row>
    <row r="34" spans="1:1" x14ac:dyDescent="0.25">
      <c r="A34" s="32" t="s">
        <v>7976</v>
      </c>
    </row>
    <row r="35" spans="1:1" x14ac:dyDescent="0.25">
      <c r="A35" s="26" t="s">
        <v>19</v>
      </c>
    </row>
    <row r="36" spans="1:1" x14ac:dyDescent="0.25">
      <c r="A36" s="28">
        <f>+GETPIVOTDATA("Expedited_Turn_Around_time_days",$A$12)</f>
        <v>0.19884992826936609</v>
      </c>
    </row>
  </sheetData>
  <dataValidations count="10">
    <dataValidation allowBlank="1" showInputMessage="1" showErrorMessage="1" prompt="2024 Mississippi Prior Authorization Statistics for Commercial Insured Business" sqref="A1" xr:uid="{C693C99A-7573-437A-AF1F-C1C17916F8A6}"/>
    <dataValidation allowBlank="1" showInputMessage="1" showErrorMessage="1" prompt="Prior Authorizations_x000a_" sqref="A16" xr:uid="{4117EBA7-13AD-4840-9AFD-9C9780EF5EF0}"/>
    <dataValidation allowBlank="1" showInputMessage="1" showErrorMessage="1" prompt="Appeals" sqref="A22" xr:uid="{3C558D2E-C519-48B6-8A0B-A0B8B6DB91A5}"/>
    <dataValidation allowBlank="1" showInputMessage="1" showErrorMessage="1" prompt="External Review Appeals" sqref="A25" xr:uid="{46E5B675-E67D-4370-B7E0-05238E1149E3}"/>
    <dataValidation allowBlank="1" showInputMessage="1" showErrorMessage="1" prompt="Denials Appealed_x000a_" sqref="A28" xr:uid="{A025503B-E696-4B91-B626-2DFBEFFCCEDC}"/>
    <dataValidation allowBlank="1" showInputMessage="1" showErrorMessage="1" prompt="Turn Around Time (TAT)_x000a_" sqref="A31" xr:uid="{E4DD360C-B866-4477-8471-A1714E52C3AF}"/>
    <dataValidation allowBlank="1" showInputMessage="1" showErrorMessage="1" prompt="Expedited Prior Authorizations_x000a_" sqref="A19" xr:uid="{D2396778-6FFD-4C02-AA45-AF588DF0175B}"/>
    <dataValidation allowBlank="1" showInputMessage="1" showErrorMessage="1" prompt="Expedited_Turn_Around_time_days_x000a_" sqref="A34" xr:uid="{D7A21224-CB79-4791-AE40-9D4FED3A6169}"/>
    <dataValidation allowBlank="1" showInputMessage="1" showErrorMessage="1" prompt="The PriorAuthorizationResults Pivot table summarizes key metrics and allows for dynamic analysis of the data. You can adjust the filters to view different perspectives of the prior authorization statistics." sqref="A3" xr:uid="{B6BAED0F-66F1-4D57-9294-2352BA03774D}"/>
    <dataValidation allowBlank="1" showInputMessage="1" showErrorMessage="1" prompt="Filtering Options:_x000a_You can filter the data in the tables by the following criteria:_x000a_Provider Specialty, Drug, ICD-10 Codes and Denial Reason" sqref="A4" xr:uid="{C4EBB009-933A-4109-B905-07B560C9949E}"/>
  </dataValidations>
  <pageMargins left="0.7" right="0.7" top="0.75" bottom="0.75" header="0.3" footer="0.3"/>
  <pageSetup orientation="portrait" r:id="rId2"/>
  <ignoredErrors>
    <ignoredError sqref="A19 A34" calculatedColumn="1"/>
  </ignoredErrors>
  <drawing r:id="rId3"/>
  <tableParts count="7">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3EDB3-F69B-4C84-AABF-8E00304B7DC9}">
  <sheetPr>
    <tabColor theme="0"/>
  </sheetPr>
  <dimension ref="A1:B1819"/>
  <sheetViews>
    <sheetView workbookViewId="0">
      <selection activeCell="B11" sqref="B11"/>
    </sheetView>
  </sheetViews>
  <sheetFormatPr defaultRowHeight="15" x14ac:dyDescent="0.25"/>
  <cols>
    <col min="1" max="1" width="16.7109375" bestFit="1" customWidth="1"/>
    <col min="2" max="2" width="63.42578125" bestFit="1" customWidth="1"/>
  </cols>
  <sheetData>
    <row r="1" spans="1:2" x14ac:dyDescent="0.25">
      <c r="A1" s="33" t="s">
        <v>3716</v>
      </c>
      <c r="B1" s="33" t="s">
        <v>3717</v>
      </c>
    </row>
    <row r="2" spans="1:2" x14ac:dyDescent="0.25">
      <c r="A2" t="s">
        <v>655</v>
      </c>
      <c r="B2" t="s">
        <v>656</v>
      </c>
    </row>
    <row r="3" spans="1:2" x14ac:dyDescent="0.25">
      <c r="A3" t="s">
        <v>657</v>
      </c>
      <c r="B3" t="s">
        <v>658</v>
      </c>
    </row>
    <row r="4" spans="1:2" x14ac:dyDescent="0.25">
      <c r="A4" t="s">
        <v>659</v>
      </c>
      <c r="B4" t="s">
        <v>660</v>
      </c>
    </row>
    <row r="5" spans="1:2" x14ac:dyDescent="0.25">
      <c r="A5" t="s">
        <v>661</v>
      </c>
      <c r="B5" t="s">
        <v>662</v>
      </c>
    </row>
    <row r="6" spans="1:2" x14ac:dyDescent="0.25">
      <c r="A6" t="s">
        <v>80</v>
      </c>
      <c r="B6" t="s">
        <v>663</v>
      </c>
    </row>
    <row r="7" spans="1:2" x14ac:dyDescent="0.25">
      <c r="A7" t="s">
        <v>664</v>
      </c>
      <c r="B7" t="s">
        <v>665</v>
      </c>
    </row>
    <row r="8" spans="1:2" x14ac:dyDescent="0.25">
      <c r="A8" t="s">
        <v>666</v>
      </c>
      <c r="B8" t="s">
        <v>667</v>
      </c>
    </row>
    <row r="9" spans="1:2" x14ac:dyDescent="0.25">
      <c r="A9" t="s">
        <v>668</v>
      </c>
      <c r="B9" t="s">
        <v>669</v>
      </c>
    </row>
    <row r="10" spans="1:2" x14ac:dyDescent="0.25">
      <c r="A10" t="s">
        <v>81</v>
      </c>
      <c r="B10" t="s">
        <v>670</v>
      </c>
    </row>
    <row r="11" spans="1:2" x14ac:dyDescent="0.25">
      <c r="A11" t="s">
        <v>82</v>
      </c>
      <c r="B11" t="s">
        <v>671</v>
      </c>
    </row>
    <row r="12" spans="1:2" x14ac:dyDescent="0.25">
      <c r="A12" t="s">
        <v>672</v>
      </c>
      <c r="B12" t="s">
        <v>673</v>
      </c>
    </row>
    <row r="13" spans="1:2" x14ac:dyDescent="0.25">
      <c r="A13" t="s">
        <v>674</v>
      </c>
      <c r="B13" t="s">
        <v>675</v>
      </c>
    </row>
    <row r="14" spans="1:2" x14ac:dyDescent="0.25">
      <c r="A14" t="s">
        <v>676</v>
      </c>
      <c r="B14" t="s">
        <v>677</v>
      </c>
    </row>
    <row r="15" spans="1:2" x14ac:dyDescent="0.25">
      <c r="A15" t="s">
        <v>678</v>
      </c>
      <c r="B15" t="s">
        <v>679</v>
      </c>
    </row>
    <row r="16" spans="1:2" x14ac:dyDescent="0.25">
      <c r="A16" t="s">
        <v>680</v>
      </c>
      <c r="B16" t="s">
        <v>681</v>
      </c>
    </row>
    <row r="17" spans="1:2" x14ac:dyDescent="0.25">
      <c r="A17" t="s">
        <v>682</v>
      </c>
      <c r="B17" t="s">
        <v>683</v>
      </c>
    </row>
    <row r="18" spans="1:2" x14ac:dyDescent="0.25">
      <c r="A18" t="s">
        <v>684</v>
      </c>
      <c r="B18" t="s">
        <v>685</v>
      </c>
    </row>
    <row r="19" spans="1:2" x14ac:dyDescent="0.25">
      <c r="A19" t="s">
        <v>686</v>
      </c>
      <c r="B19" t="s">
        <v>687</v>
      </c>
    </row>
    <row r="20" spans="1:2" x14ac:dyDescent="0.25">
      <c r="A20" t="s">
        <v>688</v>
      </c>
      <c r="B20" t="s">
        <v>689</v>
      </c>
    </row>
    <row r="21" spans="1:2" x14ac:dyDescent="0.25">
      <c r="A21" t="s">
        <v>690</v>
      </c>
      <c r="B21" t="s">
        <v>691</v>
      </c>
    </row>
    <row r="22" spans="1:2" x14ac:dyDescent="0.25">
      <c r="A22" t="s">
        <v>692</v>
      </c>
      <c r="B22" t="s">
        <v>693</v>
      </c>
    </row>
    <row r="23" spans="1:2" x14ac:dyDescent="0.25">
      <c r="A23" t="s">
        <v>694</v>
      </c>
      <c r="B23" t="s">
        <v>695</v>
      </c>
    </row>
    <row r="24" spans="1:2" x14ac:dyDescent="0.25">
      <c r="A24" t="s">
        <v>696</v>
      </c>
      <c r="B24" t="s">
        <v>697</v>
      </c>
    </row>
    <row r="25" spans="1:2" x14ac:dyDescent="0.25">
      <c r="A25" t="s">
        <v>698</v>
      </c>
      <c r="B25" t="s">
        <v>699</v>
      </c>
    </row>
    <row r="26" spans="1:2" x14ac:dyDescent="0.25">
      <c r="A26" t="s">
        <v>83</v>
      </c>
      <c r="B26" t="s">
        <v>700</v>
      </c>
    </row>
    <row r="27" spans="1:2" x14ac:dyDescent="0.25">
      <c r="A27" t="s">
        <v>701</v>
      </c>
      <c r="B27" t="s">
        <v>702</v>
      </c>
    </row>
    <row r="28" spans="1:2" x14ac:dyDescent="0.25">
      <c r="A28" t="s">
        <v>703</v>
      </c>
      <c r="B28" t="s">
        <v>704</v>
      </c>
    </row>
    <row r="29" spans="1:2" x14ac:dyDescent="0.25">
      <c r="A29" t="s">
        <v>705</v>
      </c>
      <c r="B29" t="s">
        <v>706</v>
      </c>
    </row>
    <row r="30" spans="1:2" x14ac:dyDescent="0.25">
      <c r="A30" t="s">
        <v>707</v>
      </c>
      <c r="B30" t="s">
        <v>708</v>
      </c>
    </row>
    <row r="31" spans="1:2" x14ac:dyDescent="0.25">
      <c r="A31" t="s">
        <v>709</v>
      </c>
      <c r="B31" t="s">
        <v>710</v>
      </c>
    </row>
    <row r="32" spans="1:2" x14ac:dyDescent="0.25">
      <c r="A32" t="s">
        <v>711</v>
      </c>
      <c r="B32" t="s">
        <v>712</v>
      </c>
    </row>
    <row r="33" spans="1:2" x14ac:dyDescent="0.25">
      <c r="A33" t="s">
        <v>713</v>
      </c>
      <c r="B33" t="s">
        <v>714</v>
      </c>
    </row>
    <row r="34" spans="1:2" x14ac:dyDescent="0.25">
      <c r="A34" t="s">
        <v>715</v>
      </c>
      <c r="B34" t="s">
        <v>716</v>
      </c>
    </row>
    <row r="35" spans="1:2" x14ac:dyDescent="0.25">
      <c r="A35" t="s">
        <v>717</v>
      </c>
      <c r="B35" t="s">
        <v>718</v>
      </c>
    </row>
    <row r="36" spans="1:2" x14ac:dyDescent="0.25">
      <c r="A36" t="s">
        <v>719</v>
      </c>
      <c r="B36" t="s">
        <v>720</v>
      </c>
    </row>
    <row r="37" spans="1:2" x14ac:dyDescent="0.25">
      <c r="A37" t="s">
        <v>721</v>
      </c>
      <c r="B37" t="s">
        <v>722</v>
      </c>
    </row>
    <row r="38" spans="1:2" x14ac:dyDescent="0.25">
      <c r="A38" t="s">
        <v>723</v>
      </c>
      <c r="B38" t="s">
        <v>724</v>
      </c>
    </row>
    <row r="39" spans="1:2" x14ac:dyDescent="0.25">
      <c r="A39" t="s">
        <v>725</v>
      </c>
      <c r="B39" t="s">
        <v>726</v>
      </c>
    </row>
    <row r="40" spans="1:2" x14ac:dyDescent="0.25">
      <c r="A40" t="s">
        <v>727</v>
      </c>
      <c r="B40" t="s">
        <v>728</v>
      </c>
    </row>
    <row r="41" spans="1:2" x14ac:dyDescent="0.25">
      <c r="A41" t="s">
        <v>729</v>
      </c>
      <c r="B41" t="s">
        <v>730</v>
      </c>
    </row>
    <row r="42" spans="1:2" x14ac:dyDescent="0.25">
      <c r="A42" t="s">
        <v>84</v>
      </c>
      <c r="B42" t="s">
        <v>731</v>
      </c>
    </row>
    <row r="43" spans="1:2" x14ac:dyDescent="0.25">
      <c r="A43" t="s">
        <v>732</v>
      </c>
      <c r="B43" t="s">
        <v>733</v>
      </c>
    </row>
    <row r="44" spans="1:2" x14ac:dyDescent="0.25">
      <c r="A44" t="s">
        <v>85</v>
      </c>
      <c r="B44" t="s">
        <v>734</v>
      </c>
    </row>
    <row r="45" spans="1:2" x14ac:dyDescent="0.25">
      <c r="A45" t="s">
        <v>735</v>
      </c>
      <c r="B45" t="s">
        <v>736</v>
      </c>
    </row>
    <row r="46" spans="1:2" x14ac:dyDescent="0.25">
      <c r="A46" t="s">
        <v>86</v>
      </c>
      <c r="B46" t="s">
        <v>737</v>
      </c>
    </row>
    <row r="47" spans="1:2" x14ac:dyDescent="0.25">
      <c r="A47" t="s">
        <v>87</v>
      </c>
      <c r="B47" t="s">
        <v>738</v>
      </c>
    </row>
    <row r="48" spans="1:2" x14ac:dyDescent="0.25">
      <c r="A48" t="s">
        <v>739</v>
      </c>
      <c r="B48" t="s">
        <v>740</v>
      </c>
    </row>
    <row r="49" spans="1:2" x14ac:dyDescent="0.25">
      <c r="A49" t="s">
        <v>741</v>
      </c>
      <c r="B49" t="s">
        <v>742</v>
      </c>
    </row>
    <row r="50" spans="1:2" x14ac:dyDescent="0.25">
      <c r="A50" t="s">
        <v>743</v>
      </c>
      <c r="B50" t="s">
        <v>744</v>
      </c>
    </row>
    <row r="51" spans="1:2" x14ac:dyDescent="0.25">
      <c r="A51" t="s">
        <v>745</v>
      </c>
      <c r="B51" t="s">
        <v>746</v>
      </c>
    </row>
    <row r="52" spans="1:2" x14ac:dyDescent="0.25">
      <c r="A52" t="s">
        <v>747</v>
      </c>
      <c r="B52" t="s">
        <v>748</v>
      </c>
    </row>
    <row r="53" spans="1:2" x14ac:dyDescent="0.25">
      <c r="A53" t="s">
        <v>749</v>
      </c>
      <c r="B53" t="s">
        <v>750</v>
      </c>
    </row>
    <row r="54" spans="1:2" x14ac:dyDescent="0.25">
      <c r="A54" t="s">
        <v>88</v>
      </c>
      <c r="B54" t="s">
        <v>751</v>
      </c>
    </row>
    <row r="55" spans="1:2" x14ac:dyDescent="0.25">
      <c r="A55" t="s">
        <v>752</v>
      </c>
      <c r="B55" t="s">
        <v>753</v>
      </c>
    </row>
    <row r="56" spans="1:2" x14ac:dyDescent="0.25">
      <c r="A56" t="s">
        <v>754</v>
      </c>
      <c r="B56" t="s">
        <v>755</v>
      </c>
    </row>
    <row r="57" spans="1:2" x14ac:dyDescent="0.25">
      <c r="A57" t="s">
        <v>756</v>
      </c>
      <c r="B57" t="s">
        <v>757</v>
      </c>
    </row>
    <row r="58" spans="1:2" x14ac:dyDescent="0.25">
      <c r="A58" t="s">
        <v>758</v>
      </c>
      <c r="B58" t="s">
        <v>759</v>
      </c>
    </row>
    <row r="59" spans="1:2" x14ac:dyDescent="0.25">
      <c r="A59" t="s">
        <v>760</v>
      </c>
      <c r="B59" t="s">
        <v>761</v>
      </c>
    </row>
    <row r="60" spans="1:2" x14ac:dyDescent="0.25">
      <c r="A60" t="s">
        <v>762</v>
      </c>
      <c r="B60" t="s">
        <v>763</v>
      </c>
    </row>
    <row r="61" spans="1:2" x14ac:dyDescent="0.25">
      <c r="A61" t="s">
        <v>764</v>
      </c>
      <c r="B61" t="s">
        <v>765</v>
      </c>
    </row>
    <row r="62" spans="1:2" x14ac:dyDescent="0.25">
      <c r="A62" t="s">
        <v>766</v>
      </c>
      <c r="B62" t="s">
        <v>767</v>
      </c>
    </row>
    <row r="63" spans="1:2" x14ac:dyDescent="0.25">
      <c r="A63" t="s">
        <v>768</v>
      </c>
      <c r="B63" t="s">
        <v>769</v>
      </c>
    </row>
    <row r="64" spans="1:2" x14ac:dyDescent="0.25">
      <c r="A64" t="s">
        <v>770</v>
      </c>
      <c r="B64" t="s">
        <v>771</v>
      </c>
    </row>
    <row r="65" spans="1:2" x14ac:dyDescent="0.25">
      <c r="A65" t="s">
        <v>772</v>
      </c>
      <c r="B65" t="s">
        <v>773</v>
      </c>
    </row>
    <row r="66" spans="1:2" x14ac:dyDescent="0.25">
      <c r="A66" t="s">
        <v>774</v>
      </c>
      <c r="B66" t="s">
        <v>775</v>
      </c>
    </row>
    <row r="67" spans="1:2" x14ac:dyDescent="0.25">
      <c r="A67" t="s">
        <v>776</v>
      </c>
      <c r="B67" t="s">
        <v>777</v>
      </c>
    </row>
    <row r="68" spans="1:2" x14ac:dyDescent="0.25">
      <c r="A68" t="s">
        <v>778</v>
      </c>
      <c r="B68" t="s">
        <v>779</v>
      </c>
    </row>
    <row r="69" spans="1:2" x14ac:dyDescent="0.25">
      <c r="A69" t="s">
        <v>780</v>
      </c>
      <c r="B69" t="s">
        <v>781</v>
      </c>
    </row>
    <row r="70" spans="1:2" x14ac:dyDescent="0.25">
      <c r="A70" t="s">
        <v>782</v>
      </c>
      <c r="B70" t="s">
        <v>783</v>
      </c>
    </row>
    <row r="71" spans="1:2" x14ac:dyDescent="0.25">
      <c r="A71" t="s">
        <v>784</v>
      </c>
      <c r="B71" t="s">
        <v>785</v>
      </c>
    </row>
    <row r="72" spans="1:2" x14ac:dyDescent="0.25">
      <c r="A72" t="s">
        <v>786</v>
      </c>
      <c r="B72" t="s">
        <v>787</v>
      </c>
    </row>
    <row r="73" spans="1:2" x14ac:dyDescent="0.25">
      <c r="A73" t="s">
        <v>788</v>
      </c>
      <c r="B73" t="s">
        <v>789</v>
      </c>
    </row>
    <row r="74" spans="1:2" x14ac:dyDescent="0.25">
      <c r="A74" t="s">
        <v>790</v>
      </c>
      <c r="B74" t="s">
        <v>791</v>
      </c>
    </row>
    <row r="75" spans="1:2" x14ac:dyDescent="0.25">
      <c r="A75" t="s">
        <v>792</v>
      </c>
      <c r="B75" t="s">
        <v>793</v>
      </c>
    </row>
    <row r="76" spans="1:2" x14ac:dyDescent="0.25">
      <c r="A76" t="s">
        <v>794</v>
      </c>
      <c r="B76" t="s">
        <v>795</v>
      </c>
    </row>
    <row r="77" spans="1:2" x14ac:dyDescent="0.25">
      <c r="A77" t="s">
        <v>796</v>
      </c>
      <c r="B77" t="s">
        <v>797</v>
      </c>
    </row>
    <row r="78" spans="1:2" x14ac:dyDescent="0.25">
      <c r="A78" t="s">
        <v>798</v>
      </c>
      <c r="B78" t="s">
        <v>799</v>
      </c>
    </row>
    <row r="79" spans="1:2" x14ac:dyDescent="0.25">
      <c r="A79" t="s">
        <v>800</v>
      </c>
      <c r="B79" t="s">
        <v>801</v>
      </c>
    </row>
    <row r="80" spans="1:2" x14ac:dyDescent="0.25">
      <c r="A80" t="s">
        <v>802</v>
      </c>
      <c r="B80" t="s">
        <v>803</v>
      </c>
    </row>
    <row r="81" spans="1:2" x14ac:dyDescent="0.25">
      <c r="A81" t="s">
        <v>804</v>
      </c>
      <c r="B81" t="s">
        <v>805</v>
      </c>
    </row>
    <row r="82" spans="1:2" x14ac:dyDescent="0.25">
      <c r="A82" t="s">
        <v>806</v>
      </c>
      <c r="B82" t="s">
        <v>807</v>
      </c>
    </row>
    <row r="83" spans="1:2" x14ac:dyDescent="0.25">
      <c r="A83" t="s">
        <v>808</v>
      </c>
      <c r="B83" t="s">
        <v>809</v>
      </c>
    </row>
    <row r="84" spans="1:2" x14ac:dyDescent="0.25">
      <c r="A84" t="s">
        <v>810</v>
      </c>
      <c r="B84" t="s">
        <v>811</v>
      </c>
    </row>
    <row r="85" spans="1:2" x14ac:dyDescent="0.25">
      <c r="A85" t="s">
        <v>812</v>
      </c>
      <c r="B85" t="s">
        <v>813</v>
      </c>
    </row>
    <row r="86" spans="1:2" x14ac:dyDescent="0.25">
      <c r="A86" t="s">
        <v>814</v>
      </c>
      <c r="B86" t="s">
        <v>815</v>
      </c>
    </row>
    <row r="87" spans="1:2" x14ac:dyDescent="0.25">
      <c r="A87" t="s">
        <v>89</v>
      </c>
      <c r="B87" t="s">
        <v>816</v>
      </c>
    </row>
    <row r="88" spans="1:2" x14ac:dyDescent="0.25">
      <c r="A88" t="s">
        <v>817</v>
      </c>
      <c r="B88" t="s">
        <v>818</v>
      </c>
    </row>
    <row r="89" spans="1:2" x14ac:dyDescent="0.25">
      <c r="A89" t="s">
        <v>90</v>
      </c>
      <c r="B89" t="s">
        <v>819</v>
      </c>
    </row>
    <row r="90" spans="1:2" x14ac:dyDescent="0.25">
      <c r="A90" t="s">
        <v>820</v>
      </c>
      <c r="B90" t="s">
        <v>821</v>
      </c>
    </row>
    <row r="91" spans="1:2" x14ac:dyDescent="0.25">
      <c r="A91" t="s">
        <v>822</v>
      </c>
      <c r="B91" t="s">
        <v>823</v>
      </c>
    </row>
    <row r="92" spans="1:2" x14ac:dyDescent="0.25">
      <c r="A92" t="s">
        <v>824</v>
      </c>
      <c r="B92" t="s">
        <v>825</v>
      </c>
    </row>
    <row r="93" spans="1:2" x14ac:dyDescent="0.25">
      <c r="A93" t="s">
        <v>826</v>
      </c>
      <c r="B93" t="s">
        <v>827</v>
      </c>
    </row>
    <row r="94" spans="1:2" x14ac:dyDescent="0.25">
      <c r="A94" t="s">
        <v>91</v>
      </c>
      <c r="B94" t="s">
        <v>828</v>
      </c>
    </row>
    <row r="95" spans="1:2" x14ac:dyDescent="0.25">
      <c r="A95" t="s">
        <v>829</v>
      </c>
      <c r="B95" t="s">
        <v>830</v>
      </c>
    </row>
    <row r="96" spans="1:2" x14ac:dyDescent="0.25">
      <c r="A96" t="s">
        <v>831</v>
      </c>
      <c r="B96" t="s">
        <v>832</v>
      </c>
    </row>
    <row r="97" spans="1:2" x14ac:dyDescent="0.25">
      <c r="A97" t="s">
        <v>833</v>
      </c>
      <c r="B97" t="s">
        <v>834</v>
      </c>
    </row>
    <row r="98" spans="1:2" x14ac:dyDescent="0.25">
      <c r="A98" t="s">
        <v>835</v>
      </c>
      <c r="B98" t="s">
        <v>836</v>
      </c>
    </row>
    <row r="99" spans="1:2" x14ac:dyDescent="0.25">
      <c r="A99" t="s">
        <v>837</v>
      </c>
      <c r="B99" t="s">
        <v>838</v>
      </c>
    </row>
    <row r="100" spans="1:2" x14ac:dyDescent="0.25">
      <c r="A100" t="s">
        <v>92</v>
      </c>
      <c r="B100" t="s">
        <v>839</v>
      </c>
    </row>
    <row r="101" spans="1:2" x14ac:dyDescent="0.25">
      <c r="A101" t="s">
        <v>93</v>
      </c>
      <c r="B101" t="s">
        <v>840</v>
      </c>
    </row>
    <row r="102" spans="1:2" x14ac:dyDescent="0.25">
      <c r="A102" t="s">
        <v>841</v>
      </c>
      <c r="B102" t="s">
        <v>842</v>
      </c>
    </row>
    <row r="103" spans="1:2" x14ac:dyDescent="0.25">
      <c r="A103" t="s">
        <v>94</v>
      </c>
      <c r="B103" t="s">
        <v>843</v>
      </c>
    </row>
    <row r="104" spans="1:2" x14ac:dyDescent="0.25">
      <c r="A104" t="s">
        <v>95</v>
      </c>
      <c r="B104" t="s">
        <v>844</v>
      </c>
    </row>
    <row r="105" spans="1:2" x14ac:dyDescent="0.25">
      <c r="A105" t="s">
        <v>845</v>
      </c>
      <c r="B105" t="s">
        <v>846</v>
      </c>
    </row>
    <row r="106" spans="1:2" x14ac:dyDescent="0.25">
      <c r="A106" t="s">
        <v>96</v>
      </c>
      <c r="B106" t="s">
        <v>847</v>
      </c>
    </row>
    <row r="107" spans="1:2" x14ac:dyDescent="0.25">
      <c r="A107" t="s">
        <v>848</v>
      </c>
      <c r="B107" t="s">
        <v>849</v>
      </c>
    </row>
    <row r="108" spans="1:2" x14ac:dyDescent="0.25">
      <c r="A108" t="s">
        <v>850</v>
      </c>
      <c r="B108" t="s">
        <v>851</v>
      </c>
    </row>
    <row r="109" spans="1:2" x14ac:dyDescent="0.25">
      <c r="A109" t="s">
        <v>97</v>
      </c>
      <c r="B109" t="s">
        <v>852</v>
      </c>
    </row>
    <row r="110" spans="1:2" x14ac:dyDescent="0.25">
      <c r="A110" t="s">
        <v>98</v>
      </c>
      <c r="B110" t="s">
        <v>853</v>
      </c>
    </row>
    <row r="111" spans="1:2" x14ac:dyDescent="0.25">
      <c r="A111" t="s">
        <v>99</v>
      </c>
      <c r="B111" t="s">
        <v>854</v>
      </c>
    </row>
    <row r="112" spans="1:2" x14ac:dyDescent="0.25">
      <c r="A112" t="s">
        <v>100</v>
      </c>
      <c r="B112" t="s">
        <v>855</v>
      </c>
    </row>
    <row r="113" spans="1:2" x14ac:dyDescent="0.25">
      <c r="A113" t="s">
        <v>856</v>
      </c>
      <c r="B113" t="s">
        <v>857</v>
      </c>
    </row>
    <row r="114" spans="1:2" x14ac:dyDescent="0.25">
      <c r="A114" t="s">
        <v>858</v>
      </c>
      <c r="B114" t="s">
        <v>859</v>
      </c>
    </row>
    <row r="115" spans="1:2" x14ac:dyDescent="0.25">
      <c r="A115" t="s">
        <v>860</v>
      </c>
      <c r="B115" t="s">
        <v>861</v>
      </c>
    </row>
    <row r="116" spans="1:2" x14ac:dyDescent="0.25">
      <c r="A116" t="s">
        <v>862</v>
      </c>
      <c r="B116" t="s">
        <v>863</v>
      </c>
    </row>
    <row r="117" spans="1:2" x14ac:dyDescent="0.25">
      <c r="A117" t="s">
        <v>864</v>
      </c>
      <c r="B117" t="s">
        <v>865</v>
      </c>
    </row>
    <row r="118" spans="1:2" x14ac:dyDescent="0.25">
      <c r="A118" t="s">
        <v>866</v>
      </c>
      <c r="B118" t="s">
        <v>867</v>
      </c>
    </row>
    <row r="119" spans="1:2" x14ac:dyDescent="0.25">
      <c r="A119" t="s">
        <v>101</v>
      </c>
      <c r="B119" t="s">
        <v>868</v>
      </c>
    </row>
    <row r="120" spans="1:2" x14ac:dyDescent="0.25">
      <c r="A120" t="s">
        <v>869</v>
      </c>
      <c r="B120" t="s">
        <v>870</v>
      </c>
    </row>
    <row r="121" spans="1:2" x14ac:dyDescent="0.25">
      <c r="A121" t="s">
        <v>871</v>
      </c>
      <c r="B121" t="s">
        <v>872</v>
      </c>
    </row>
    <row r="122" spans="1:2" x14ac:dyDescent="0.25">
      <c r="A122" t="s">
        <v>873</v>
      </c>
      <c r="B122" t="s">
        <v>874</v>
      </c>
    </row>
    <row r="123" spans="1:2" x14ac:dyDescent="0.25">
      <c r="A123" t="s">
        <v>875</v>
      </c>
      <c r="B123" t="s">
        <v>876</v>
      </c>
    </row>
    <row r="124" spans="1:2" x14ac:dyDescent="0.25">
      <c r="A124" t="s">
        <v>877</v>
      </c>
      <c r="B124" t="s">
        <v>878</v>
      </c>
    </row>
    <row r="125" spans="1:2" x14ac:dyDescent="0.25">
      <c r="A125" t="s">
        <v>879</v>
      </c>
      <c r="B125" t="s">
        <v>880</v>
      </c>
    </row>
    <row r="126" spans="1:2" x14ac:dyDescent="0.25">
      <c r="A126" t="s">
        <v>881</v>
      </c>
      <c r="B126" t="s">
        <v>882</v>
      </c>
    </row>
    <row r="127" spans="1:2" x14ac:dyDescent="0.25">
      <c r="A127" t="s">
        <v>883</v>
      </c>
      <c r="B127" t="s">
        <v>884</v>
      </c>
    </row>
    <row r="128" spans="1:2" x14ac:dyDescent="0.25">
      <c r="A128" t="s">
        <v>885</v>
      </c>
      <c r="B128" t="s">
        <v>886</v>
      </c>
    </row>
    <row r="129" spans="1:2" x14ac:dyDescent="0.25">
      <c r="A129" t="s">
        <v>887</v>
      </c>
      <c r="B129" t="s">
        <v>888</v>
      </c>
    </row>
    <row r="130" spans="1:2" x14ac:dyDescent="0.25">
      <c r="A130" t="s">
        <v>889</v>
      </c>
      <c r="B130" t="s">
        <v>890</v>
      </c>
    </row>
    <row r="131" spans="1:2" x14ac:dyDescent="0.25">
      <c r="A131" t="s">
        <v>891</v>
      </c>
      <c r="B131" t="s">
        <v>892</v>
      </c>
    </row>
    <row r="132" spans="1:2" x14ac:dyDescent="0.25">
      <c r="A132" t="s">
        <v>893</v>
      </c>
      <c r="B132" t="s">
        <v>894</v>
      </c>
    </row>
    <row r="133" spans="1:2" x14ac:dyDescent="0.25">
      <c r="A133" t="s">
        <v>895</v>
      </c>
      <c r="B133" t="s">
        <v>896</v>
      </c>
    </row>
    <row r="134" spans="1:2" x14ac:dyDescent="0.25">
      <c r="A134" t="s">
        <v>897</v>
      </c>
      <c r="B134" t="s">
        <v>898</v>
      </c>
    </row>
    <row r="135" spans="1:2" x14ac:dyDescent="0.25">
      <c r="A135" t="s">
        <v>899</v>
      </c>
      <c r="B135" t="s">
        <v>900</v>
      </c>
    </row>
    <row r="136" spans="1:2" x14ac:dyDescent="0.25">
      <c r="A136" t="s">
        <v>901</v>
      </c>
      <c r="B136" t="s">
        <v>902</v>
      </c>
    </row>
    <row r="137" spans="1:2" x14ac:dyDescent="0.25">
      <c r="A137" t="s">
        <v>903</v>
      </c>
      <c r="B137" t="s">
        <v>904</v>
      </c>
    </row>
    <row r="138" spans="1:2" x14ac:dyDescent="0.25">
      <c r="A138" t="s">
        <v>905</v>
      </c>
      <c r="B138" t="s">
        <v>906</v>
      </c>
    </row>
    <row r="139" spans="1:2" x14ac:dyDescent="0.25">
      <c r="A139" t="s">
        <v>907</v>
      </c>
      <c r="B139" t="s">
        <v>908</v>
      </c>
    </row>
    <row r="140" spans="1:2" x14ac:dyDescent="0.25">
      <c r="A140" t="s">
        <v>909</v>
      </c>
      <c r="B140" t="s">
        <v>910</v>
      </c>
    </row>
    <row r="141" spans="1:2" x14ac:dyDescent="0.25">
      <c r="A141" t="s">
        <v>911</v>
      </c>
      <c r="B141" t="s">
        <v>912</v>
      </c>
    </row>
    <row r="142" spans="1:2" x14ac:dyDescent="0.25">
      <c r="A142" t="s">
        <v>913</v>
      </c>
      <c r="B142" t="s">
        <v>914</v>
      </c>
    </row>
    <row r="143" spans="1:2" x14ac:dyDescent="0.25">
      <c r="A143" t="s">
        <v>915</v>
      </c>
      <c r="B143" t="s">
        <v>916</v>
      </c>
    </row>
    <row r="144" spans="1:2" x14ac:dyDescent="0.25">
      <c r="A144" t="s">
        <v>917</v>
      </c>
      <c r="B144" t="s">
        <v>918</v>
      </c>
    </row>
    <row r="145" spans="1:2" x14ac:dyDescent="0.25">
      <c r="A145" t="s">
        <v>919</v>
      </c>
      <c r="B145" t="s">
        <v>920</v>
      </c>
    </row>
    <row r="146" spans="1:2" x14ac:dyDescent="0.25">
      <c r="A146" t="s">
        <v>921</v>
      </c>
      <c r="B146" t="s">
        <v>922</v>
      </c>
    </row>
    <row r="147" spans="1:2" x14ac:dyDescent="0.25">
      <c r="A147" t="s">
        <v>923</v>
      </c>
      <c r="B147" t="s">
        <v>924</v>
      </c>
    </row>
    <row r="148" spans="1:2" x14ac:dyDescent="0.25">
      <c r="A148" t="s">
        <v>925</v>
      </c>
      <c r="B148" t="s">
        <v>926</v>
      </c>
    </row>
    <row r="149" spans="1:2" x14ac:dyDescent="0.25">
      <c r="A149" t="s">
        <v>927</v>
      </c>
      <c r="B149" t="s">
        <v>928</v>
      </c>
    </row>
    <row r="150" spans="1:2" x14ac:dyDescent="0.25">
      <c r="A150" t="s">
        <v>929</v>
      </c>
      <c r="B150" t="s">
        <v>930</v>
      </c>
    </row>
    <row r="151" spans="1:2" x14ac:dyDescent="0.25">
      <c r="A151" t="s">
        <v>931</v>
      </c>
      <c r="B151" t="s">
        <v>932</v>
      </c>
    </row>
    <row r="152" spans="1:2" x14ac:dyDescent="0.25">
      <c r="A152" t="s">
        <v>102</v>
      </c>
      <c r="B152" t="s">
        <v>933</v>
      </c>
    </row>
    <row r="153" spans="1:2" x14ac:dyDescent="0.25">
      <c r="A153" t="s">
        <v>934</v>
      </c>
      <c r="B153" t="s">
        <v>935</v>
      </c>
    </row>
    <row r="154" spans="1:2" x14ac:dyDescent="0.25">
      <c r="A154" t="s">
        <v>103</v>
      </c>
      <c r="B154" t="s">
        <v>936</v>
      </c>
    </row>
    <row r="155" spans="1:2" x14ac:dyDescent="0.25">
      <c r="A155" t="s">
        <v>937</v>
      </c>
      <c r="B155" t="s">
        <v>938</v>
      </c>
    </row>
    <row r="156" spans="1:2" x14ac:dyDescent="0.25">
      <c r="A156" t="s">
        <v>104</v>
      </c>
      <c r="B156" t="s">
        <v>939</v>
      </c>
    </row>
    <row r="157" spans="1:2" x14ac:dyDescent="0.25">
      <c r="A157" t="s">
        <v>105</v>
      </c>
      <c r="B157" t="s">
        <v>940</v>
      </c>
    </row>
    <row r="158" spans="1:2" x14ac:dyDescent="0.25">
      <c r="A158" t="s">
        <v>941</v>
      </c>
      <c r="B158" t="s">
        <v>942</v>
      </c>
    </row>
    <row r="159" spans="1:2" x14ac:dyDescent="0.25">
      <c r="A159" t="s">
        <v>106</v>
      </c>
      <c r="B159" t="s">
        <v>943</v>
      </c>
    </row>
    <row r="160" spans="1:2" x14ac:dyDescent="0.25">
      <c r="A160" t="s">
        <v>107</v>
      </c>
      <c r="B160" t="s">
        <v>944</v>
      </c>
    </row>
    <row r="161" spans="1:2" x14ac:dyDescent="0.25">
      <c r="A161" t="s">
        <v>945</v>
      </c>
      <c r="B161" t="s">
        <v>946</v>
      </c>
    </row>
    <row r="162" spans="1:2" x14ac:dyDescent="0.25">
      <c r="A162" t="s">
        <v>947</v>
      </c>
      <c r="B162" t="s">
        <v>948</v>
      </c>
    </row>
    <row r="163" spans="1:2" x14ac:dyDescent="0.25">
      <c r="A163" t="s">
        <v>949</v>
      </c>
      <c r="B163" t="s">
        <v>950</v>
      </c>
    </row>
    <row r="164" spans="1:2" x14ac:dyDescent="0.25">
      <c r="A164" t="s">
        <v>951</v>
      </c>
      <c r="B164" t="s">
        <v>952</v>
      </c>
    </row>
    <row r="165" spans="1:2" x14ac:dyDescent="0.25">
      <c r="A165" t="s">
        <v>108</v>
      </c>
      <c r="B165" t="s">
        <v>953</v>
      </c>
    </row>
    <row r="166" spans="1:2" x14ac:dyDescent="0.25">
      <c r="A166" t="s">
        <v>109</v>
      </c>
      <c r="B166" t="s">
        <v>954</v>
      </c>
    </row>
    <row r="167" spans="1:2" x14ac:dyDescent="0.25">
      <c r="A167" t="s">
        <v>955</v>
      </c>
      <c r="B167" t="s">
        <v>956</v>
      </c>
    </row>
    <row r="168" spans="1:2" x14ac:dyDescent="0.25">
      <c r="A168" t="s">
        <v>957</v>
      </c>
      <c r="B168" t="s">
        <v>958</v>
      </c>
    </row>
    <row r="169" spans="1:2" x14ac:dyDescent="0.25">
      <c r="A169" t="s">
        <v>959</v>
      </c>
      <c r="B169" t="s">
        <v>960</v>
      </c>
    </row>
    <row r="170" spans="1:2" x14ac:dyDescent="0.25">
      <c r="A170" t="s">
        <v>961</v>
      </c>
      <c r="B170" t="s">
        <v>962</v>
      </c>
    </row>
    <row r="171" spans="1:2" x14ac:dyDescent="0.25">
      <c r="A171" t="s">
        <v>963</v>
      </c>
      <c r="B171" t="s">
        <v>964</v>
      </c>
    </row>
    <row r="172" spans="1:2" x14ac:dyDescent="0.25">
      <c r="A172" t="s">
        <v>965</v>
      </c>
      <c r="B172" t="s">
        <v>966</v>
      </c>
    </row>
    <row r="173" spans="1:2" x14ac:dyDescent="0.25">
      <c r="A173" t="s">
        <v>967</v>
      </c>
      <c r="B173" t="s">
        <v>968</v>
      </c>
    </row>
    <row r="174" spans="1:2" x14ac:dyDescent="0.25">
      <c r="A174" t="s">
        <v>969</v>
      </c>
      <c r="B174" t="s">
        <v>970</v>
      </c>
    </row>
    <row r="175" spans="1:2" x14ac:dyDescent="0.25">
      <c r="A175" t="s">
        <v>971</v>
      </c>
      <c r="B175" t="s">
        <v>972</v>
      </c>
    </row>
    <row r="176" spans="1:2" x14ac:dyDescent="0.25">
      <c r="A176" t="s">
        <v>973</v>
      </c>
      <c r="B176" t="s">
        <v>974</v>
      </c>
    </row>
    <row r="177" spans="1:2" x14ac:dyDescent="0.25">
      <c r="A177" t="s">
        <v>975</v>
      </c>
      <c r="B177" t="s">
        <v>976</v>
      </c>
    </row>
    <row r="178" spans="1:2" x14ac:dyDescent="0.25">
      <c r="A178" t="s">
        <v>977</v>
      </c>
      <c r="B178" t="s">
        <v>978</v>
      </c>
    </row>
    <row r="179" spans="1:2" x14ac:dyDescent="0.25">
      <c r="A179" t="s">
        <v>110</v>
      </c>
      <c r="B179" t="s">
        <v>979</v>
      </c>
    </row>
    <row r="180" spans="1:2" x14ac:dyDescent="0.25">
      <c r="A180" t="s">
        <v>980</v>
      </c>
      <c r="B180" t="s">
        <v>981</v>
      </c>
    </row>
    <row r="181" spans="1:2" x14ac:dyDescent="0.25">
      <c r="A181" t="s">
        <v>982</v>
      </c>
      <c r="B181" t="s">
        <v>983</v>
      </c>
    </row>
    <row r="182" spans="1:2" x14ac:dyDescent="0.25">
      <c r="A182" t="s">
        <v>984</v>
      </c>
      <c r="B182" t="s">
        <v>985</v>
      </c>
    </row>
    <row r="183" spans="1:2" x14ac:dyDescent="0.25">
      <c r="A183" t="s">
        <v>986</v>
      </c>
      <c r="B183" t="s">
        <v>987</v>
      </c>
    </row>
    <row r="184" spans="1:2" x14ac:dyDescent="0.25">
      <c r="A184" t="s">
        <v>111</v>
      </c>
      <c r="B184" t="s">
        <v>988</v>
      </c>
    </row>
    <row r="185" spans="1:2" x14ac:dyDescent="0.25">
      <c r="A185" t="s">
        <v>112</v>
      </c>
      <c r="B185" t="s">
        <v>989</v>
      </c>
    </row>
    <row r="186" spans="1:2" x14ac:dyDescent="0.25">
      <c r="A186" t="s">
        <v>113</v>
      </c>
      <c r="B186" t="s">
        <v>990</v>
      </c>
    </row>
    <row r="187" spans="1:2" x14ac:dyDescent="0.25">
      <c r="A187" t="s">
        <v>114</v>
      </c>
      <c r="B187" t="s">
        <v>991</v>
      </c>
    </row>
    <row r="188" spans="1:2" x14ac:dyDescent="0.25">
      <c r="A188" t="s">
        <v>115</v>
      </c>
      <c r="B188" t="s">
        <v>992</v>
      </c>
    </row>
    <row r="189" spans="1:2" x14ac:dyDescent="0.25">
      <c r="A189" t="s">
        <v>116</v>
      </c>
      <c r="B189" t="s">
        <v>993</v>
      </c>
    </row>
    <row r="190" spans="1:2" x14ac:dyDescent="0.25">
      <c r="A190" t="s">
        <v>117</v>
      </c>
      <c r="B190" t="s">
        <v>994</v>
      </c>
    </row>
    <row r="191" spans="1:2" x14ac:dyDescent="0.25">
      <c r="A191" t="s">
        <v>118</v>
      </c>
      <c r="B191" t="s">
        <v>995</v>
      </c>
    </row>
    <row r="192" spans="1:2" x14ac:dyDescent="0.25">
      <c r="A192" t="s">
        <v>996</v>
      </c>
      <c r="B192" t="s">
        <v>997</v>
      </c>
    </row>
    <row r="193" spans="1:2" x14ac:dyDescent="0.25">
      <c r="A193" t="s">
        <v>998</v>
      </c>
      <c r="B193" t="s">
        <v>999</v>
      </c>
    </row>
    <row r="194" spans="1:2" x14ac:dyDescent="0.25">
      <c r="A194" t="s">
        <v>119</v>
      </c>
      <c r="B194" t="s">
        <v>1000</v>
      </c>
    </row>
    <row r="195" spans="1:2" x14ac:dyDescent="0.25">
      <c r="A195" t="s">
        <v>1001</v>
      </c>
      <c r="B195" t="s">
        <v>1002</v>
      </c>
    </row>
    <row r="196" spans="1:2" x14ac:dyDescent="0.25">
      <c r="A196" t="s">
        <v>1003</v>
      </c>
      <c r="B196" t="s">
        <v>1004</v>
      </c>
    </row>
    <row r="197" spans="1:2" x14ac:dyDescent="0.25">
      <c r="A197" t="s">
        <v>1005</v>
      </c>
      <c r="B197" t="s">
        <v>1006</v>
      </c>
    </row>
    <row r="198" spans="1:2" x14ac:dyDescent="0.25">
      <c r="A198" t="s">
        <v>120</v>
      </c>
      <c r="B198" t="s">
        <v>1007</v>
      </c>
    </row>
    <row r="199" spans="1:2" x14ac:dyDescent="0.25">
      <c r="A199" t="s">
        <v>1008</v>
      </c>
      <c r="B199" t="s">
        <v>1009</v>
      </c>
    </row>
    <row r="200" spans="1:2" x14ac:dyDescent="0.25">
      <c r="A200" t="s">
        <v>121</v>
      </c>
      <c r="B200" t="s">
        <v>1010</v>
      </c>
    </row>
    <row r="201" spans="1:2" x14ac:dyDescent="0.25">
      <c r="A201" t="s">
        <v>1011</v>
      </c>
      <c r="B201" t="s">
        <v>1012</v>
      </c>
    </row>
    <row r="202" spans="1:2" x14ac:dyDescent="0.25">
      <c r="A202" t="s">
        <v>1013</v>
      </c>
      <c r="B202" t="s">
        <v>1014</v>
      </c>
    </row>
    <row r="203" spans="1:2" x14ac:dyDescent="0.25">
      <c r="A203" t="s">
        <v>1015</v>
      </c>
      <c r="B203" t="s">
        <v>1016</v>
      </c>
    </row>
    <row r="204" spans="1:2" x14ac:dyDescent="0.25">
      <c r="A204" t="s">
        <v>1017</v>
      </c>
      <c r="B204" t="s">
        <v>1018</v>
      </c>
    </row>
    <row r="205" spans="1:2" x14ac:dyDescent="0.25">
      <c r="A205" t="s">
        <v>122</v>
      </c>
      <c r="B205" t="s">
        <v>1019</v>
      </c>
    </row>
    <row r="206" spans="1:2" x14ac:dyDescent="0.25">
      <c r="A206" t="s">
        <v>123</v>
      </c>
      <c r="B206" t="s">
        <v>1020</v>
      </c>
    </row>
    <row r="207" spans="1:2" x14ac:dyDescent="0.25">
      <c r="A207" t="s">
        <v>124</v>
      </c>
      <c r="B207" t="s">
        <v>1021</v>
      </c>
    </row>
    <row r="208" spans="1:2" x14ac:dyDescent="0.25">
      <c r="A208" t="s">
        <v>1022</v>
      </c>
      <c r="B208" t="s">
        <v>1023</v>
      </c>
    </row>
    <row r="209" spans="1:2" x14ac:dyDescent="0.25">
      <c r="A209" t="s">
        <v>1024</v>
      </c>
      <c r="B209" t="s">
        <v>1025</v>
      </c>
    </row>
    <row r="210" spans="1:2" x14ac:dyDescent="0.25">
      <c r="A210" t="s">
        <v>1026</v>
      </c>
      <c r="B210" t="s">
        <v>1027</v>
      </c>
    </row>
    <row r="211" spans="1:2" x14ac:dyDescent="0.25">
      <c r="A211" t="s">
        <v>125</v>
      </c>
      <c r="B211" t="s">
        <v>1028</v>
      </c>
    </row>
    <row r="212" spans="1:2" x14ac:dyDescent="0.25">
      <c r="A212" t="s">
        <v>126</v>
      </c>
      <c r="B212" t="s">
        <v>1029</v>
      </c>
    </row>
    <row r="213" spans="1:2" x14ac:dyDescent="0.25">
      <c r="A213" t="s">
        <v>1030</v>
      </c>
      <c r="B213" t="s">
        <v>1031</v>
      </c>
    </row>
    <row r="214" spans="1:2" x14ac:dyDescent="0.25">
      <c r="A214" t="s">
        <v>127</v>
      </c>
      <c r="B214" t="s">
        <v>1032</v>
      </c>
    </row>
    <row r="215" spans="1:2" x14ac:dyDescent="0.25">
      <c r="A215" t="s">
        <v>1033</v>
      </c>
      <c r="B215" t="s">
        <v>1034</v>
      </c>
    </row>
    <row r="216" spans="1:2" x14ac:dyDescent="0.25">
      <c r="A216" t="s">
        <v>1035</v>
      </c>
      <c r="B216" t="s">
        <v>1036</v>
      </c>
    </row>
    <row r="217" spans="1:2" x14ac:dyDescent="0.25">
      <c r="A217" t="s">
        <v>1037</v>
      </c>
      <c r="B217" t="s">
        <v>1038</v>
      </c>
    </row>
    <row r="218" spans="1:2" x14ac:dyDescent="0.25">
      <c r="A218" t="s">
        <v>128</v>
      </c>
      <c r="B218" t="s">
        <v>1039</v>
      </c>
    </row>
    <row r="219" spans="1:2" x14ac:dyDescent="0.25">
      <c r="A219" t="s">
        <v>129</v>
      </c>
      <c r="B219" t="s">
        <v>1040</v>
      </c>
    </row>
    <row r="220" spans="1:2" x14ac:dyDescent="0.25">
      <c r="A220" t="s">
        <v>130</v>
      </c>
      <c r="B220" t="s">
        <v>1041</v>
      </c>
    </row>
    <row r="221" spans="1:2" x14ac:dyDescent="0.25">
      <c r="A221" t="s">
        <v>131</v>
      </c>
      <c r="B221" t="s">
        <v>1042</v>
      </c>
    </row>
    <row r="222" spans="1:2" x14ac:dyDescent="0.25">
      <c r="A222" t="s">
        <v>1043</v>
      </c>
      <c r="B222" t="s">
        <v>1044</v>
      </c>
    </row>
    <row r="223" spans="1:2" x14ac:dyDescent="0.25">
      <c r="A223" t="s">
        <v>1045</v>
      </c>
      <c r="B223" t="s">
        <v>1046</v>
      </c>
    </row>
    <row r="224" spans="1:2" x14ac:dyDescent="0.25">
      <c r="A224" t="s">
        <v>132</v>
      </c>
      <c r="B224" t="s">
        <v>1047</v>
      </c>
    </row>
    <row r="225" spans="1:2" x14ac:dyDescent="0.25">
      <c r="A225" t="s">
        <v>1048</v>
      </c>
      <c r="B225" t="s">
        <v>1049</v>
      </c>
    </row>
    <row r="226" spans="1:2" x14ac:dyDescent="0.25">
      <c r="A226" t="s">
        <v>1050</v>
      </c>
      <c r="B226" t="s">
        <v>1051</v>
      </c>
    </row>
    <row r="227" spans="1:2" x14ac:dyDescent="0.25">
      <c r="A227" t="s">
        <v>133</v>
      </c>
      <c r="B227" t="s">
        <v>1052</v>
      </c>
    </row>
    <row r="228" spans="1:2" x14ac:dyDescent="0.25">
      <c r="A228" t="s">
        <v>1053</v>
      </c>
      <c r="B228" t="s">
        <v>1054</v>
      </c>
    </row>
    <row r="229" spans="1:2" x14ac:dyDescent="0.25">
      <c r="A229" t="s">
        <v>1055</v>
      </c>
      <c r="B229" t="s">
        <v>1056</v>
      </c>
    </row>
    <row r="230" spans="1:2" x14ac:dyDescent="0.25">
      <c r="A230" t="s">
        <v>134</v>
      </c>
      <c r="B230" t="s">
        <v>1057</v>
      </c>
    </row>
    <row r="231" spans="1:2" x14ac:dyDescent="0.25">
      <c r="A231" t="s">
        <v>1058</v>
      </c>
      <c r="B231" t="s">
        <v>1059</v>
      </c>
    </row>
    <row r="232" spans="1:2" x14ac:dyDescent="0.25">
      <c r="A232" t="s">
        <v>1060</v>
      </c>
      <c r="B232" t="s">
        <v>1061</v>
      </c>
    </row>
    <row r="233" spans="1:2" x14ac:dyDescent="0.25">
      <c r="A233" t="s">
        <v>1062</v>
      </c>
      <c r="B233" t="s">
        <v>1063</v>
      </c>
    </row>
    <row r="234" spans="1:2" x14ac:dyDescent="0.25">
      <c r="A234" t="s">
        <v>135</v>
      </c>
      <c r="B234" t="s">
        <v>1064</v>
      </c>
    </row>
    <row r="235" spans="1:2" x14ac:dyDescent="0.25">
      <c r="A235" t="s">
        <v>1065</v>
      </c>
      <c r="B235" t="s">
        <v>1066</v>
      </c>
    </row>
    <row r="236" spans="1:2" x14ac:dyDescent="0.25">
      <c r="A236" t="s">
        <v>136</v>
      </c>
      <c r="B236" t="s">
        <v>1067</v>
      </c>
    </row>
    <row r="237" spans="1:2" x14ac:dyDescent="0.25">
      <c r="A237" t="s">
        <v>137</v>
      </c>
      <c r="B237" t="s">
        <v>1068</v>
      </c>
    </row>
    <row r="238" spans="1:2" x14ac:dyDescent="0.25">
      <c r="A238" t="s">
        <v>1069</v>
      </c>
      <c r="B238" t="s">
        <v>1070</v>
      </c>
    </row>
    <row r="239" spans="1:2" x14ac:dyDescent="0.25">
      <c r="A239" t="s">
        <v>1071</v>
      </c>
      <c r="B239" t="s">
        <v>1072</v>
      </c>
    </row>
    <row r="240" spans="1:2" x14ac:dyDescent="0.25">
      <c r="A240" t="s">
        <v>138</v>
      </c>
      <c r="B240" t="s">
        <v>1073</v>
      </c>
    </row>
    <row r="241" spans="1:2" x14ac:dyDescent="0.25">
      <c r="A241" t="s">
        <v>139</v>
      </c>
      <c r="B241" t="s">
        <v>1074</v>
      </c>
    </row>
    <row r="242" spans="1:2" x14ac:dyDescent="0.25">
      <c r="A242" t="s">
        <v>140</v>
      </c>
      <c r="B242" t="s">
        <v>1075</v>
      </c>
    </row>
    <row r="243" spans="1:2" x14ac:dyDescent="0.25">
      <c r="A243" t="s">
        <v>141</v>
      </c>
      <c r="B243" t="s">
        <v>1076</v>
      </c>
    </row>
    <row r="244" spans="1:2" x14ac:dyDescent="0.25">
      <c r="A244" t="s">
        <v>1077</v>
      </c>
      <c r="B244" t="s">
        <v>1078</v>
      </c>
    </row>
    <row r="245" spans="1:2" x14ac:dyDescent="0.25">
      <c r="A245" t="s">
        <v>142</v>
      </c>
      <c r="B245" t="s">
        <v>1079</v>
      </c>
    </row>
    <row r="246" spans="1:2" x14ac:dyDescent="0.25">
      <c r="A246" t="s">
        <v>143</v>
      </c>
      <c r="B246" t="s">
        <v>1080</v>
      </c>
    </row>
    <row r="247" spans="1:2" x14ac:dyDescent="0.25">
      <c r="A247" t="s">
        <v>144</v>
      </c>
      <c r="B247" t="s">
        <v>1081</v>
      </c>
    </row>
    <row r="248" spans="1:2" x14ac:dyDescent="0.25">
      <c r="A248" t="s">
        <v>145</v>
      </c>
      <c r="B248" t="s">
        <v>1082</v>
      </c>
    </row>
    <row r="249" spans="1:2" x14ac:dyDescent="0.25">
      <c r="A249" t="s">
        <v>146</v>
      </c>
      <c r="B249" t="s">
        <v>1083</v>
      </c>
    </row>
    <row r="250" spans="1:2" x14ac:dyDescent="0.25">
      <c r="A250" t="s">
        <v>147</v>
      </c>
      <c r="B250" t="s">
        <v>1084</v>
      </c>
    </row>
    <row r="251" spans="1:2" x14ac:dyDescent="0.25">
      <c r="A251" t="s">
        <v>1085</v>
      </c>
      <c r="B251" t="s">
        <v>1086</v>
      </c>
    </row>
    <row r="252" spans="1:2" x14ac:dyDescent="0.25">
      <c r="A252" t="s">
        <v>1087</v>
      </c>
      <c r="B252" t="s">
        <v>1088</v>
      </c>
    </row>
    <row r="253" spans="1:2" x14ac:dyDescent="0.25">
      <c r="A253" t="s">
        <v>148</v>
      </c>
      <c r="B253" t="s">
        <v>1089</v>
      </c>
    </row>
    <row r="254" spans="1:2" x14ac:dyDescent="0.25">
      <c r="A254" t="s">
        <v>149</v>
      </c>
      <c r="B254" t="s">
        <v>1090</v>
      </c>
    </row>
    <row r="255" spans="1:2" x14ac:dyDescent="0.25">
      <c r="A255" t="s">
        <v>150</v>
      </c>
      <c r="B255" t="s">
        <v>1091</v>
      </c>
    </row>
    <row r="256" spans="1:2" x14ac:dyDescent="0.25">
      <c r="A256" t="s">
        <v>1092</v>
      </c>
      <c r="B256" t="s">
        <v>1093</v>
      </c>
    </row>
    <row r="257" spans="1:2" x14ac:dyDescent="0.25">
      <c r="A257" t="s">
        <v>1094</v>
      </c>
      <c r="B257" t="s">
        <v>1095</v>
      </c>
    </row>
    <row r="258" spans="1:2" x14ac:dyDescent="0.25">
      <c r="A258" t="s">
        <v>151</v>
      </c>
      <c r="B258" t="s">
        <v>1096</v>
      </c>
    </row>
    <row r="259" spans="1:2" x14ac:dyDescent="0.25">
      <c r="A259" t="s">
        <v>1097</v>
      </c>
      <c r="B259" t="s">
        <v>1098</v>
      </c>
    </row>
    <row r="260" spans="1:2" x14ac:dyDescent="0.25">
      <c r="A260" t="s">
        <v>1099</v>
      </c>
      <c r="B260" t="s">
        <v>1100</v>
      </c>
    </row>
    <row r="261" spans="1:2" x14ac:dyDescent="0.25">
      <c r="A261" t="s">
        <v>1101</v>
      </c>
      <c r="B261" t="s">
        <v>1102</v>
      </c>
    </row>
    <row r="262" spans="1:2" x14ac:dyDescent="0.25">
      <c r="A262" t="s">
        <v>1103</v>
      </c>
      <c r="B262" t="s">
        <v>1104</v>
      </c>
    </row>
    <row r="263" spans="1:2" x14ac:dyDescent="0.25">
      <c r="A263" t="s">
        <v>1105</v>
      </c>
      <c r="B263" t="s">
        <v>1106</v>
      </c>
    </row>
    <row r="264" spans="1:2" x14ac:dyDescent="0.25">
      <c r="A264" t="s">
        <v>1107</v>
      </c>
      <c r="B264" t="s">
        <v>1108</v>
      </c>
    </row>
    <row r="265" spans="1:2" x14ac:dyDescent="0.25">
      <c r="A265" t="s">
        <v>1109</v>
      </c>
      <c r="B265" t="s">
        <v>1110</v>
      </c>
    </row>
    <row r="266" spans="1:2" x14ac:dyDescent="0.25">
      <c r="A266" t="s">
        <v>1111</v>
      </c>
      <c r="B266" t="s">
        <v>1112</v>
      </c>
    </row>
    <row r="267" spans="1:2" x14ac:dyDescent="0.25">
      <c r="A267" t="s">
        <v>1113</v>
      </c>
      <c r="B267" t="s">
        <v>1114</v>
      </c>
    </row>
    <row r="268" spans="1:2" x14ac:dyDescent="0.25">
      <c r="A268" t="s">
        <v>1115</v>
      </c>
      <c r="B268" t="s">
        <v>1116</v>
      </c>
    </row>
    <row r="269" spans="1:2" x14ac:dyDescent="0.25">
      <c r="A269" t="s">
        <v>1117</v>
      </c>
      <c r="B269" t="s">
        <v>1118</v>
      </c>
    </row>
    <row r="270" spans="1:2" x14ac:dyDescent="0.25">
      <c r="A270" t="s">
        <v>1119</v>
      </c>
      <c r="B270" t="s">
        <v>1120</v>
      </c>
    </row>
    <row r="271" spans="1:2" x14ac:dyDescent="0.25">
      <c r="A271" t="s">
        <v>1121</v>
      </c>
      <c r="B271" t="s">
        <v>1122</v>
      </c>
    </row>
    <row r="272" spans="1:2" x14ac:dyDescent="0.25">
      <c r="A272" t="s">
        <v>1123</v>
      </c>
      <c r="B272" t="s">
        <v>1124</v>
      </c>
    </row>
    <row r="273" spans="1:2" x14ac:dyDescent="0.25">
      <c r="A273" t="s">
        <v>1125</v>
      </c>
      <c r="B273" t="s">
        <v>1126</v>
      </c>
    </row>
    <row r="274" spans="1:2" x14ac:dyDescent="0.25">
      <c r="A274" t="s">
        <v>1127</v>
      </c>
      <c r="B274" t="s">
        <v>1128</v>
      </c>
    </row>
    <row r="275" spans="1:2" x14ac:dyDescent="0.25">
      <c r="A275" t="s">
        <v>1129</v>
      </c>
      <c r="B275" t="s">
        <v>1130</v>
      </c>
    </row>
    <row r="276" spans="1:2" x14ac:dyDescent="0.25">
      <c r="A276" t="s">
        <v>1131</v>
      </c>
      <c r="B276" t="s">
        <v>1132</v>
      </c>
    </row>
    <row r="277" spans="1:2" x14ac:dyDescent="0.25">
      <c r="A277" t="s">
        <v>1133</v>
      </c>
      <c r="B277" t="s">
        <v>1134</v>
      </c>
    </row>
    <row r="278" spans="1:2" x14ac:dyDescent="0.25">
      <c r="A278" t="s">
        <v>1135</v>
      </c>
      <c r="B278" t="s">
        <v>1136</v>
      </c>
    </row>
    <row r="279" spans="1:2" x14ac:dyDescent="0.25">
      <c r="A279" t="s">
        <v>1137</v>
      </c>
      <c r="B279" t="s">
        <v>1138</v>
      </c>
    </row>
    <row r="280" spans="1:2" x14ac:dyDescent="0.25">
      <c r="A280" t="s">
        <v>1139</v>
      </c>
      <c r="B280" t="s">
        <v>1140</v>
      </c>
    </row>
    <row r="281" spans="1:2" x14ac:dyDescent="0.25">
      <c r="A281" t="s">
        <v>1141</v>
      </c>
      <c r="B281" t="s">
        <v>1142</v>
      </c>
    </row>
    <row r="282" spans="1:2" x14ac:dyDescent="0.25">
      <c r="A282" t="s">
        <v>1143</v>
      </c>
      <c r="B282" t="s">
        <v>1144</v>
      </c>
    </row>
    <row r="283" spans="1:2" x14ac:dyDescent="0.25">
      <c r="A283" t="s">
        <v>1145</v>
      </c>
      <c r="B283" t="s">
        <v>1146</v>
      </c>
    </row>
    <row r="284" spans="1:2" x14ac:dyDescent="0.25">
      <c r="A284" t="s">
        <v>152</v>
      </c>
      <c r="B284" t="s">
        <v>1147</v>
      </c>
    </row>
    <row r="285" spans="1:2" x14ac:dyDescent="0.25">
      <c r="A285" t="s">
        <v>1148</v>
      </c>
      <c r="B285" t="s">
        <v>1149</v>
      </c>
    </row>
    <row r="286" spans="1:2" x14ac:dyDescent="0.25">
      <c r="A286" t="s">
        <v>1150</v>
      </c>
      <c r="B286" t="s">
        <v>1151</v>
      </c>
    </row>
    <row r="287" spans="1:2" x14ac:dyDescent="0.25">
      <c r="A287" t="s">
        <v>1152</v>
      </c>
      <c r="B287" t="s">
        <v>1153</v>
      </c>
    </row>
    <row r="288" spans="1:2" x14ac:dyDescent="0.25">
      <c r="A288" t="s">
        <v>153</v>
      </c>
      <c r="B288" t="s">
        <v>1154</v>
      </c>
    </row>
    <row r="289" spans="1:2" x14ac:dyDescent="0.25">
      <c r="A289" t="s">
        <v>1155</v>
      </c>
      <c r="B289" t="s">
        <v>1156</v>
      </c>
    </row>
    <row r="290" spans="1:2" x14ac:dyDescent="0.25">
      <c r="A290" t="s">
        <v>1157</v>
      </c>
      <c r="B290" t="s">
        <v>1158</v>
      </c>
    </row>
    <row r="291" spans="1:2" x14ac:dyDescent="0.25">
      <c r="A291" t="s">
        <v>154</v>
      </c>
      <c r="B291" t="s">
        <v>1159</v>
      </c>
    </row>
    <row r="292" spans="1:2" x14ac:dyDescent="0.25">
      <c r="A292" t="s">
        <v>1160</v>
      </c>
      <c r="B292" t="s">
        <v>1161</v>
      </c>
    </row>
    <row r="293" spans="1:2" x14ac:dyDescent="0.25">
      <c r="A293" t="s">
        <v>1162</v>
      </c>
      <c r="B293" t="s">
        <v>1163</v>
      </c>
    </row>
    <row r="294" spans="1:2" x14ac:dyDescent="0.25">
      <c r="A294" t="s">
        <v>155</v>
      </c>
      <c r="B294" t="s">
        <v>1164</v>
      </c>
    </row>
    <row r="295" spans="1:2" x14ac:dyDescent="0.25">
      <c r="A295" t="s">
        <v>1165</v>
      </c>
      <c r="B295" t="s">
        <v>1166</v>
      </c>
    </row>
    <row r="296" spans="1:2" x14ac:dyDescent="0.25">
      <c r="A296" t="s">
        <v>1167</v>
      </c>
      <c r="B296" t="s">
        <v>1168</v>
      </c>
    </row>
    <row r="297" spans="1:2" x14ac:dyDescent="0.25">
      <c r="A297" t="s">
        <v>1169</v>
      </c>
      <c r="B297" t="s">
        <v>1170</v>
      </c>
    </row>
    <row r="298" spans="1:2" x14ac:dyDescent="0.25">
      <c r="A298" t="s">
        <v>1171</v>
      </c>
      <c r="B298" t="s">
        <v>1172</v>
      </c>
    </row>
    <row r="299" spans="1:2" x14ac:dyDescent="0.25">
      <c r="A299" t="s">
        <v>156</v>
      </c>
      <c r="B299" t="s">
        <v>1173</v>
      </c>
    </row>
    <row r="300" spans="1:2" x14ac:dyDescent="0.25">
      <c r="A300" t="s">
        <v>1174</v>
      </c>
      <c r="B300" t="s">
        <v>1175</v>
      </c>
    </row>
    <row r="301" spans="1:2" x14ac:dyDescent="0.25">
      <c r="A301" t="s">
        <v>1176</v>
      </c>
      <c r="B301" t="s">
        <v>1177</v>
      </c>
    </row>
    <row r="302" spans="1:2" x14ac:dyDescent="0.25">
      <c r="A302" t="s">
        <v>1178</v>
      </c>
      <c r="B302" t="s">
        <v>1179</v>
      </c>
    </row>
    <row r="303" spans="1:2" x14ac:dyDescent="0.25">
      <c r="A303" t="s">
        <v>157</v>
      </c>
      <c r="B303" t="s">
        <v>1180</v>
      </c>
    </row>
    <row r="304" spans="1:2" x14ac:dyDescent="0.25">
      <c r="A304" t="s">
        <v>1181</v>
      </c>
      <c r="B304" t="s">
        <v>1182</v>
      </c>
    </row>
    <row r="305" spans="1:2" x14ac:dyDescent="0.25">
      <c r="A305" t="s">
        <v>158</v>
      </c>
      <c r="B305" t="s">
        <v>1183</v>
      </c>
    </row>
    <row r="306" spans="1:2" x14ac:dyDescent="0.25">
      <c r="A306" t="s">
        <v>1184</v>
      </c>
      <c r="B306" t="s">
        <v>1185</v>
      </c>
    </row>
    <row r="307" spans="1:2" x14ac:dyDescent="0.25">
      <c r="A307" t="s">
        <v>159</v>
      </c>
      <c r="B307" t="s">
        <v>1186</v>
      </c>
    </row>
    <row r="308" spans="1:2" x14ac:dyDescent="0.25">
      <c r="A308" t="s">
        <v>160</v>
      </c>
      <c r="B308" t="s">
        <v>1187</v>
      </c>
    </row>
    <row r="309" spans="1:2" x14ac:dyDescent="0.25">
      <c r="A309" t="s">
        <v>1188</v>
      </c>
      <c r="B309" t="s">
        <v>1189</v>
      </c>
    </row>
    <row r="310" spans="1:2" x14ac:dyDescent="0.25">
      <c r="A310" t="s">
        <v>161</v>
      </c>
      <c r="B310" t="s">
        <v>1190</v>
      </c>
    </row>
    <row r="311" spans="1:2" x14ac:dyDescent="0.25">
      <c r="A311" t="s">
        <v>1191</v>
      </c>
      <c r="B311" t="s">
        <v>1192</v>
      </c>
    </row>
    <row r="312" spans="1:2" x14ac:dyDescent="0.25">
      <c r="A312" t="s">
        <v>1193</v>
      </c>
      <c r="B312" t="s">
        <v>1194</v>
      </c>
    </row>
    <row r="313" spans="1:2" x14ac:dyDescent="0.25">
      <c r="A313" t="s">
        <v>1195</v>
      </c>
      <c r="B313" t="s">
        <v>1196</v>
      </c>
    </row>
    <row r="314" spans="1:2" x14ac:dyDescent="0.25">
      <c r="A314" t="s">
        <v>1197</v>
      </c>
      <c r="B314" t="s">
        <v>1198</v>
      </c>
    </row>
    <row r="315" spans="1:2" x14ac:dyDescent="0.25">
      <c r="A315" t="s">
        <v>162</v>
      </c>
      <c r="B315" t="s">
        <v>1199</v>
      </c>
    </row>
    <row r="316" spans="1:2" x14ac:dyDescent="0.25">
      <c r="A316" t="s">
        <v>163</v>
      </c>
      <c r="B316" t="s">
        <v>1200</v>
      </c>
    </row>
    <row r="317" spans="1:2" x14ac:dyDescent="0.25">
      <c r="A317" t="s">
        <v>1201</v>
      </c>
      <c r="B317" t="s">
        <v>1202</v>
      </c>
    </row>
    <row r="318" spans="1:2" x14ac:dyDescent="0.25">
      <c r="A318" t="s">
        <v>164</v>
      </c>
      <c r="B318" t="s">
        <v>1203</v>
      </c>
    </row>
    <row r="319" spans="1:2" x14ac:dyDescent="0.25">
      <c r="A319" t="s">
        <v>1204</v>
      </c>
      <c r="B319" t="s">
        <v>1205</v>
      </c>
    </row>
    <row r="320" spans="1:2" x14ac:dyDescent="0.25">
      <c r="A320" t="s">
        <v>165</v>
      </c>
      <c r="B320" t="s">
        <v>1206</v>
      </c>
    </row>
    <row r="321" spans="1:2" x14ac:dyDescent="0.25">
      <c r="A321" t="s">
        <v>1207</v>
      </c>
      <c r="B321" t="s">
        <v>1208</v>
      </c>
    </row>
    <row r="322" spans="1:2" x14ac:dyDescent="0.25">
      <c r="A322" t="s">
        <v>166</v>
      </c>
      <c r="B322" t="s">
        <v>1209</v>
      </c>
    </row>
    <row r="323" spans="1:2" x14ac:dyDescent="0.25">
      <c r="A323" t="s">
        <v>167</v>
      </c>
      <c r="B323" t="s">
        <v>1210</v>
      </c>
    </row>
    <row r="324" spans="1:2" x14ac:dyDescent="0.25">
      <c r="A324" t="s">
        <v>1211</v>
      </c>
      <c r="B324" t="s">
        <v>1212</v>
      </c>
    </row>
    <row r="325" spans="1:2" x14ac:dyDescent="0.25">
      <c r="A325" t="s">
        <v>1213</v>
      </c>
      <c r="B325" t="s">
        <v>1214</v>
      </c>
    </row>
    <row r="326" spans="1:2" x14ac:dyDescent="0.25">
      <c r="A326" t="s">
        <v>1215</v>
      </c>
      <c r="B326" t="s">
        <v>1216</v>
      </c>
    </row>
    <row r="327" spans="1:2" x14ac:dyDescent="0.25">
      <c r="A327" t="s">
        <v>168</v>
      </c>
      <c r="B327" t="s">
        <v>1217</v>
      </c>
    </row>
    <row r="328" spans="1:2" x14ac:dyDescent="0.25">
      <c r="A328" t="s">
        <v>169</v>
      </c>
      <c r="B328" t="s">
        <v>1218</v>
      </c>
    </row>
    <row r="329" spans="1:2" x14ac:dyDescent="0.25">
      <c r="A329" t="s">
        <v>170</v>
      </c>
      <c r="B329" t="s">
        <v>1219</v>
      </c>
    </row>
    <row r="330" spans="1:2" x14ac:dyDescent="0.25">
      <c r="A330" t="s">
        <v>1220</v>
      </c>
      <c r="B330" t="s">
        <v>1221</v>
      </c>
    </row>
    <row r="331" spans="1:2" x14ac:dyDescent="0.25">
      <c r="A331" t="s">
        <v>171</v>
      </c>
      <c r="B331" t="s">
        <v>1222</v>
      </c>
    </row>
    <row r="332" spans="1:2" x14ac:dyDescent="0.25">
      <c r="A332" t="s">
        <v>1223</v>
      </c>
      <c r="B332" t="s">
        <v>1224</v>
      </c>
    </row>
    <row r="333" spans="1:2" x14ac:dyDescent="0.25">
      <c r="A333" t="s">
        <v>1225</v>
      </c>
      <c r="B333" t="s">
        <v>1226</v>
      </c>
    </row>
    <row r="334" spans="1:2" x14ac:dyDescent="0.25">
      <c r="A334" t="s">
        <v>172</v>
      </c>
      <c r="B334" t="s">
        <v>1227</v>
      </c>
    </row>
    <row r="335" spans="1:2" x14ac:dyDescent="0.25">
      <c r="A335" t="s">
        <v>1228</v>
      </c>
      <c r="B335" t="s">
        <v>1229</v>
      </c>
    </row>
    <row r="336" spans="1:2" x14ac:dyDescent="0.25">
      <c r="A336" t="s">
        <v>1230</v>
      </c>
      <c r="B336" t="s">
        <v>1231</v>
      </c>
    </row>
    <row r="337" spans="1:2" x14ac:dyDescent="0.25">
      <c r="A337" t="s">
        <v>1232</v>
      </c>
      <c r="B337" t="s">
        <v>1233</v>
      </c>
    </row>
    <row r="338" spans="1:2" x14ac:dyDescent="0.25">
      <c r="A338" t="s">
        <v>173</v>
      </c>
      <c r="B338" t="s">
        <v>1234</v>
      </c>
    </row>
    <row r="339" spans="1:2" x14ac:dyDescent="0.25">
      <c r="A339" t="s">
        <v>1235</v>
      </c>
      <c r="B339" t="s">
        <v>1236</v>
      </c>
    </row>
    <row r="340" spans="1:2" x14ac:dyDescent="0.25">
      <c r="A340" t="s">
        <v>1237</v>
      </c>
      <c r="B340" t="s">
        <v>1238</v>
      </c>
    </row>
    <row r="341" spans="1:2" x14ac:dyDescent="0.25">
      <c r="A341" t="s">
        <v>174</v>
      </c>
      <c r="B341" t="s">
        <v>1239</v>
      </c>
    </row>
    <row r="342" spans="1:2" x14ac:dyDescent="0.25">
      <c r="A342" t="s">
        <v>175</v>
      </c>
      <c r="B342" t="s">
        <v>1240</v>
      </c>
    </row>
    <row r="343" spans="1:2" x14ac:dyDescent="0.25">
      <c r="A343" t="s">
        <v>176</v>
      </c>
      <c r="B343" t="s">
        <v>1241</v>
      </c>
    </row>
    <row r="344" spans="1:2" x14ac:dyDescent="0.25">
      <c r="A344" t="s">
        <v>177</v>
      </c>
      <c r="B344" t="s">
        <v>1242</v>
      </c>
    </row>
    <row r="345" spans="1:2" x14ac:dyDescent="0.25">
      <c r="A345" t="s">
        <v>1243</v>
      </c>
      <c r="B345" t="s">
        <v>1244</v>
      </c>
    </row>
    <row r="346" spans="1:2" x14ac:dyDescent="0.25">
      <c r="A346" t="s">
        <v>1245</v>
      </c>
      <c r="B346" t="s">
        <v>1246</v>
      </c>
    </row>
    <row r="347" spans="1:2" x14ac:dyDescent="0.25">
      <c r="A347" t="s">
        <v>1247</v>
      </c>
      <c r="B347" t="s">
        <v>1248</v>
      </c>
    </row>
    <row r="348" spans="1:2" x14ac:dyDescent="0.25">
      <c r="A348" t="s">
        <v>178</v>
      </c>
      <c r="B348" t="s">
        <v>1249</v>
      </c>
    </row>
    <row r="349" spans="1:2" x14ac:dyDescent="0.25">
      <c r="A349" t="s">
        <v>179</v>
      </c>
      <c r="B349" t="s">
        <v>1250</v>
      </c>
    </row>
    <row r="350" spans="1:2" x14ac:dyDescent="0.25">
      <c r="A350" t="s">
        <v>1251</v>
      </c>
      <c r="B350" t="s">
        <v>1252</v>
      </c>
    </row>
    <row r="351" spans="1:2" x14ac:dyDescent="0.25">
      <c r="A351" t="s">
        <v>180</v>
      </c>
      <c r="B351" t="s">
        <v>1253</v>
      </c>
    </row>
    <row r="352" spans="1:2" x14ac:dyDescent="0.25">
      <c r="A352" t="s">
        <v>181</v>
      </c>
      <c r="B352" t="s">
        <v>1254</v>
      </c>
    </row>
    <row r="353" spans="1:2" x14ac:dyDescent="0.25">
      <c r="A353" t="s">
        <v>182</v>
      </c>
      <c r="B353" t="s">
        <v>1255</v>
      </c>
    </row>
    <row r="354" spans="1:2" x14ac:dyDescent="0.25">
      <c r="A354" t="s">
        <v>1256</v>
      </c>
      <c r="B354" t="s">
        <v>1257</v>
      </c>
    </row>
    <row r="355" spans="1:2" x14ac:dyDescent="0.25">
      <c r="A355" t="s">
        <v>183</v>
      </c>
      <c r="B355" t="s">
        <v>1258</v>
      </c>
    </row>
    <row r="356" spans="1:2" x14ac:dyDescent="0.25">
      <c r="A356" t="s">
        <v>184</v>
      </c>
      <c r="B356" t="s">
        <v>1259</v>
      </c>
    </row>
    <row r="357" spans="1:2" x14ac:dyDescent="0.25">
      <c r="A357" t="s">
        <v>185</v>
      </c>
      <c r="B357" t="s">
        <v>1260</v>
      </c>
    </row>
    <row r="358" spans="1:2" x14ac:dyDescent="0.25">
      <c r="A358" t="s">
        <v>1261</v>
      </c>
      <c r="B358" t="s">
        <v>1262</v>
      </c>
    </row>
    <row r="359" spans="1:2" x14ac:dyDescent="0.25">
      <c r="A359" t="s">
        <v>186</v>
      </c>
      <c r="B359" t="s">
        <v>1263</v>
      </c>
    </row>
    <row r="360" spans="1:2" x14ac:dyDescent="0.25">
      <c r="A360" t="s">
        <v>1264</v>
      </c>
      <c r="B360" t="s">
        <v>1265</v>
      </c>
    </row>
    <row r="361" spans="1:2" x14ac:dyDescent="0.25">
      <c r="A361" t="s">
        <v>187</v>
      </c>
      <c r="B361" t="s">
        <v>1266</v>
      </c>
    </row>
    <row r="362" spans="1:2" x14ac:dyDescent="0.25">
      <c r="A362" t="s">
        <v>188</v>
      </c>
      <c r="B362" t="s">
        <v>1267</v>
      </c>
    </row>
    <row r="363" spans="1:2" x14ac:dyDescent="0.25">
      <c r="A363" t="s">
        <v>189</v>
      </c>
      <c r="B363" t="s">
        <v>1268</v>
      </c>
    </row>
    <row r="364" spans="1:2" x14ac:dyDescent="0.25">
      <c r="A364" t="s">
        <v>190</v>
      </c>
      <c r="B364" t="s">
        <v>1269</v>
      </c>
    </row>
    <row r="365" spans="1:2" x14ac:dyDescent="0.25">
      <c r="A365" t="s">
        <v>1270</v>
      </c>
      <c r="B365" t="s">
        <v>1271</v>
      </c>
    </row>
    <row r="366" spans="1:2" x14ac:dyDescent="0.25">
      <c r="A366" t="s">
        <v>191</v>
      </c>
      <c r="B366" t="s">
        <v>1272</v>
      </c>
    </row>
    <row r="367" spans="1:2" x14ac:dyDescent="0.25">
      <c r="A367" t="s">
        <v>192</v>
      </c>
      <c r="B367" t="s">
        <v>1273</v>
      </c>
    </row>
    <row r="368" spans="1:2" x14ac:dyDescent="0.25">
      <c r="A368" t="s">
        <v>193</v>
      </c>
      <c r="B368" t="s">
        <v>1274</v>
      </c>
    </row>
    <row r="369" spans="1:2" x14ac:dyDescent="0.25">
      <c r="A369" t="s">
        <v>194</v>
      </c>
      <c r="B369" t="s">
        <v>1275</v>
      </c>
    </row>
    <row r="370" spans="1:2" x14ac:dyDescent="0.25">
      <c r="A370" t="s">
        <v>195</v>
      </c>
      <c r="B370" t="s">
        <v>1276</v>
      </c>
    </row>
    <row r="371" spans="1:2" x14ac:dyDescent="0.25">
      <c r="A371" t="s">
        <v>1277</v>
      </c>
      <c r="B371" t="s">
        <v>1278</v>
      </c>
    </row>
    <row r="372" spans="1:2" x14ac:dyDescent="0.25">
      <c r="A372" t="s">
        <v>1279</v>
      </c>
      <c r="B372" t="s">
        <v>1280</v>
      </c>
    </row>
    <row r="373" spans="1:2" x14ac:dyDescent="0.25">
      <c r="A373" t="s">
        <v>196</v>
      </c>
      <c r="B373" t="s">
        <v>1281</v>
      </c>
    </row>
    <row r="374" spans="1:2" x14ac:dyDescent="0.25">
      <c r="A374" t="s">
        <v>1282</v>
      </c>
      <c r="B374" t="s">
        <v>1283</v>
      </c>
    </row>
    <row r="375" spans="1:2" x14ac:dyDescent="0.25">
      <c r="A375" t="s">
        <v>1284</v>
      </c>
      <c r="B375" t="s">
        <v>1285</v>
      </c>
    </row>
    <row r="376" spans="1:2" x14ac:dyDescent="0.25">
      <c r="A376" t="s">
        <v>1286</v>
      </c>
      <c r="B376" t="s">
        <v>1287</v>
      </c>
    </row>
    <row r="377" spans="1:2" x14ac:dyDescent="0.25">
      <c r="A377" t="s">
        <v>1288</v>
      </c>
      <c r="B377" t="s">
        <v>1289</v>
      </c>
    </row>
    <row r="378" spans="1:2" x14ac:dyDescent="0.25">
      <c r="A378" t="s">
        <v>1290</v>
      </c>
      <c r="B378" t="s">
        <v>1291</v>
      </c>
    </row>
    <row r="379" spans="1:2" x14ac:dyDescent="0.25">
      <c r="A379" t="s">
        <v>1292</v>
      </c>
      <c r="B379" t="s">
        <v>1293</v>
      </c>
    </row>
    <row r="380" spans="1:2" x14ac:dyDescent="0.25">
      <c r="A380" t="s">
        <v>1294</v>
      </c>
      <c r="B380" t="s">
        <v>1295</v>
      </c>
    </row>
    <row r="381" spans="1:2" x14ac:dyDescent="0.25">
      <c r="A381" t="s">
        <v>1296</v>
      </c>
      <c r="B381" t="s">
        <v>1297</v>
      </c>
    </row>
    <row r="382" spans="1:2" x14ac:dyDescent="0.25">
      <c r="A382" t="s">
        <v>1298</v>
      </c>
      <c r="B382" t="s">
        <v>1299</v>
      </c>
    </row>
    <row r="383" spans="1:2" x14ac:dyDescent="0.25">
      <c r="A383" t="s">
        <v>1300</v>
      </c>
      <c r="B383" t="s">
        <v>1301</v>
      </c>
    </row>
    <row r="384" spans="1:2" x14ac:dyDescent="0.25">
      <c r="A384" t="s">
        <v>1302</v>
      </c>
      <c r="B384" t="s">
        <v>1303</v>
      </c>
    </row>
    <row r="385" spans="1:2" x14ac:dyDescent="0.25">
      <c r="A385" t="s">
        <v>1304</v>
      </c>
      <c r="B385" t="s">
        <v>1305</v>
      </c>
    </row>
    <row r="386" spans="1:2" x14ac:dyDescent="0.25">
      <c r="A386" t="s">
        <v>197</v>
      </c>
      <c r="B386" t="s">
        <v>1306</v>
      </c>
    </row>
    <row r="387" spans="1:2" x14ac:dyDescent="0.25">
      <c r="A387" t="s">
        <v>1307</v>
      </c>
      <c r="B387" t="s">
        <v>1308</v>
      </c>
    </row>
    <row r="388" spans="1:2" x14ac:dyDescent="0.25">
      <c r="A388" t="s">
        <v>198</v>
      </c>
      <c r="B388" t="s">
        <v>1309</v>
      </c>
    </row>
    <row r="389" spans="1:2" x14ac:dyDescent="0.25">
      <c r="A389" t="s">
        <v>199</v>
      </c>
      <c r="B389" t="s">
        <v>1310</v>
      </c>
    </row>
    <row r="390" spans="1:2" x14ac:dyDescent="0.25">
      <c r="A390" t="s">
        <v>1311</v>
      </c>
      <c r="B390" t="s">
        <v>1312</v>
      </c>
    </row>
    <row r="391" spans="1:2" x14ac:dyDescent="0.25">
      <c r="A391" t="s">
        <v>1313</v>
      </c>
      <c r="B391" t="s">
        <v>1314</v>
      </c>
    </row>
    <row r="392" spans="1:2" x14ac:dyDescent="0.25">
      <c r="A392" t="s">
        <v>1315</v>
      </c>
      <c r="B392" t="s">
        <v>1316</v>
      </c>
    </row>
    <row r="393" spans="1:2" x14ac:dyDescent="0.25">
      <c r="A393" t="s">
        <v>1317</v>
      </c>
      <c r="B393" t="s">
        <v>1318</v>
      </c>
    </row>
    <row r="394" spans="1:2" x14ac:dyDescent="0.25">
      <c r="A394" t="s">
        <v>1319</v>
      </c>
      <c r="B394" t="s">
        <v>1320</v>
      </c>
    </row>
    <row r="395" spans="1:2" x14ac:dyDescent="0.25">
      <c r="A395" t="s">
        <v>1321</v>
      </c>
      <c r="B395" t="s">
        <v>1322</v>
      </c>
    </row>
    <row r="396" spans="1:2" x14ac:dyDescent="0.25">
      <c r="A396" t="s">
        <v>1323</v>
      </c>
      <c r="B396" t="s">
        <v>1324</v>
      </c>
    </row>
    <row r="397" spans="1:2" x14ac:dyDescent="0.25">
      <c r="A397" t="s">
        <v>200</v>
      </c>
      <c r="B397" t="s">
        <v>1325</v>
      </c>
    </row>
    <row r="398" spans="1:2" x14ac:dyDescent="0.25">
      <c r="A398" t="s">
        <v>1326</v>
      </c>
      <c r="B398" t="s">
        <v>1327</v>
      </c>
    </row>
    <row r="399" spans="1:2" x14ac:dyDescent="0.25">
      <c r="A399" t="s">
        <v>1328</v>
      </c>
      <c r="B399" t="s">
        <v>1329</v>
      </c>
    </row>
    <row r="400" spans="1:2" x14ac:dyDescent="0.25">
      <c r="A400" t="s">
        <v>201</v>
      </c>
      <c r="B400" t="s">
        <v>1330</v>
      </c>
    </row>
    <row r="401" spans="1:2" x14ac:dyDescent="0.25">
      <c r="A401" t="s">
        <v>1331</v>
      </c>
      <c r="B401" t="s">
        <v>1332</v>
      </c>
    </row>
    <row r="402" spans="1:2" x14ac:dyDescent="0.25">
      <c r="A402" t="s">
        <v>202</v>
      </c>
      <c r="B402" t="s">
        <v>1333</v>
      </c>
    </row>
    <row r="403" spans="1:2" x14ac:dyDescent="0.25">
      <c r="A403" t="s">
        <v>1334</v>
      </c>
      <c r="B403" t="s">
        <v>1335</v>
      </c>
    </row>
    <row r="404" spans="1:2" x14ac:dyDescent="0.25">
      <c r="A404" t="s">
        <v>203</v>
      </c>
      <c r="B404" t="s">
        <v>1336</v>
      </c>
    </row>
    <row r="405" spans="1:2" x14ac:dyDescent="0.25">
      <c r="A405" t="s">
        <v>1337</v>
      </c>
      <c r="B405" t="s">
        <v>1338</v>
      </c>
    </row>
    <row r="406" spans="1:2" x14ac:dyDescent="0.25">
      <c r="A406" t="s">
        <v>1339</v>
      </c>
      <c r="B406" t="s">
        <v>1340</v>
      </c>
    </row>
    <row r="407" spans="1:2" x14ac:dyDescent="0.25">
      <c r="A407" t="s">
        <v>1341</v>
      </c>
      <c r="B407" t="s">
        <v>1342</v>
      </c>
    </row>
    <row r="408" spans="1:2" x14ac:dyDescent="0.25">
      <c r="A408" t="s">
        <v>204</v>
      </c>
      <c r="B408" t="s">
        <v>1343</v>
      </c>
    </row>
    <row r="409" spans="1:2" x14ac:dyDescent="0.25">
      <c r="A409" t="s">
        <v>1344</v>
      </c>
      <c r="B409" t="s">
        <v>1345</v>
      </c>
    </row>
    <row r="410" spans="1:2" x14ac:dyDescent="0.25">
      <c r="A410" t="s">
        <v>1346</v>
      </c>
      <c r="B410" t="s">
        <v>1347</v>
      </c>
    </row>
    <row r="411" spans="1:2" x14ac:dyDescent="0.25">
      <c r="A411" t="s">
        <v>205</v>
      </c>
      <c r="B411" t="s">
        <v>1348</v>
      </c>
    </row>
    <row r="412" spans="1:2" x14ac:dyDescent="0.25">
      <c r="A412" t="s">
        <v>206</v>
      </c>
      <c r="B412" t="s">
        <v>1349</v>
      </c>
    </row>
    <row r="413" spans="1:2" x14ac:dyDescent="0.25">
      <c r="A413" t="s">
        <v>1350</v>
      </c>
      <c r="B413" t="s">
        <v>1351</v>
      </c>
    </row>
    <row r="414" spans="1:2" x14ac:dyDescent="0.25">
      <c r="A414" t="s">
        <v>1352</v>
      </c>
      <c r="B414" t="s">
        <v>1353</v>
      </c>
    </row>
    <row r="415" spans="1:2" x14ac:dyDescent="0.25">
      <c r="A415" t="s">
        <v>207</v>
      </c>
      <c r="B415" t="s">
        <v>1354</v>
      </c>
    </row>
    <row r="416" spans="1:2" x14ac:dyDescent="0.25">
      <c r="A416" t="s">
        <v>208</v>
      </c>
      <c r="B416" t="s">
        <v>1355</v>
      </c>
    </row>
    <row r="417" spans="1:2" x14ac:dyDescent="0.25">
      <c r="A417" t="s">
        <v>209</v>
      </c>
      <c r="B417" t="s">
        <v>1356</v>
      </c>
    </row>
    <row r="418" spans="1:2" x14ac:dyDescent="0.25">
      <c r="A418" t="s">
        <v>1357</v>
      </c>
      <c r="B418" t="s">
        <v>1358</v>
      </c>
    </row>
    <row r="419" spans="1:2" x14ac:dyDescent="0.25">
      <c r="A419" t="s">
        <v>1359</v>
      </c>
      <c r="B419" t="s">
        <v>1360</v>
      </c>
    </row>
    <row r="420" spans="1:2" x14ac:dyDescent="0.25">
      <c r="A420" t="s">
        <v>210</v>
      </c>
      <c r="B420" t="s">
        <v>1361</v>
      </c>
    </row>
    <row r="421" spans="1:2" x14ac:dyDescent="0.25">
      <c r="A421" t="s">
        <v>1362</v>
      </c>
      <c r="B421" t="s">
        <v>1363</v>
      </c>
    </row>
    <row r="422" spans="1:2" x14ac:dyDescent="0.25">
      <c r="A422" t="s">
        <v>1364</v>
      </c>
      <c r="B422" t="s">
        <v>1365</v>
      </c>
    </row>
    <row r="423" spans="1:2" x14ac:dyDescent="0.25">
      <c r="A423" t="s">
        <v>211</v>
      </c>
      <c r="B423" t="s">
        <v>1366</v>
      </c>
    </row>
    <row r="424" spans="1:2" x14ac:dyDescent="0.25">
      <c r="A424" t="s">
        <v>1367</v>
      </c>
      <c r="B424" t="s">
        <v>1368</v>
      </c>
    </row>
    <row r="425" spans="1:2" x14ac:dyDescent="0.25">
      <c r="A425" t="s">
        <v>212</v>
      </c>
      <c r="B425" t="s">
        <v>1369</v>
      </c>
    </row>
    <row r="426" spans="1:2" x14ac:dyDescent="0.25">
      <c r="A426" t="s">
        <v>213</v>
      </c>
      <c r="B426" t="s">
        <v>1370</v>
      </c>
    </row>
    <row r="427" spans="1:2" x14ac:dyDescent="0.25">
      <c r="A427" t="s">
        <v>214</v>
      </c>
      <c r="B427" t="s">
        <v>1371</v>
      </c>
    </row>
    <row r="428" spans="1:2" x14ac:dyDescent="0.25">
      <c r="A428" t="s">
        <v>215</v>
      </c>
      <c r="B428" t="s">
        <v>1372</v>
      </c>
    </row>
    <row r="429" spans="1:2" x14ac:dyDescent="0.25">
      <c r="A429" t="s">
        <v>216</v>
      </c>
      <c r="B429" t="s">
        <v>1373</v>
      </c>
    </row>
    <row r="430" spans="1:2" x14ac:dyDescent="0.25">
      <c r="A430" t="s">
        <v>1374</v>
      </c>
      <c r="B430" t="s">
        <v>1375</v>
      </c>
    </row>
    <row r="431" spans="1:2" x14ac:dyDescent="0.25">
      <c r="A431" t="s">
        <v>1376</v>
      </c>
      <c r="B431" t="s">
        <v>1377</v>
      </c>
    </row>
    <row r="432" spans="1:2" x14ac:dyDescent="0.25">
      <c r="A432" t="s">
        <v>1378</v>
      </c>
      <c r="B432" t="s">
        <v>1379</v>
      </c>
    </row>
    <row r="433" spans="1:2" x14ac:dyDescent="0.25">
      <c r="A433" t="s">
        <v>217</v>
      </c>
      <c r="B433" t="s">
        <v>1380</v>
      </c>
    </row>
    <row r="434" spans="1:2" x14ac:dyDescent="0.25">
      <c r="A434" t="s">
        <v>1381</v>
      </c>
      <c r="B434" t="s">
        <v>1382</v>
      </c>
    </row>
    <row r="435" spans="1:2" x14ac:dyDescent="0.25">
      <c r="A435" t="s">
        <v>1383</v>
      </c>
      <c r="B435" t="s">
        <v>1384</v>
      </c>
    </row>
    <row r="436" spans="1:2" x14ac:dyDescent="0.25">
      <c r="A436" t="s">
        <v>218</v>
      </c>
      <c r="B436" t="s">
        <v>1385</v>
      </c>
    </row>
    <row r="437" spans="1:2" x14ac:dyDescent="0.25">
      <c r="A437" t="s">
        <v>1386</v>
      </c>
      <c r="B437" t="s">
        <v>1387</v>
      </c>
    </row>
    <row r="438" spans="1:2" x14ac:dyDescent="0.25">
      <c r="A438" t="s">
        <v>1388</v>
      </c>
      <c r="B438" t="s">
        <v>1389</v>
      </c>
    </row>
    <row r="439" spans="1:2" x14ac:dyDescent="0.25">
      <c r="A439" t="s">
        <v>1390</v>
      </c>
      <c r="B439" t="s">
        <v>1391</v>
      </c>
    </row>
    <row r="440" spans="1:2" x14ac:dyDescent="0.25">
      <c r="A440" t="s">
        <v>1392</v>
      </c>
      <c r="B440" t="s">
        <v>1393</v>
      </c>
    </row>
    <row r="441" spans="1:2" x14ac:dyDescent="0.25">
      <c r="A441" t="s">
        <v>219</v>
      </c>
      <c r="B441" t="s">
        <v>1394</v>
      </c>
    </row>
    <row r="442" spans="1:2" x14ac:dyDescent="0.25">
      <c r="A442" t="s">
        <v>1395</v>
      </c>
      <c r="B442" t="s">
        <v>1396</v>
      </c>
    </row>
    <row r="443" spans="1:2" x14ac:dyDescent="0.25">
      <c r="A443" t="s">
        <v>1397</v>
      </c>
      <c r="B443" t="s">
        <v>1398</v>
      </c>
    </row>
    <row r="444" spans="1:2" x14ac:dyDescent="0.25">
      <c r="A444" t="s">
        <v>1399</v>
      </c>
      <c r="B444" t="s">
        <v>1400</v>
      </c>
    </row>
    <row r="445" spans="1:2" x14ac:dyDescent="0.25">
      <c r="A445" t="s">
        <v>220</v>
      </c>
      <c r="B445" t="s">
        <v>1401</v>
      </c>
    </row>
    <row r="446" spans="1:2" x14ac:dyDescent="0.25">
      <c r="A446" t="s">
        <v>221</v>
      </c>
      <c r="B446" t="s">
        <v>1402</v>
      </c>
    </row>
    <row r="447" spans="1:2" x14ac:dyDescent="0.25">
      <c r="A447" t="s">
        <v>222</v>
      </c>
      <c r="B447" t="s">
        <v>1403</v>
      </c>
    </row>
    <row r="448" spans="1:2" x14ac:dyDescent="0.25">
      <c r="A448" t="s">
        <v>223</v>
      </c>
      <c r="B448" t="s">
        <v>1404</v>
      </c>
    </row>
    <row r="449" spans="1:2" x14ac:dyDescent="0.25">
      <c r="A449" t="s">
        <v>224</v>
      </c>
      <c r="B449" t="s">
        <v>1405</v>
      </c>
    </row>
    <row r="450" spans="1:2" x14ac:dyDescent="0.25">
      <c r="A450" t="s">
        <v>225</v>
      </c>
      <c r="B450" t="s">
        <v>1406</v>
      </c>
    </row>
    <row r="451" spans="1:2" x14ac:dyDescent="0.25">
      <c r="A451" t="s">
        <v>226</v>
      </c>
      <c r="B451" t="s">
        <v>1407</v>
      </c>
    </row>
    <row r="452" spans="1:2" x14ac:dyDescent="0.25">
      <c r="A452" t="s">
        <v>227</v>
      </c>
      <c r="B452" t="s">
        <v>1408</v>
      </c>
    </row>
    <row r="453" spans="1:2" x14ac:dyDescent="0.25">
      <c r="A453" t="s">
        <v>228</v>
      </c>
      <c r="B453" t="s">
        <v>1409</v>
      </c>
    </row>
    <row r="454" spans="1:2" x14ac:dyDescent="0.25">
      <c r="A454" t="s">
        <v>229</v>
      </c>
      <c r="B454" t="s">
        <v>1410</v>
      </c>
    </row>
    <row r="455" spans="1:2" x14ac:dyDescent="0.25">
      <c r="A455" t="s">
        <v>1411</v>
      </c>
      <c r="B455" t="s">
        <v>1412</v>
      </c>
    </row>
    <row r="456" spans="1:2" x14ac:dyDescent="0.25">
      <c r="A456" t="s">
        <v>230</v>
      </c>
      <c r="B456" t="s">
        <v>1413</v>
      </c>
    </row>
    <row r="457" spans="1:2" x14ac:dyDescent="0.25">
      <c r="A457" t="s">
        <v>231</v>
      </c>
      <c r="B457" t="s">
        <v>1414</v>
      </c>
    </row>
    <row r="458" spans="1:2" x14ac:dyDescent="0.25">
      <c r="A458" t="s">
        <v>232</v>
      </c>
      <c r="B458" t="s">
        <v>1415</v>
      </c>
    </row>
    <row r="459" spans="1:2" x14ac:dyDescent="0.25">
      <c r="A459" t="s">
        <v>233</v>
      </c>
      <c r="B459" t="s">
        <v>1416</v>
      </c>
    </row>
    <row r="460" spans="1:2" x14ac:dyDescent="0.25">
      <c r="A460" t="s">
        <v>234</v>
      </c>
      <c r="B460" t="s">
        <v>1417</v>
      </c>
    </row>
    <row r="461" spans="1:2" x14ac:dyDescent="0.25">
      <c r="A461" t="s">
        <v>1418</v>
      </c>
      <c r="B461" t="s">
        <v>1419</v>
      </c>
    </row>
    <row r="462" spans="1:2" x14ac:dyDescent="0.25">
      <c r="A462" t="s">
        <v>1420</v>
      </c>
      <c r="B462" t="s">
        <v>1421</v>
      </c>
    </row>
    <row r="463" spans="1:2" x14ac:dyDescent="0.25">
      <c r="A463" t="s">
        <v>1422</v>
      </c>
      <c r="B463" t="s">
        <v>1423</v>
      </c>
    </row>
    <row r="464" spans="1:2" x14ac:dyDescent="0.25">
      <c r="A464" t="s">
        <v>1424</v>
      </c>
      <c r="B464" t="s">
        <v>1425</v>
      </c>
    </row>
    <row r="465" spans="1:2" x14ac:dyDescent="0.25">
      <c r="A465" t="s">
        <v>1426</v>
      </c>
      <c r="B465" t="s">
        <v>1427</v>
      </c>
    </row>
    <row r="466" spans="1:2" x14ac:dyDescent="0.25">
      <c r="A466" t="s">
        <v>235</v>
      </c>
      <c r="B466" t="s">
        <v>1428</v>
      </c>
    </row>
    <row r="467" spans="1:2" x14ac:dyDescent="0.25">
      <c r="A467" t="s">
        <v>1429</v>
      </c>
      <c r="B467" t="s">
        <v>1430</v>
      </c>
    </row>
    <row r="468" spans="1:2" x14ac:dyDescent="0.25">
      <c r="A468" t="s">
        <v>1431</v>
      </c>
      <c r="B468" t="s">
        <v>1432</v>
      </c>
    </row>
    <row r="469" spans="1:2" x14ac:dyDescent="0.25">
      <c r="A469" t="s">
        <v>1433</v>
      </c>
      <c r="B469" t="s">
        <v>1434</v>
      </c>
    </row>
    <row r="470" spans="1:2" x14ac:dyDescent="0.25">
      <c r="A470" t="s">
        <v>1435</v>
      </c>
      <c r="B470" t="s">
        <v>1436</v>
      </c>
    </row>
    <row r="471" spans="1:2" x14ac:dyDescent="0.25">
      <c r="A471" t="s">
        <v>1437</v>
      </c>
      <c r="B471" t="s">
        <v>1438</v>
      </c>
    </row>
    <row r="472" spans="1:2" x14ac:dyDescent="0.25">
      <c r="A472" t="s">
        <v>1439</v>
      </c>
      <c r="B472" t="s">
        <v>1440</v>
      </c>
    </row>
    <row r="473" spans="1:2" x14ac:dyDescent="0.25">
      <c r="A473" t="s">
        <v>1441</v>
      </c>
      <c r="B473" t="s">
        <v>1442</v>
      </c>
    </row>
    <row r="474" spans="1:2" x14ac:dyDescent="0.25">
      <c r="A474" t="s">
        <v>1443</v>
      </c>
      <c r="B474" t="s">
        <v>1444</v>
      </c>
    </row>
    <row r="475" spans="1:2" x14ac:dyDescent="0.25">
      <c r="A475" t="s">
        <v>1445</v>
      </c>
      <c r="B475" t="s">
        <v>1446</v>
      </c>
    </row>
    <row r="476" spans="1:2" x14ac:dyDescent="0.25">
      <c r="A476" t="s">
        <v>1447</v>
      </c>
      <c r="B476" t="s">
        <v>1448</v>
      </c>
    </row>
    <row r="477" spans="1:2" x14ac:dyDescent="0.25">
      <c r="A477" t="s">
        <v>1449</v>
      </c>
      <c r="B477" t="s">
        <v>1450</v>
      </c>
    </row>
    <row r="478" spans="1:2" x14ac:dyDescent="0.25">
      <c r="A478" t="s">
        <v>1451</v>
      </c>
      <c r="B478" t="s">
        <v>1452</v>
      </c>
    </row>
    <row r="479" spans="1:2" x14ac:dyDescent="0.25">
      <c r="A479" t="s">
        <v>1453</v>
      </c>
      <c r="B479" t="s">
        <v>1454</v>
      </c>
    </row>
    <row r="480" spans="1:2" x14ac:dyDescent="0.25">
      <c r="A480" t="s">
        <v>236</v>
      </c>
      <c r="B480" t="s">
        <v>1455</v>
      </c>
    </row>
    <row r="481" spans="1:2" x14ac:dyDescent="0.25">
      <c r="A481" t="s">
        <v>1456</v>
      </c>
      <c r="B481" t="s">
        <v>1457</v>
      </c>
    </row>
    <row r="482" spans="1:2" x14ac:dyDescent="0.25">
      <c r="A482" t="s">
        <v>1458</v>
      </c>
      <c r="B482" t="s">
        <v>1459</v>
      </c>
    </row>
    <row r="483" spans="1:2" x14ac:dyDescent="0.25">
      <c r="A483" t="s">
        <v>237</v>
      </c>
      <c r="B483" t="s">
        <v>1460</v>
      </c>
    </row>
    <row r="484" spans="1:2" x14ac:dyDescent="0.25">
      <c r="A484" t="s">
        <v>1461</v>
      </c>
      <c r="B484" t="s">
        <v>1462</v>
      </c>
    </row>
    <row r="485" spans="1:2" x14ac:dyDescent="0.25">
      <c r="A485" t="s">
        <v>1463</v>
      </c>
      <c r="B485" t="s">
        <v>1464</v>
      </c>
    </row>
    <row r="486" spans="1:2" x14ac:dyDescent="0.25">
      <c r="A486" t="s">
        <v>1465</v>
      </c>
      <c r="B486" t="s">
        <v>1466</v>
      </c>
    </row>
    <row r="487" spans="1:2" x14ac:dyDescent="0.25">
      <c r="A487" t="s">
        <v>238</v>
      </c>
      <c r="B487" t="s">
        <v>1467</v>
      </c>
    </row>
    <row r="488" spans="1:2" x14ac:dyDescent="0.25">
      <c r="A488" t="s">
        <v>239</v>
      </c>
      <c r="B488" t="s">
        <v>1468</v>
      </c>
    </row>
    <row r="489" spans="1:2" x14ac:dyDescent="0.25">
      <c r="A489" t="s">
        <v>1469</v>
      </c>
      <c r="B489" t="s">
        <v>1470</v>
      </c>
    </row>
    <row r="490" spans="1:2" x14ac:dyDescent="0.25">
      <c r="A490" t="s">
        <v>1471</v>
      </c>
      <c r="B490" t="s">
        <v>1472</v>
      </c>
    </row>
    <row r="491" spans="1:2" x14ac:dyDescent="0.25">
      <c r="A491" t="s">
        <v>1473</v>
      </c>
      <c r="B491" t="s">
        <v>1474</v>
      </c>
    </row>
    <row r="492" spans="1:2" x14ac:dyDescent="0.25">
      <c r="A492" t="s">
        <v>1475</v>
      </c>
      <c r="B492" t="s">
        <v>1476</v>
      </c>
    </row>
    <row r="493" spans="1:2" x14ac:dyDescent="0.25">
      <c r="A493" t="s">
        <v>1477</v>
      </c>
      <c r="B493" t="s">
        <v>1478</v>
      </c>
    </row>
    <row r="494" spans="1:2" x14ac:dyDescent="0.25">
      <c r="A494" t="s">
        <v>1479</v>
      </c>
      <c r="B494" t="s">
        <v>1480</v>
      </c>
    </row>
    <row r="495" spans="1:2" x14ac:dyDescent="0.25">
      <c r="A495" t="s">
        <v>1481</v>
      </c>
      <c r="B495" t="s">
        <v>1482</v>
      </c>
    </row>
    <row r="496" spans="1:2" x14ac:dyDescent="0.25">
      <c r="A496" t="s">
        <v>1483</v>
      </c>
      <c r="B496" t="s">
        <v>1484</v>
      </c>
    </row>
    <row r="497" spans="1:2" x14ac:dyDescent="0.25">
      <c r="A497" t="s">
        <v>1485</v>
      </c>
      <c r="B497" t="s">
        <v>1486</v>
      </c>
    </row>
    <row r="498" spans="1:2" x14ac:dyDescent="0.25">
      <c r="A498" t="s">
        <v>1487</v>
      </c>
      <c r="B498" t="s">
        <v>1488</v>
      </c>
    </row>
    <row r="499" spans="1:2" x14ac:dyDescent="0.25">
      <c r="A499" t="s">
        <v>1489</v>
      </c>
      <c r="B499" t="s">
        <v>1490</v>
      </c>
    </row>
    <row r="500" spans="1:2" x14ac:dyDescent="0.25">
      <c r="A500" t="s">
        <v>240</v>
      </c>
      <c r="B500" t="s">
        <v>1491</v>
      </c>
    </row>
    <row r="501" spans="1:2" x14ac:dyDescent="0.25">
      <c r="A501" t="s">
        <v>1492</v>
      </c>
      <c r="B501" t="s">
        <v>1493</v>
      </c>
    </row>
    <row r="502" spans="1:2" x14ac:dyDescent="0.25">
      <c r="A502" t="s">
        <v>1494</v>
      </c>
      <c r="B502" t="s">
        <v>1495</v>
      </c>
    </row>
    <row r="503" spans="1:2" x14ac:dyDescent="0.25">
      <c r="A503" t="s">
        <v>1496</v>
      </c>
      <c r="B503" t="s">
        <v>1497</v>
      </c>
    </row>
    <row r="504" spans="1:2" x14ac:dyDescent="0.25">
      <c r="A504" t="s">
        <v>1498</v>
      </c>
      <c r="B504" t="s">
        <v>1499</v>
      </c>
    </row>
    <row r="505" spans="1:2" x14ac:dyDescent="0.25">
      <c r="A505" t="s">
        <v>241</v>
      </c>
      <c r="B505" t="s">
        <v>1500</v>
      </c>
    </row>
    <row r="506" spans="1:2" x14ac:dyDescent="0.25">
      <c r="A506" t="s">
        <v>242</v>
      </c>
      <c r="B506" t="s">
        <v>1501</v>
      </c>
    </row>
    <row r="507" spans="1:2" x14ac:dyDescent="0.25">
      <c r="A507" t="s">
        <v>1502</v>
      </c>
      <c r="B507" t="s">
        <v>1503</v>
      </c>
    </row>
    <row r="508" spans="1:2" x14ac:dyDescent="0.25">
      <c r="A508" t="s">
        <v>243</v>
      </c>
      <c r="B508" t="s">
        <v>1504</v>
      </c>
    </row>
    <row r="509" spans="1:2" x14ac:dyDescent="0.25">
      <c r="A509" t="s">
        <v>244</v>
      </c>
      <c r="B509" t="s">
        <v>1505</v>
      </c>
    </row>
    <row r="510" spans="1:2" x14ac:dyDescent="0.25">
      <c r="A510" t="s">
        <v>1506</v>
      </c>
      <c r="B510" t="s">
        <v>1507</v>
      </c>
    </row>
    <row r="511" spans="1:2" x14ac:dyDescent="0.25">
      <c r="A511" t="s">
        <v>1508</v>
      </c>
      <c r="B511" t="s">
        <v>1509</v>
      </c>
    </row>
    <row r="512" spans="1:2" x14ac:dyDescent="0.25">
      <c r="A512" t="s">
        <v>245</v>
      </c>
      <c r="B512" t="s">
        <v>1510</v>
      </c>
    </row>
    <row r="513" spans="1:2" x14ac:dyDescent="0.25">
      <c r="A513" t="s">
        <v>1511</v>
      </c>
      <c r="B513" t="s">
        <v>1512</v>
      </c>
    </row>
    <row r="514" spans="1:2" x14ac:dyDescent="0.25">
      <c r="A514" t="s">
        <v>246</v>
      </c>
      <c r="B514" t="s">
        <v>1513</v>
      </c>
    </row>
    <row r="515" spans="1:2" x14ac:dyDescent="0.25">
      <c r="A515" t="s">
        <v>247</v>
      </c>
      <c r="B515" t="s">
        <v>1514</v>
      </c>
    </row>
    <row r="516" spans="1:2" x14ac:dyDescent="0.25">
      <c r="A516" t="s">
        <v>1515</v>
      </c>
      <c r="B516" t="s">
        <v>1516</v>
      </c>
    </row>
    <row r="517" spans="1:2" x14ac:dyDescent="0.25">
      <c r="A517" t="s">
        <v>248</v>
      </c>
      <c r="B517" t="s">
        <v>1517</v>
      </c>
    </row>
    <row r="518" spans="1:2" x14ac:dyDescent="0.25">
      <c r="A518" t="s">
        <v>249</v>
      </c>
      <c r="B518" t="s">
        <v>1518</v>
      </c>
    </row>
    <row r="519" spans="1:2" x14ac:dyDescent="0.25">
      <c r="A519" t="s">
        <v>250</v>
      </c>
      <c r="B519" t="s">
        <v>1519</v>
      </c>
    </row>
    <row r="520" spans="1:2" x14ac:dyDescent="0.25">
      <c r="A520" t="s">
        <v>1520</v>
      </c>
      <c r="B520" t="s">
        <v>1521</v>
      </c>
    </row>
    <row r="521" spans="1:2" x14ac:dyDescent="0.25">
      <c r="A521" t="s">
        <v>1522</v>
      </c>
      <c r="B521" t="s">
        <v>1523</v>
      </c>
    </row>
    <row r="522" spans="1:2" x14ac:dyDescent="0.25">
      <c r="A522" t="s">
        <v>251</v>
      </c>
      <c r="B522" t="s">
        <v>1524</v>
      </c>
    </row>
    <row r="523" spans="1:2" x14ac:dyDescent="0.25">
      <c r="A523" t="s">
        <v>252</v>
      </c>
      <c r="B523" t="s">
        <v>1525</v>
      </c>
    </row>
    <row r="524" spans="1:2" x14ac:dyDescent="0.25">
      <c r="A524" t="s">
        <v>253</v>
      </c>
      <c r="B524" t="s">
        <v>1526</v>
      </c>
    </row>
    <row r="525" spans="1:2" x14ac:dyDescent="0.25">
      <c r="A525" t="s">
        <v>1527</v>
      </c>
      <c r="B525" t="s">
        <v>1528</v>
      </c>
    </row>
    <row r="526" spans="1:2" x14ac:dyDescent="0.25">
      <c r="A526" t="s">
        <v>1529</v>
      </c>
      <c r="B526" t="s">
        <v>1530</v>
      </c>
    </row>
    <row r="527" spans="1:2" x14ac:dyDescent="0.25">
      <c r="A527" t="s">
        <v>254</v>
      </c>
      <c r="B527" t="s">
        <v>1531</v>
      </c>
    </row>
    <row r="528" spans="1:2" x14ac:dyDescent="0.25">
      <c r="A528" t="s">
        <v>1532</v>
      </c>
      <c r="B528" t="s">
        <v>1533</v>
      </c>
    </row>
    <row r="529" spans="1:2" x14ac:dyDescent="0.25">
      <c r="A529" t="s">
        <v>255</v>
      </c>
      <c r="B529" t="s">
        <v>1534</v>
      </c>
    </row>
    <row r="530" spans="1:2" x14ac:dyDescent="0.25">
      <c r="A530" t="s">
        <v>256</v>
      </c>
      <c r="B530" t="s">
        <v>1535</v>
      </c>
    </row>
    <row r="531" spans="1:2" x14ac:dyDescent="0.25">
      <c r="A531" t="s">
        <v>257</v>
      </c>
      <c r="B531" t="s">
        <v>1536</v>
      </c>
    </row>
    <row r="532" spans="1:2" x14ac:dyDescent="0.25">
      <c r="A532" t="s">
        <v>1537</v>
      </c>
      <c r="B532" t="s">
        <v>1538</v>
      </c>
    </row>
    <row r="533" spans="1:2" x14ac:dyDescent="0.25">
      <c r="A533" t="s">
        <v>258</v>
      </c>
      <c r="B533" t="s">
        <v>1539</v>
      </c>
    </row>
    <row r="534" spans="1:2" x14ac:dyDescent="0.25">
      <c r="A534" t="s">
        <v>259</v>
      </c>
      <c r="B534" t="s">
        <v>1540</v>
      </c>
    </row>
    <row r="535" spans="1:2" x14ac:dyDescent="0.25">
      <c r="A535" t="s">
        <v>260</v>
      </c>
      <c r="B535" t="s">
        <v>1541</v>
      </c>
    </row>
    <row r="536" spans="1:2" x14ac:dyDescent="0.25">
      <c r="A536" t="s">
        <v>261</v>
      </c>
      <c r="B536" t="s">
        <v>1542</v>
      </c>
    </row>
    <row r="537" spans="1:2" x14ac:dyDescent="0.25">
      <c r="A537" t="s">
        <v>1543</v>
      </c>
      <c r="B537" t="s">
        <v>1544</v>
      </c>
    </row>
    <row r="538" spans="1:2" x14ac:dyDescent="0.25">
      <c r="A538" t="s">
        <v>1545</v>
      </c>
      <c r="B538" t="s">
        <v>1546</v>
      </c>
    </row>
    <row r="539" spans="1:2" x14ac:dyDescent="0.25">
      <c r="A539" t="s">
        <v>262</v>
      </c>
      <c r="B539" t="s">
        <v>1547</v>
      </c>
    </row>
    <row r="540" spans="1:2" x14ac:dyDescent="0.25">
      <c r="A540" t="s">
        <v>263</v>
      </c>
      <c r="B540" t="s">
        <v>1548</v>
      </c>
    </row>
    <row r="541" spans="1:2" x14ac:dyDescent="0.25">
      <c r="A541" t="s">
        <v>264</v>
      </c>
      <c r="B541" t="s">
        <v>1549</v>
      </c>
    </row>
    <row r="542" spans="1:2" x14ac:dyDescent="0.25">
      <c r="A542" t="s">
        <v>1550</v>
      </c>
      <c r="B542" t="s">
        <v>1551</v>
      </c>
    </row>
    <row r="543" spans="1:2" x14ac:dyDescent="0.25">
      <c r="A543" t="s">
        <v>265</v>
      </c>
      <c r="B543" t="s">
        <v>1552</v>
      </c>
    </row>
    <row r="544" spans="1:2" x14ac:dyDescent="0.25">
      <c r="A544" t="s">
        <v>266</v>
      </c>
      <c r="B544" t="s">
        <v>1553</v>
      </c>
    </row>
    <row r="545" spans="1:2" x14ac:dyDescent="0.25">
      <c r="A545" t="s">
        <v>1554</v>
      </c>
      <c r="B545" t="s">
        <v>1555</v>
      </c>
    </row>
    <row r="546" spans="1:2" x14ac:dyDescent="0.25">
      <c r="A546" t="s">
        <v>267</v>
      </c>
      <c r="B546" t="s">
        <v>1556</v>
      </c>
    </row>
    <row r="547" spans="1:2" x14ac:dyDescent="0.25">
      <c r="A547" t="s">
        <v>268</v>
      </c>
      <c r="B547" t="s">
        <v>1557</v>
      </c>
    </row>
    <row r="548" spans="1:2" x14ac:dyDescent="0.25">
      <c r="A548" t="s">
        <v>269</v>
      </c>
      <c r="B548" t="s">
        <v>1558</v>
      </c>
    </row>
    <row r="549" spans="1:2" x14ac:dyDescent="0.25">
      <c r="A549" t="s">
        <v>1559</v>
      </c>
      <c r="B549" t="s">
        <v>1560</v>
      </c>
    </row>
    <row r="550" spans="1:2" x14ac:dyDescent="0.25">
      <c r="A550" t="s">
        <v>1561</v>
      </c>
      <c r="B550" t="s">
        <v>1562</v>
      </c>
    </row>
    <row r="551" spans="1:2" x14ac:dyDescent="0.25">
      <c r="A551" t="s">
        <v>270</v>
      </c>
      <c r="B551" t="s">
        <v>1563</v>
      </c>
    </row>
    <row r="552" spans="1:2" x14ac:dyDescent="0.25">
      <c r="A552" t="s">
        <v>1564</v>
      </c>
      <c r="B552" t="s">
        <v>1565</v>
      </c>
    </row>
    <row r="553" spans="1:2" x14ac:dyDescent="0.25">
      <c r="A553" t="s">
        <v>271</v>
      </c>
      <c r="B553" t="s">
        <v>1566</v>
      </c>
    </row>
    <row r="554" spans="1:2" x14ac:dyDescent="0.25">
      <c r="A554" t="s">
        <v>272</v>
      </c>
      <c r="B554" t="s">
        <v>1567</v>
      </c>
    </row>
    <row r="555" spans="1:2" x14ac:dyDescent="0.25">
      <c r="A555" t="s">
        <v>1568</v>
      </c>
      <c r="B555" t="s">
        <v>1569</v>
      </c>
    </row>
    <row r="556" spans="1:2" x14ac:dyDescent="0.25">
      <c r="A556" t="s">
        <v>1570</v>
      </c>
      <c r="B556" t="s">
        <v>1571</v>
      </c>
    </row>
    <row r="557" spans="1:2" x14ac:dyDescent="0.25">
      <c r="A557" t="s">
        <v>1572</v>
      </c>
      <c r="B557" t="s">
        <v>1573</v>
      </c>
    </row>
    <row r="558" spans="1:2" x14ac:dyDescent="0.25">
      <c r="A558" t="s">
        <v>1574</v>
      </c>
      <c r="B558" t="s">
        <v>1575</v>
      </c>
    </row>
    <row r="559" spans="1:2" x14ac:dyDescent="0.25">
      <c r="A559" t="s">
        <v>273</v>
      </c>
      <c r="B559" t="s">
        <v>1576</v>
      </c>
    </row>
    <row r="560" spans="1:2" x14ac:dyDescent="0.25">
      <c r="A560" t="s">
        <v>274</v>
      </c>
      <c r="B560" t="s">
        <v>1577</v>
      </c>
    </row>
    <row r="561" spans="1:2" x14ac:dyDescent="0.25">
      <c r="A561" t="s">
        <v>275</v>
      </c>
      <c r="B561" t="s">
        <v>1578</v>
      </c>
    </row>
    <row r="562" spans="1:2" x14ac:dyDescent="0.25">
      <c r="A562" t="s">
        <v>276</v>
      </c>
      <c r="B562" t="s">
        <v>1579</v>
      </c>
    </row>
    <row r="563" spans="1:2" x14ac:dyDescent="0.25">
      <c r="A563" t="s">
        <v>277</v>
      </c>
      <c r="B563" t="s">
        <v>1580</v>
      </c>
    </row>
    <row r="564" spans="1:2" x14ac:dyDescent="0.25">
      <c r="A564" t="s">
        <v>1581</v>
      </c>
      <c r="B564" t="s">
        <v>1582</v>
      </c>
    </row>
    <row r="565" spans="1:2" x14ac:dyDescent="0.25">
      <c r="A565" t="s">
        <v>1583</v>
      </c>
      <c r="B565" t="s">
        <v>1584</v>
      </c>
    </row>
    <row r="566" spans="1:2" x14ac:dyDescent="0.25">
      <c r="A566" t="s">
        <v>278</v>
      </c>
      <c r="B566" t="s">
        <v>1585</v>
      </c>
    </row>
    <row r="567" spans="1:2" x14ac:dyDescent="0.25">
      <c r="A567" t="s">
        <v>1586</v>
      </c>
      <c r="B567" t="s">
        <v>1587</v>
      </c>
    </row>
    <row r="568" spans="1:2" x14ac:dyDescent="0.25">
      <c r="A568" t="s">
        <v>1588</v>
      </c>
      <c r="B568" t="s">
        <v>1589</v>
      </c>
    </row>
    <row r="569" spans="1:2" x14ac:dyDescent="0.25">
      <c r="A569" t="s">
        <v>279</v>
      </c>
      <c r="B569" t="s">
        <v>1590</v>
      </c>
    </row>
    <row r="570" spans="1:2" x14ac:dyDescent="0.25">
      <c r="A570" t="s">
        <v>1591</v>
      </c>
      <c r="B570" t="s">
        <v>1592</v>
      </c>
    </row>
    <row r="571" spans="1:2" x14ac:dyDescent="0.25">
      <c r="A571" t="s">
        <v>1593</v>
      </c>
      <c r="B571" t="s">
        <v>1594</v>
      </c>
    </row>
    <row r="572" spans="1:2" x14ac:dyDescent="0.25">
      <c r="A572" t="s">
        <v>280</v>
      </c>
      <c r="B572" t="s">
        <v>1595</v>
      </c>
    </row>
    <row r="573" spans="1:2" x14ac:dyDescent="0.25">
      <c r="A573" t="s">
        <v>1596</v>
      </c>
      <c r="B573" t="s">
        <v>1597</v>
      </c>
    </row>
    <row r="574" spans="1:2" x14ac:dyDescent="0.25">
      <c r="A574" t="s">
        <v>1598</v>
      </c>
      <c r="B574" t="s">
        <v>1599</v>
      </c>
    </row>
    <row r="575" spans="1:2" x14ac:dyDescent="0.25">
      <c r="A575" t="s">
        <v>1600</v>
      </c>
      <c r="B575" t="s">
        <v>1601</v>
      </c>
    </row>
    <row r="576" spans="1:2" x14ac:dyDescent="0.25">
      <c r="A576" t="s">
        <v>281</v>
      </c>
      <c r="B576" t="s">
        <v>1602</v>
      </c>
    </row>
    <row r="577" spans="1:2" x14ac:dyDescent="0.25">
      <c r="A577" t="s">
        <v>1603</v>
      </c>
      <c r="B577" t="s">
        <v>1604</v>
      </c>
    </row>
    <row r="578" spans="1:2" x14ac:dyDescent="0.25">
      <c r="A578" t="s">
        <v>1605</v>
      </c>
      <c r="B578" t="s">
        <v>1606</v>
      </c>
    </row>
    <row r="579" spans="1:2" x14ac:dyDescent="0.25">
      <c r="A579" t="s">
        <v>1607</v>
      </c>
      <c r="B579" t="s">
        <v>1608</v>
      </c>
    </row>
    <row r="580" spans="1:2" x14ac:dyDescent="0.25">
      <c r="A580" t="s">
        <v>282</v>
      </c>
      <c r="B580" t="s">
        <v>1609</v>
      </c>
    </row>
    <row r="581" spans="1:2" x14ac:dyDescent="0.25">
      <c r="A581" t="s">
        <v>283</v>
      </c>
      <c r="B581" t="s">
        <v>1610</v>
      </c>
    </row>
    <row r="582" spans="1:2" x14ac:dyDescent="0.25">
      <c r="A582" t="s">
        <v>1611</v>
      </c>
      <c r="B582" t="s">
        <v>1612</v>
      </c>
    </row>
    <row r="583" spans="1:2" x14ac:dyDescent="0.25">
      <c r="A583" t="s">
        <v>284</v>
      </c>
      <c r="B583" t="s">
        <v>1613</v>
      </c>
    </row>
    <row r="584" spans="1:2" x14ac:dyDescent="0.25">
      <c r="A584" t="s">
        <v>1614</v>
      </c>
      <c r="B584" t="s">
        <v>1615</v>
      </c>
    </row>
    <row r="585" spans="1:2" x14ac:dyDescent="0.25">
      <c r="A585" t="s">
        <v>285</v>
      </c>
      <c r="B585" t="s">
        <v>1616</v>
      </c>
    </row>
    <row r="586" spans="1:2" x14ac:dyDescent="0.25">
      <c r="A586" t="s">
        <v>286</v>
      </c>
      <c r="B586" t="s">
        <v>1617</v>
      </c>
    </row>
    <row r="587" spans="1:2" x14ac:dyDescent="0.25">
      <c r="A587" t="s">
        <v>1618</v>
      </c>
      <c r="B587" t="s">
        <v>1619</v>
      </c>
    </row>
    <row r="588" spans="1:2" x14ac:dyDescent="0.25">
      <c r="A588" t="s">
        <v>1620</v>
      </c>
      <c r="B588" t="s">
        <v>1621</v>
      </c>
    </row>
    <row r="589" spans="1:2" x14ac:dyDescent="0.25">
      <c r="A589" t="s">
        <v>1622</v>
      </c>
      <c r="B589" t="s">
        <v>1623</v>
      </c>
    </row>
    <row r="590" spans="1:2" x14ac:dyDescent="0.25">
      <c r="A590" t="s">
        <v>1624</v>
      </c>
      <c r="B590" t="s">
        <v>1625</v>
      </c>
    </row>
    <row r="591" spans="1:2" x14ac:dyDescent="0.25">
      <c r="A591" t="s">
        <v>1626</v>
      </c>
      <c r="B591" t="s">
        <v>1627</v>
      </c>
    </row>
    <row r="592" spans="1:2" x14ac:dyDescent="0.25">
      <c r="A592" t="s">
        <v>287</v>
      </c>
      <c r="B592" t="s">
        <v>1628</v>
      </c>
    </row>
    <row r="593" spans="1:2" x14ac:dyDescent="0.25">
      <c r="A593" t="s">
        <v>1629</v>
      </c>
      <c r="B593" t="s">
        <v>1630</v>
      </c>
    </row>
    <row r="594" spans="1:2" x14ac:dyDescent="0.25">
      <c r="A594" t="s">
        <v>1631</v>
      </c>
      <c r="B594" t="s">
        <v>1632</v>
      </c>
    </row>
    <row r="595" spans="1:2" x14ac:dyDescent="0.25">
      <c r="A595" t="s">
        <v>1633</v>
      </c>
      <c r="B595" t="s">
        <v>1634</v>
      </c>
    </row>
    <row r="596" spans="1:2" x14ac:dyDescent="0.25">
      <c r="A596" t="s">
        <v>1635</v>
      </c>
      <c r="B596" t="s">
        <v>1636</v>
      </c>
    </row>
    <row r="597" spans="1:2" x14ac:dyDescent="0.25">
      <c r="A597" t="s">
        <v>288</v>
      </c>
      <c r="B597" t="s">
        <v>1637</v>
      </c>
    </row>
    <row r="598" spans="1:2" x14ac:dyDescent="0.25">
      <c r="A598" t="s">
        <v>289</v>
      </c>
      <c r="B598" t="s">
        <v>1638</v>
      </c>
    </row>
    <row r="599" spans="1:2" x14ac:dyDescent="0.25">
      <c r="A599" t="s">
        <v>1639</v>
      </c>
      <c r="B599" t="s">
        <v>1640</v>
      </c>
    </row>
    <row r="600" spans="1:2" x14ac:dyDescent="0.25">
      <c r="A600" t="s">
        <v>1641</v>
      </c>
      <c r="B600" t="s">
        <v>1642</v>
      </c>
    </row>
    <row r="601" spans="1:2" x14ac:dyDescent="0.25">
      <c r="A601" t="s">
        <v>290</v>
      </c>
      <c r="B601" t="s">
        <v>1643</v>
      </c>
    </row>
    <row r="602" spans="1:2" x14ac:dyDescent="0.25">
      <c r="A602" t="s">
        <v>291</v>
      </c>
      <c r="B602" t="s">
        <v>1644</v>
      </c>
    </row>
    <row r="603" spans="1:2" x14ac:dyDescent="0.25">
      <c r="A603" t="s">
        <v>1645</v>
      </c>
      <c r="B603" t="s">
        <v>1646</v>
      </c>
    </row>
    <row r="604" spans="1:2" x14ac:dyDescent="0.25">
      <c r="A604" t="s">
        <v>292</v>
      </c>
      <c r="B604" t="s">
        <v>1647</v>
      </c>
    </row>
    <row r="605" spans="1:2" x14ac:dyDescent="0.25">
      <c r="A605" t="s">
        <v>293</v>
      </c>
      <c r="B605" t="s">
        <v>1648</v>
      </c>
    </row>
    <row r="606" spans="1:2" x14ac:dyDescent="0.25">
      <c r="A606" t="s">
        <v>1649</v>
      </c>
      <c r="B606" t="s">
        <v>1650</v>
      </c>
    </row>
    <row r="607" spans="1:2" x14ac:dyDescent="0.25">
      <c r="A607" t="s">
        <v>1651</v>
      </c>
      <c r="B607" t="s">
        <v>1652</v>
      </c>
    </row>
    <row r="608" spans="1:2" x14ac:dyDescent="0.25">
      <c r="A608" t="s">
        <v>1653</v>
      </c>
      <c r="B608" t="s">
        <v>1654</v>
      </c>
    </row>
    <row r="609" spans="1:2" x14ac:dyDescent="0.25">
      <c r="A609" t="s">
        <v>1655</v>
      </c>
      <c r="B609" t="s">
        <v>1656</v>
      </c>
    </row>
    <row r="610" spans="1:2" x14ac:dyDescent="0.25">
      <c r="A610" t="s">
        <v>1657</v>
      </c>
      <c r="B610" t="s">
        <v>1658</v>
      </c>
    </row>
    <row r="611" spans="1:2" x14ac:dyDescent="0.25">
      <c r="A611" t="s">
        <v>1659</v>
      </c>
      <c r="B611" t="s">
        <v>1660</v>
      </c>
    </row>
    <row r="612" spans="1:2" x14ac:dyDescent="0.25">
      <c r="A612" t="s">
        <v>1661</v>
      </c>
      <c r="B612" t="s">
        <v>1662</v>
      </c>
    </row>
    <row r="613" spans="1:2" x14ac:dyDescent="0.25">
      <c r="A613" t="s">
        <v>1663</v>
      </c>
      <c r="B613" t="s">
        <v>1664</v>
      </c>
    </row>
    <row r="614" spans="1:2" x14ac:dyDescent="0.25">
      <c r="A614" t="s">
        <v>1665</v>
      </c>
      <c r="B614" t="s">
        <v>1666</v>
      </c>
    </row>
    <row r="615" spans="1:2" x14ac:dyDescent="0.25">
      <c r="A615" t="s">
        <v>1667</v>
      </c>
      <c r="B615" t="s">
        <v>1668</v>
      </c>
    </row>
    <row r="616" spans="1:2" x14ac:dyDescent="0.25">
      <c r="A616" t="s">
        <v>294</v>
      </c>
      <c r="B616" t="s">
        <v>1669</v>
      </c>
    </row>
    <row r="617" spans="1:2" x14ac:dyDescent="0.25">
      <c r="A617" t="s">
        <v>1670</v>
      </c>
      <c r="B617" t="s">
        <v>1671</v>
      </c>
    </row>
    <row r="618" spans="1:2" x14ac:dyDescent="0.25">
      <c r="A618" t="s">
        <v>295</v>
      </c>
      <c r="B618" t="s">
        <v>1672</v>
      </c>
    </row>
    <row r="619" spans="1:2" x14ac:dyDescent="0.25">
      <c r="A619" t="s">
        <v>1673</v>
      </c>
      <c r="B619" t="s">
        <v>1674</v>
      </c>
    </row>
    <row r="620" spans="1:2" x14ac:dyDescent="0.25">
      <c r="A620" t="s">
        <v>1675</v>
      </c>
      <c r="B620" t="s">
        <v>1676</v>
      </c>
    </row>
    <row r="621" spans="1:2" x14ac:dyDescent="0.25">
      <c r="A621" t="s">
        <v>1677</v>
      </c>
      <c r="B621" t="s">
        <v>1678</v>
      </c>
    </row>
    <row r="622" spans="1:2" x14ac:dyDescent="0.25">
      <c r="A622" t="s">
        <v>1679</v>
      </c>
      <c r="B622" t="s">
        <v>1680</v>
      </c>
    </row>
    <row r="623" spans="1:2" x14ac:dyDescent="0.25">
      <c r="A623" t="s">
        <v>1681</v>
      </c>
      <c r="B623" t="s">
        <v>1682</v>
      </c>
    </row>
    <row r="624" spans="1:2" x14ac:dyDescent="0.25">
      <c r="A624" t="s">
        <v>1683</v>
      </c>
      <c r="B624" t="s">
        <v>1684</v>
      </c>
    </row>
    <row r="625" spans="1:2" x14ac:dyDescent="0.25">
      <c r="A625" t="s">
        <v>1685</v>
      </c>
      <c r="B625" t="s">
        <v>1686</v>
      </c>
    </row>
    <row r="626" spans="1:2" x14ac:dyDescent="0.25">
      <c r="A626" t="s">
        <v>1687</v>
      </c>
      <c r="B626" t="s">
        <v>1688</v>
      </c>
    </row>
    <row r="627" spans="1:2" x14ac:dyDescent="0.25">
      <c r="A627" t="s">
        <v>1689</v>
      </c>
      <c r="B627" t="s">
        <v>1690</v>
      </c>
    </row>
    <row r="628" spans="1:2" x14ac:dyDescent="0.25">
      <c r="A628" t="s">
        <v>1691</v>
      </c>
      <c r="B628" t="s">
        <v>1692</v>
      </c>
    </row>
    <row r="629" spans="1:2" x14ac:dyDescent="0.25">
      <c r="A629" t="s">
        <v>1693</v>
      </c>
      <c r="B629" t="s">
        <v>1694</v>
      </c>
    </row>
    <row r="630" spans="1:2" x14ac:dyDescent="0.25">
      <c r="A630" t="s">
        <v>296</v>
      </c>
      <c r="B630" t="s">
        <v>1695</v>
      </c>
    </row>
    <row r="631" spans="1:2" x14ac:dyDescent="0.25">
      <c r="A631" t="s">
        <v>297</v>
      </c>
      <c r="B631" t="s">
        <v>1696</v>
      </c>
    </row>
    <row r="632" spans="1:2" x14ac:dyDescent="0.25">
      <c r="A632" t="s">
        <v>298</v>
      </c>
      <c r="B632" t="s">
        <v>1697</v>
      </c>
    </row>
    <row r="633" spans="1:2" x14ac:dyDescent="0.25">
      <c r="A633" t="s">
        <v>299</v>
      </c>
      <c r="B633" t="s">
        <v>1698</v>
      </c>
    </row>
    <row r="634" spans="1:2" x14ac:dyDescent="0.25">
      <c r="A634" t="s">
        <v>300</v>
      </c>
      <c r="B634" t="s">
        <v>1699</v>
      </c>
    </row>
    <row r="635" spans="1:2" x14ac:dyDescent="0.25">
      <c r="A635" t="s">
        <v>1700</v>
      </c>
      <c r="B635" t="s">
        <v>1701</v>
      </c>
    </row>
    <row r="636" spans="1:2" x14ac:dyDescent="0.25">
      <c r="A636" t="s">
        <v>1702</v>
      </c>
      <c r="B636" t="s">
        <v>1703</v>
      </c>
    </row>
    <row r="637" spans="1:2" x14ac:dyDescent="0.25">
      <c r="A637" t="s">
        <v>1704</v>
      </c>
      <c r="B637" t="s">
        <v>1705</v>
      </c>
    </row>
    <row r="638" spans="1:2" x14ac:dyDescent="0.25">
      <c r="A638" t="s">
        <v>1706</v>
      </c>
      <c r="B638" t="s">
        <v>1707</v>
      </c>
    </row>
    <row r="639" spans="1:2" x14ac:dyDescent="0.25">
      <c r="A639" t="s">
        <v>1708</v>
      </c>
      <c r="B639" t="s">
        <v>1709</v>
      </c>
    </row>
    <row r="640" spans="1:2" x14ac:dyDescent="0.25">
      <c r="A640" t="s">
        <v>1710</v>
      </c>
      <c r="B640" t="s">
        <v>1711</v>
      </c>
    </row>
    <row r="641" spans="1:2" x14ac:dyDescent="0.25">
      <c r="A641" t="s">
        <v>301</v>
      </c>
      <c r="B641" t="s">
        <v>1712</v>
      </c>
    </row>
    <row r="642" spans="1:2" x14ac:dyDescent="0.25">
      <c r="A642" t="s">
        <v>302</v>
      </c>
      <c r="B642" t="s">
        <v>1713</v>
      </c>
    </row>
    <row r="643" spans="1:2" x14ac:dyDescent="0.25">
      <c r="A643" t="s">
        <v>303</v>
      </c>
      <c r="B643" t="s">
        <v>1714</v>
      </c>
    </row>
    <row r="644" spans="1:2" x14ac:dyDescent="0.25">
      <c r="A644" t="s">
        <v>1715</v>
      </c>
      <c r="B644" t="s">
        <v>1716</v>
      </c>
    </row>
    <row r="645" spans="1:2" x14ac:dyDescent="0.25">
      <c r="A645" t="s">
        <v>1717</v>
      </c>
      <c r="B645" t="s">
        <v>1718</v>
      </c>
    </row>
    <row r="646" spans="1:2" x14ac:dyDescent="0.25">
      <c r="A646" t="s">
        <v>1719</v>
      </c>
      <c r="B646" t="s">
        <v>1720</v>
      </c>
    </row>
    <row r="647" spans="1:2" x14ac:dyDescent="0.25">
      <c r="A647" t="s">
        <v>1721</v>
      </c>
      <c r="B647" t="s">
        <v>1722</v>
      </c>
    </row>
    <row r="648" spans="1:2" x14ac:dyDescent="0.25">
      <c r="A648" t="s">
        <v>1723</v>
      </c>
      <c r="B648" t="s">
        <v>1724</v>
      </c>
    </row>
    <row r="649" spans="1:2" x14ac:dyDescent="0.25">
      <c r="A649" t="s">
        <v>1725</v>
      </c>
      <c r="B649" t="s">
        <v>1726</v>
      </c>
    </row>
    <row r="650" spans="1:2" x14ac:dyDescent="0.25">
      <c r="A650" t="s">
        <v>1727</v>
      </c>
      <c r="B650" t="s">
        <v>1728</v>
      </c>
    </row>
    <row r="651" spans="1:2" x14ac:dyDescent="0.25">
      <c r="A651" t="s">
        <v>1729</v>
      </c>
      <c r="B651" t="s">
        <v>1730</v>
      </c>
    </row>
    <row r="652" spans="1:2" x14ac:dyDescent="0.25">
      <c r="A652" t="s">
        <v>1731</v>
      </c>
      <c r="B652" t="s">
        <v>1732</v>
      </c>
    </row>
    <row r="653" spans="1:2" x14ac:dyDescent="0.25">
      <c r="A653" t="s">
        <v>1733</v>
      </c>
      <c r="B653" t="s">
        <v>1734</v>
      </c>
    </row>
    <row r="654" spans="1:2" x14ac:dyDescent="0.25">
      <c r="A654" t="s">
        <v>1735</v>
      </c>
      <c r="B654" t="s">
        <v>1736</v>
      </c>
    </row>
    <row r="655" spans="1:2" x14ac:dyDescent="0.25">
      <c r="A655" t="s">
        <v>1737</v>
      </c>
      <c r="B655" t="s">
        <v>1738</v>
      </c>
    </row>
    <row r="656" spans="1:2" x14ac:dyDescent="0.25">
      <c r="A656" t="s">
        <v>1739</v>
      </c>
      <c r="B656" t="s">
        <v>1740</v>
      </c>
    </row>
    <row r="657" spans="1:2" x14ac:dyDescent="0.25">
      <c r="A657" t="s">
        <v>304</v>
      </c>
      <c r="B657" t="s">
        <v>1741</v>
      </c>
    </row>
    <row r="658" spans="1:2" x14ac:dyDescent="0.25">
      <c r="A658" t="s">
        <v>1742</v>
      </c>
      <c r="B658" t="s">
        <v>1743</v>
      </c>
    </row>
    <row r="659" spans="1:2" x14ac:dyDescent="0.25">
      <c r="A659" t="s">
        <v>1744</v>
      </c>
      <c r="B659" t="s">
        <v>1745</v>
      </c>
    </row>
    <row r="660" spans="1:2" x14ac:dyDescent="0.25">
      <c r="A660" t="s">
        <v>1746</v>
      </c>
      <c r="B660" t="s">
        <v>1747</v>
      </c>
    </row>
    <row r="661" spans="1:2" x14ac:dyDescent="0.25">
      <c r="A661" t="s">
        <v>1748</v>
      </c>
      <c r="B661" t="s">
        <v>1749</v>
      </c>
    </row>
    <row r="662" spans="1:2" x14ac:dyDescent="0.25">
      <c r="A662" t="s">
        <v>305</v>
      </c>
      <c r="B662" t="s">
        <v>1750</v>
      </c>
    </row>
    <row r="663" spans="1:2" x14ac:dyDescent="0.25">
      <c r="A663" t="s">
        <v>306</v>
      </c>
      <c r="B663" t="s">
        <v>1751</v>
      </c>
    </row>
    <row r="664" spans="1:2" x14ac:dyDescent="0.25">
      <c r="A664" t="s">
        <v>1752</v>
      </c>
      <c r="B664" t="s">
        <v>1753</v>
      </c>
    </row>
    <row r="665" spans="1:2" x14ac:dyDescent="0.25">
      <c r="A665" t="s">
        <v>307</v>
      </c>
      <c r="B665" t="s">
        <v>1754</v>
      </c>
    </row>
    <row r="666" spans="1:2" x14ac:dyDescent="0.25">
      <c r="A666" t="s">
        <v>308</v>
      </c>
      <c r="B666" t="s">
        <v>1755</v>
      </c>
    </row>
    <row r="667" spans="1:2" x14ac:dyDescent="0.25">
      <c r="A667" t="s">
        <v>1756</v>
      </c>
      <c r="B667" t="s">
        <v>1757</v>
      </c>
    </row>
    <row r="668" spans="1:2" x14ac:dyDescent="0.25">
      <c r="A668" t="s">
        <v>1758</v>
      </c>
      <c r="B668" t="s">
        <v>1759</v>
      </c>
    </row>
    <row r="669" spans="1:2" x14ac:dyDescent="0.25">
      <c r="A669" t="s">
        <v>1760</v>
      </c>
      <c r="B669" t="s">
        <v>1761</v>
      </c>
    </row>
    <row r="670" spans="1:2" x14ac:dyDescent="0.25">
      <c r="A670" t="s">
        <v>1762</v>
      </c>
      <c r="B670" t="s">
        <v>1763</v>
      </c>
    </row>
    <row r="671" spans="1:2" x14ac:dyDescent="0.25">
      <c r="A671" t="s">
        <v>1764</v>
      </c>
      <c r="B671" t="s">
        <v>1765</v>
      </c>
    </row>
    <row r="672" spans="1:2" x14ac:dyDescent="0.25">
      <c r="A672" t="s">
        <v>309</v>
      </c>
      <c r="B672" t="s">
        <v>1766</v>
      </c>
    </row>
    <row r="673" spans="1:2" x14ac:dyDescent="0.25">
      <c r="A673" t="s">
        <v>310</v>
      </c>
      <c r="B673" t="s">
        <v>1767</v>
      </c>
    </row>
    <row r="674" spans="1:2" x14ac:dyDescent="0.25">
      <c r="A674" t="s">
        <v>1768</v>
      </c>
      <c r="B674" t="s">
        <v>1769</v>
      </c>
    </row>
    <row r="675" spans="1:2" x14ac:dyDescent="0.25">
      <c r="A675" t="s">
        <v>1770</v>
      </c>
      <c r="B675" t="s">
        <v>1771</v>
      </c>
    </row>
    <row r="676" spans="1:2" x14ac:dyDescent="0.25">
      <c r="A676" t="s">
        <v>1772</v>
      </c>
      <c r="B676" t="s">
        <v>1773</v>
      </c>
    </row>
    <row r="677" spans="1:2" x14ac:dyDescent="0.25">
      <c r="A677" t="s">
        <v>1774</v>
      </c>
      <c r="B677" t="s">
        <v>1775</v>
      </c>
    </row>
    <row r="678" spans="1:2" x14ac:dyDescent="0.25">
      <c r="A678" t="s">
        <v>311</v>
      </c>
      <c r="B678" t="s">
        <v>1776</v>
      </c>
    </row>
    <row r="679" spans="1:2" x14ac:dyDescent="0.25">
      <c r="A679" t="s">
        <v>312</v>
      </c>
      <c r="B679" t="s">
        <v>1777</v>
      </c>
    </row>
    <row r="680" spans="1:2" x14ac:dyDescent="0.25">
      <c r="A680" t="s">
        <v>1778</v>
      </c>
      <c r="B680" t="s">
        <v>1779</v>
      </c>
    </row>
    <row r="681" spans="1:2" x14ac:dyDescent="0.25">
      <c r="A681" t="s">
        <v>313</v>
      </c>
      <c r="B681" t="s">
        <v>1780</v>
      </c>
    </row>
    <row r="682" spans="1:2" x14ac:dyDescent="0.25">
      <c r="A682" t="s">
        <v>1781</v>
      </c>
      <c r="B682" t="s">
        <v>1782</v>
      </c>
    </row>
    <row r="683" spans="1:2" x14ac:dyDescent="0.25">
      <c r="A683" t="s">
        <v>1783</v>
      </c>
      <c r="B683" t="s">
        <v>1784</v>
      </c>
    </row>
    <row r="684" spans="1:2" x14ac:dyDescent="0.25">
      <c r="A684" t="s">
        <v>1785</v>
      </c>
      <c r="B684" t="s">
        <v>1786</v>
      </c>
    </row>
    <row r="685" spans="1:2" x14ac:dyDescent="0.25">
      <c r="A685" t="s">
        <v>314</v>
      </c>
      <c r="B685" t="s">
        <v>1787</v>
      </c>
    </row>
    <row r="686" spans="1:2" x14ac:dyDescent="0.25">
      <c r="A686" t="s">
        <v>1788</v>
      </c>
      <c r="B686" t="s">
        <v>1789</v>
      </c>
    </row>
    <row r="687" spans="1:2" x14ac:dyDescent="0.25">
      <c r="A687" t="s">
        <v>1790</v>
      </c>
      <c r="B687" t="s">
        <v>1791</v>
      </c>
    </row>
    <row r="688" spans="1:2" x14ac:dyDescent="0.25">
      <c r="A688" t="s">
        <v>315</v>
      </c>
      <c r="B688" t="s">
        <v>1792</v>
      </c>
    </row>
    <row r="689" spans="1:2" x14ac:dyDescent="0.25">
      <c r="A689" t="s">
        <v>316</v>
      </c>
      <c r="B689" t="s">
        <v>1793</v>
      </c>
    </row>
    <row r="690" spans="1:2" x14ac:dyDescent="0.25">
      <c r="A690" t="s">
        <v>317</v>
      </c>
      <c r="B690" t="s">
        <v>1794</v>
      </c>
    </row>
    <row r="691" spans="1:2" x14ac:dyDescent="0.25">
      <c r="A691" t="s">
        <v>318</v>
      </c>
      <c r="B691" t="s">
        <v>1795</v>
      </c>
    </row>
    <row r="692" spans="1:2" x14ac:dyDescent="0.25">
      <c r="A692" t="s">
        <v>1796</v>
      </c>
      <c r="B692" t="s">
        <v>1797</v>
      </c>
    </row>
    <row r="693" spans="1:2" x14ac:dyDescent="0.25">
      <c r="A693" t="s">
        <v>319</v>
      </c>
      <c r="B693" t="s">
        <v>1798</v>
      </c>
    </row>
    <row r="694" spans="1:2" x14ac:dyDescent="0.25">
      <c r="A694" t="s">
        <v>1799</v>
      </c>
      <c r="B694" t="s">
        <v>1800</v>
      </c>
    </row>
    <row r="695" spans="1:2" x14ac:dyDescent="0.25">
      <c r="A695" t="s">
        <v>320</v>
      </c>
      <c r="B695" t="s">
        <v>1801</v>
      </c>
    </row>
    <row r="696" spans="1:2" x14ac:dyDescent="0.25">
      <c r="A696" t="s">
        <v>321</v>
      </c>
      <c r="B696" t="s">
        <v>1802</v>
      </c>
    </row>
    <row r="697" spans="1:2" x14ac:dyDescent="0.25">
      <c r="A697" t="s">
        <v>322</v>
      </c>
      <c r="B697" t="s">
        <v>1803</v>
      </c>
    </row>
    <row r="698" spans="1:2" x14ac:dyDescent="0.25">
      <c r="A698" t="s">
        <v>323</v>
      </c>
      <c r="B698" t="s">
        <v>1804</v>
      </c>
    </row>
    <row r="699" spans="1:2" x14ac:dyDescent="0.25">
      <c r="A699" t="s">
        <v>1805</v>
      </c>
      <c r="B699" t="s">
        <v>1806</v>
      </c>
    </row>
    <row r="700" spans="1:2" x14ac:dyDescent="0.25">
      <c r="A700" t="s">
        <v>1807</v>
      </c>
      <c r="B700" t="s">
        <v>1808</v>
      </c>
    </row>
    <row r="701" spans="1:2" x14ac:dyDescent="0.25">
      <c r="A701" t="s">
        <v>1809</v>
      </c>
      <c r="B701" t="s">
        <v>1810</v>
      </c>
    </row>
    <row r="702" spans="1:2" x14ac:dyDescent="0.25">
      <c r="A702" t="s">
        <v>324</v>
      </c>
      <c r="B702" t="s">
        <v>1811</v>
      </c>
    </row>
    <row r="703" spans="1:2" x14ac:dyDescent="0.25">
      <c r="A703" t="s">
        <v>1812</v>
      </c>
      <c r="B703" t="s">
        <v>1813</v>
      </c>
    </row>
    <row r="704" spans="1:2" x14ac:dyDescent="0.25">
      <c r="A704" t="s">
        <v>325</v>
      </c>
      <c r="B704" t="s">
        <v>1814</v>
      </c>
    </row>
    <row r="705" spans="1:2" x14ac:dyDescent="0.25">
      <c r="A705" t="s">
        <v>1815</v>
      </c>
      <c r="B705" t="s">
        <v>1816</v>
      </c>
    </row>
    <row r="706" spans="1:2" x14ac:dyDescent="0.25">
      <c r="A706" t="s">
        <v>1817</v>
      </c>
      <c r="B706" t="s">
        <v>1818</v>
      </c>
    </row>
    <row r="707" spans="1:2" x14ac:dyDescent="0.25">
      <c r="A707" t="s">
        <v>326</v>
      </c>
      <c r="B707" t="s">
        <v>1819</v>
      </c>
    </row>
    <row r="708" spans="1:2" x14ac:dyDescent="0.25">
      <c r="A708" t="s">
        <v>1820</v>
      </c>
      <c r="B708" t="s">
        <v>1821</v>
      </c>
    </row>
    <row r="709" spans="1:2" x14ac:dyDescent="0.25">
      <c r="A709" t="s">
        <v>327</v>
      </c>
      <c r="B709" t="s">
        <v>1822</v>
      </c>
    </row>
    <row r="710" spans="1:2" x14ac:dyDescent="0.25">
      <c r="A710" t="s">
        <v>328</v>
      </c>
      <c r="B710" t="s">
        <v>1823</v>
      </c>
    </row>
    <row r="711" spans="1:2" x14ac:dyDescent="0.25">
      <c r="A711" t="s">
        <v>1824</v>
      </c>
      <c r="B711" t="s">
        <v>1825</v>
      </c>
    </row>
    <row r="712" spans="1:2" x14ac:dyDescent="0.25">
      <c r="A712" t="s">
        <v>1826</v>
      </c>
      <c r="B712" t="s">
        <v>1827</v>
      </c>
    </row>
    <row r="713" spans="1:2" x14ac:dyDescent="0.25">
      <c r="A713" t="s">
        <v>1828</v>
      </c>
      <c r="B713" t="s">
        <v>1829</v>
      </c>
    </row>
    <row r="714" spans="1:2" x14ac:dyDescent="0.25">
      <c r="A714" t="s">
        <v>329</v>
      </c>
      <c r="B714" t="s">
        <v>1830</v>
      </c>
    </row>
    <row r="715" spans="1:2" x14ac:dyDescent="0.25">
      <c r="A715" t="s">
        <v>1831</v>
      </c>
      <c r="B715" t="s">
        <v>1832</v>
      </c>
    </row>
    <row r="716" spans="1:2" x14ac:dyDescent="0.25">
      <c r="A716" t="s">
        <v>1833</v>
      </c>
      <c r="B716" t="s">
        <v>1834</v>
      </c>
    </row>
    <row r="717" spans="1:2" x14ac:dyDescent="0.25">
      <c r="A717" t="s">
        <v>1835</v>
      </c>
      <c r="B717" t="s">
        <v>1836</v>
      </c>
    </row>
    <row r="718" spans="1:2" x14ac:dyDescent="0.25">
      <c r="A718" t="s">
        <v>1837</v>
      </c>
      <c r="B718" t="s">
        <v>1838</v>
      </c>
    </row>
    <row r="719" spans="1:2" x14ac:dyDescent="0.25">
      <c r="A719" t="s">
        <v>330</v>
      </c>
      <c r="B719" t="s">
        <v>1839</v>
      </c>
    </row>
    <row r="720" spans="1:2" x14ac:dyDescent="0.25">
      <c r="A720" t="s">
        <v>1840</v>
      </c>
      <c r="B720" t="s">
        <v>1841</v>
      </c>
    </row>
    <row r="721" spans="1:2" x14ac:dyDescent="0.25">
      <c r="A721" t="s">
        <v>331</v>
      </c>
      <c r="B721" t="s">
        <v>1842</v>
      </c>
    </row>
    <row r="722" spans="1:2" x14ac:dyDescent="0.25">
      <c r="A722" t="s">
        <v>332</v>
      </c>
      <c r="B722" t="s">
        <v>1843</v>
      </c>
    </row>
    <row r="723" spans="1:2" x14ac:dyDescent="0.25">
      <c r="A723" t="s">
        <v>333</v>
      </c>
      <c r="B723" t="s">
        <v>1844</v>
      </c>
    </row>
    <row r="724" spans="1:2" x14ac:dyDescent="0.25">
      <c r="A724" t="s">
        <v>334</v>
      </c>
      <c r="B724" t="s">
        <v>1845</v>
      </c>
    </row>
    <row r="725" spans="1:2" x14ac:dyDescent="0.25">
      <c r="A725" t="s">
        <v>335</v>
      </c>
      <c r="B725" t="s">
        <v>1846</v>
      </c>
    </row>
    <row r="726" spans="1:2" x14ac:dyDescent="0.25">
      <c r="A726" t="s">
        <v>336</v>
      </c>
      <c r="B726" t="s">
        <v>1847</v>
      </c>
    </row>
    <row r="727" spans="1:2" x14ac:dyDescent="0.25">
      <c r="A727" t="s">
        <v>1848</v>
      </c>
      <c r="B727" t="s">
        <v>1849</v>
      </c>
    </row>
    <row r="728" spans="1:2" x14ac:dyDescent="0.25">
      <c r="A728" t="s">
        <v>1850</v>
      </c>
      <c r="B728" t="s">
        <v>1851</v>
      </c>
    </row>
    <row r="729" spans="1:2" x14ac:dyDescent="0.25">
      <c r="A729" t="s">
        <v>1852</v>
      </c>
      <c r="B729" t="s">
        <v>1853</v>
      </c>
    </row>
    <row r="730" spans="1:2" x14ac:dyDescent="0.25">
      <c r="A730" t="s">
        <v>1854</v>
      </c>
      <c r="B730" t="s">
        <v>1855</v>
      </c>
    </row>
    <row r="731" spans="1:2" x14ac:dyDescent="0.25">
      <c r="A731" t="s">
        <v>1856</v>
      </c>
      <c r="B731" t="s">
        <v>1857</v>
      </c>
    </row>
    <row r="732" spans="1:2" x14ac:dyDescent="0.25">
      <c r="A732" t="s">
        <v>1858</v>
      </c>
      <c r="B732" t="s">
        <v>1859</v>
      </c>
    </row>
    <row r="733" spans="1:2" x14ac:dyDescent="0.25">
      <c r="A733" t="s">
        <v>1860</v>
      </c>
      <c r="B733" t="s">
        <v>1861</v>
      </c>
    </row>
    <row r="734" spans="1:2" x14ac:dyDescent="0.25">
      <c r="A734" t="s">
        <v>1862</v>
      </c>
      <c r="B734" t="s">
        <v>1863</v>
      </c>
    </row>
    <row r="735" spans="1:2" x14ac:dyDescent="0.25">
      <c r="A735" t="s">
        <v>337</v>
      </c>
      <c r="B735" t="s">
        <v>1864</v>
      </c>
    </row>
    <row r="736" spans="1:2" x14ac:dyDescent="0.25">
      <c r="A736" t="s">
        <v>338</v>
      </c>
      <c r="B736" t="s">
        <v>1865</v>
      </c>
    </row>
    <row r="737" spans="1:2" x14ac:dyDescent="0.25">
      <c r="A737" t="s">
        <v>339</v>
      </c>
      <c r="B737" t="s">
        <v>1866</v>
      </c>
    </row>
    <row r="738" spans="1:2" x14ac:dyDescent="0.25">
      <c r="A738" t="s">
        <v>1867</v>
      </c>
      <c r="B738" t="s">
        <v>1868</v>
      </c>
    </row>
    <row r="739" spans="1:2" x14ac:dyDescent="0.25">
      <c r="A739" t="s">
        <v>1869</v>
      </c>
      <c r="B739" t="s">
        <v>1870</v>
      </c>
    </row>
    <row r="740" spans="1:2" x14ac:dyDescent="0.25">
      <c r="A740" t="s">
        <v>1871</v>
      </c>
      <c r="B740" t="s">
        <v>1872</v>
      </c>
    </row>
    <row r="741" spans="1:2" x14ac:dyDescent="0.25">
      <c r="A741" t="s">
        <v>1873</v>
      </c>
      <c r="B741" t="s">
        <v>1874</v>
      </c>
    </row>
    <row r="742" spans="1:2" x14ac:dyDescent="0.25">
      <c r="A742" t="s">
        <v>1875</v>
      </c>
      <c r="B742" t="s">
        <v>1876</v>
      </c>
    </row>
    <row r="743" spans="1:2" x14ac:dyDescent="0.25">
      <c r="A743" t="s">
        <v>1877</v>
      </c>
      <c r="B743" t="s">
        <v>1878</v>
      </c>
    </row>
    <row r="744" spans="1:2" x14ac:dyDescent="0.25">
      <c r="A744" t="s">
        <v>1879</v>
      </c>
      <c r="B744" t="s">
        <v>1880</v>
      </c>
    </row>
    <row r="745" spans="1:2" x14ac:dyDescent="0.25">
      <c r="A745" t="s">
        <v>1881</v>
      </c>
      <c r="B745" t="s">
        <v>1882</v>
      </c>
    </row>
    <row r="746" spans="1:2" x14ac:dyDescent="0.25">
      <c r="A746" t="s">
        <v>1883</v>
      </c>
      <c r="B746" t="s">
        <v>1884</v>
      </c>
    </row>
    <row r="747" spans="1:2" x14ac:dyDescent="0.25">
      <c r="A747" t="s">
        <v>1885</v>
      </c>
      <c r="B747" t="s">
        <v>1886</v>
      </c>
    </row>
    <row r="748" spans="1:2" x14ac:dyDescent="0.25">
      <c r="A748" t="s">
        <v>1887</v>
      </c>
      <c r="B748" t="s">
        <v>1888</v>
      </c>
    </row>
    <row r="749" spans="1:2" x14ac:dyDescent="0.25">
      <c r="A749" t="s">
        <v>1889</v>
      </c>
      <c r="B749" t="s">
        <v>1890</v>
      </c>
    </row>
    <row r="750" spans="1:2" x14ac:dyDescent="0.25">
      <c r="A750" t="s">
        <v>1891</v>
      </c>
      <c r="B750" t="s">
        <v>1892</v>
      </c>
    </row>
    <row r="751" spans="1:2" x14ac:dyDescent="0.25">
      <c r="A751" t="s">
        <v>1893</v>
      </c>
      <c r="B751" t="s">
        <v>1894</v>
      </c>
    </row>
    <row r="752" spans="1:2" x14ac:dyDescent="0.25">
      <c r="A752" t="s">
        <v>340</v>
      </c>
      <c r="B752" t="s">
        <v>1895</v>
      </c>
    </row>
    <row r="753" spans="1:2" x14ac:dyDescent="0.25">
      <c r="A753" t="s">
        <v>1896</v>
      </c>
      <c r="B753" t="s">
        <v>1897</v>
      </c>
    </row>
    <row r="754" spans="1:2" x14ac:dyDescent="0.25">
      <c r="A754" t="s">
        <v>1898</v>
      </c>
      <c r="B754" t="s">
        <v>1899</v>
      </c>
    </row>
    <row r="755" spans="1:2" x14ac:dyDescent="0.25">
      <c r="A755" t="s">
        <v>1900</v>
      </c>
      <c r="B755" t="s">
        <v>1901</v>
      </c>
    </row>
    <row r="756" spans="1:2" x14ac:dyDescent="0.25">
      <c r="A756" t="s">
        <v>1902</v>
      </c>
      <c r="B756" t="s">
        <v>1903</v>
      </c>
    </row>
    <row r="757" spans="1:2" x14ac:dyDescent="0.25">
      <c r="A757" t="s">
        <v>1904</v>
      </c>
      <c r="B757" t="s">
        <v>1905</v>
      </c>
    </row>
    <row r="758" spans="1:2" x14ac:dyDescent="0.25">
      <c r="A758" t="s">
        <v>1906</v>
      </c>
      <c r="B758" t="s">
        <v>1907</v>
      </c>
    </row>
    <row r="759" spans="1:2" x14ac:dyDescent="0.25">
      <c r="A759" t="s">
        <v>1908</v>
      </c>
      <c r="B759" t="s">
        <v>1909</v>
      </c>
    </row>
    <row r="760" spans="1:2" x14ac:dyDescent="0.25">
      <c r="A760" t="s">
        <v>1910</v>
      </c>
      <c r="B760" t="s">
        <v>1911</v>
      </c>
    </row>
    <row r="761" spans="1:2" x14ac:dyDescent="0.25">
      <c r="A761" t="s">
        <v>341</v>
      </c>
      <c r="B761" t="s">
        <v>1912</v>
      </c>
    </row>
    <row r="762" spans="1:2" x14ac:dyDescent="0.25">
      <c r="A762" t="s">
        <v>342</v>
      </c>
      <c r="B762" t="s">
        <v>1913</v>
      </c>
    </row>
    <row r="763" spans="1:2" x14ac:dyDescent="0.25">
      <c r="A763" t="s">
        <v>1914</v>
      </c>
      <c r="B763" t="s">
        <v>1915</v>
      </c>
    </row>
    <row r="764" spans="1:2" x14ac:dyDescent="0.25">
      <c r="A764" t="s">
        <v>1916</v>
      </c>
      <c r="B764" t="s">
        <v>1917</v>
      </c>
    </row>
    <row r="765" spans="1:2" x14ac:dyDescent="0.25">
      <c r="A765" t="s">
        <v>343</v>
      </c>
      <c r="B765" t="s">
        <v>1918</v>
      </c>
    </row>
    <row r="766" spans="1:2" x14ac:dyDescent="0.25">
      <c r="A766" t="s">
        <v>1919</v>
      </c>
      <c r="B766" t="s">
        <v>1920</v>
      </c>
    </row>
    <row r="767" spans="1:2" x14ac:dyDescent="0.25">
      <c r="A767" t="s">
        <v>344</v>
      </c>
      <c r="B767" t="s">
        <v>1921</v>
      </c>
    </row>
    <row r="768" spans="1:2" x14ac:dyDescent="0.25">
      <c r="A768" t="s">
        <v>1922</v>
      </c>
      <c r="B768" t="s">
        <v>1923</v>
      </c>
    </row>
    <row r="769" spans="1:2" x14ac:dyDescent="0.25">
      <c r="A769" t="s">
        <v>1924</v>
      </c>
      <c r="B769" t="s">
        <v>1925</v>
      </c>
    </row>
    <row r="770" spans="1:2" x14ac:dyDescent="0.25">
      <c r="A770" t="s">
        <v>1926</v>
      </c>
      <c r="B770" t="s">
        <v>1927</v>
      </c>
    </row>
    <row r="771" spans="1:2" x14ac:dyDescent="0.25">
      <c r="A771" t="s">
        <v>345</v>
      </c>
      <c r="B771" t="s">
        <v>1928</v>
      </c>
    </row>
    <row r="772" spans="1:2" x14ac:dyDescent="0.25">
      <c r="A772" t="s">
        <v>1929</v>
      </c>
      <c r="B772" t="s">
        <v>1930</v>
      </c>
    </row>
    <row r="773" spans="1:2" x14ac:dyDescent="0.25">
      <c r="A773" t="s">
        <v>346</v>
      </c>
      <c r="B773" t="s">
        <v>1931</v>
      </c>
    </row>
    <row r="774" spans="1:2" x14ac:dyDescent="0.25">
      <c r="A774" t="s">
        <v>347</v>
      </c>
      <c r="B774" t="s">
        <v>1932</v>
      </c>
    </row>
    <row r="775" spans="1:2" x14ac:dyDescent="0.25">
      <c r="A775" t="s">
        <v>348</v>
      </c>
      <c r="B775" t="s">
        <v>1933</v>
      </c>
    </row>
    <row r="776" spans="1:2" x14ac:dyDescent="0.25">
      <c r="A776" t="s">
        <v>1934</v>
      </c>
      <c r="B776" t="s">
        <v>1935</v>
      </c>
    </row>
    <row r="777" spans="1:2" x14ac:dyDescent="0.25">
      <c r="A777" t="s">
        <v>349</v>
      </c>
      <c r="B777" t="s">
        <v>1936</v>
      </c>
    </row>
    <row r="778" spans="1:2" x14ac:dyDescent="0.25">
      <c r="A778" t="s">
        <v>350</v>
      </c>
      <c r="B778" t="s">
        <v>1937</v>
      </c>
    </row>
    <row r="779" spans="1:2" x14ac:dyDescent="0.25">
      <c r="A779" t="s">
        <v>351</v>
      </c>
      <c r="B779" t="s">
        <v>1938</v>
      </c>
    </row>
    <row r="780" spans="1:2" x14ac:dyDescent="0.25">
      <c r="A780" t="s">
        <v>1939</v>
      </c>
      <c r="B780" t="s">
        <v>1940</v>
      </c>
    </row>
    <row r="781" spans="1:2" x14ac:dyDescent="0.25">
      <c r="A781" t="s">
        <v>352</v>
      </c>
      <c r="B781" t="s">
        <v>1941</v>
      </c>
    </row>
    <row r="782" spans="1:2" x14ac:dyDescent="0.25">
      <c r="A782" t="s">
        <v>353</v>
      </c>
      <c r="B782" t="s">
        <v>1942</v>
      </c>
    </row>
    <row r="783" spans="1:2" x14ac:dyDescent="0.25">
      <c r="A783" t="s">
        <v>354</v>
      </c>
      <c r="B783" t="s">
        <v>1943</v>
      </c>
    </row>
    <row r="784" spans="1:2" x14ac:dyDescent="0.25">
      <c r="A784" t="s">
        <v>1944</v>
      </c>
      <c r="B784" t="s">
        <v>1945</v>
      </c>
    </row>
    <row r="785" spans="1:2" x14ac:dyDescent="0.25">
      <c r="A785" t="s">
        <v>355</v>
      </c>
      <c r="B785" t="s">
        <v>1946</v>
      </c>
    </row>
    <row r="786" spans="1:2" x14ac:dyDescent="0.25">
      <c r="A786" t="s">
        <v>356</v>
      </c>
      <c r="B786" t="s">
        <v>1947</v>
      </c>
    </row>
    <row r="787" spans="1:2" x14ac:dyDescent="0.25">
      <c r="A787" t="s">
        <v>357</v>
      </c>
      <c r="B787" t="s">
        <v>1948</v>
      </c>
    </row>
    <row r="788" spans="1:2" x14ac:dyDescent="0.25">
      <c r="A788" t="s">
        <v>358</v>
      </c>
      <c r="B788" t="s">
        <v>1949</v>
      </c>
    </row>
    <row r="789" spans="1:2" x14ac:dyDescent="0.25">
      <c r="A789" t="s">
        <v>1950</v>
      </c>
      <c r="B789" t="s">
        <v>1951</v>
      </c>
    </row>
    <row r="790" spans="1:2" x14ac:dyDescent="0.25">
      <c r="A790" t="s">
        <v>1952</v>
      </c>
      <c r="B790" t="s">
        <v>1953</v>
      </c>
    </row>
    <row r="791" spans="1:2" x14ac:dyDescent="0.25">
      <c r="A791" t="s">
        <v>1954</v>
      </c>
      <c r="B791" t="s">
        <v>1955</v>
      </c>
    </row>
    <row r="792" spans="1:2" x14ac:dyDescent="0.25">
      <c r="A792" t="s">
        <v>359</v>
      </c>
      <c r="B792" t="s">
        <v>1956</v>
      </c>
    </row>
    <row r="793" spans="1:2" x14ac:dyDescent="0.25">
      <c r="A793" t="s">
        <v>1957</v>
      </c>
      <c r="B793" t="s">
        <v>1958</v>
      </c>
    </row>
    <row r="794" spans="1:2" x14ac:dyDescent="0.25">
      <c r="A794" t="s">
        <v>360</v>
      </c>
      <c r="B794" t="s">
        <v>1959</v>
      </c>
    </row>
    <row r="795" spans="1:2" x14ac:dyDescent="0.25">
      <c r="A795" t="s">
        <v>361</v>
      </c>
      <c r="B795" t="s">
        <v>1960</v>
      </c>
    </row>
    <row r="796" spans="1:2" x14ac:dyDescent="0.25">
      <c r="A796" t="s">
        <v>362</v>
      </c>
      <c r="B796" t="s">
        <v>1961</v>
      </c>
    </row>
    <row r="797" spans="1:2" x14ac:dyDescent="0.25">
      <c r="A797" t="s">
        <v>1962</v>
      </c>
      <c r="B797" t="s">
        <v>1963</v>
      </c>
    </row>
    <row r="798" spans="1:2" x14ac:dyDescent="0.25">
      <c r="A798" t="s">
        <v>1964</v>
      </c>
      <c r="B798" t="s">
        <v>1965</v>
      </c>
    </row>
    <row r="799" spans="1:2" x14ac:dyDescent="0.25">
      <c r="A799" t="s">
        <v>363</v>
      </c>
      <c r="B799" t="s">
        <v>1966</v>
      </c>
    </row>
    <row r="800" spans="1:2" x14ac:dyDescent="0.25">
      <c r="A800" t="s">
        <v>364</v>
      </c>
      <c r="B800" t="s">
        <v>1967</v>
      </c>
    </row>
    <row r="801" spans="1:2" x14ac:dyDescent="0.25">
      <c r="A801" t="s">
        <v>365</v>
      </c>
      <c r="B801" t="s">
        <v>1968</v>
      </c>
    </row>
    <row r="802" spans="1:2" x14ac:dyDescent="0.25">
      <c r="A802" t="s">
        <v>1969</v>
      </c>
      <c r="B802" t="s">
        <v>1970</v>
      </c>
    </row>
    <row r="803" spans="1:2" x14ac:dyDescent="0.25">
      <c r="A803" t="s">
        <v>1971</v>
      </c>
      <c r="B803" t="s">
        <v>1972</v>
      </c>
    </row>
    <row r="804" spans="1:2" x14ac:dyDescent="0.25">
      <c r="A804" t="s">
        <v>366</v>
      </c>
      <c r="B804" t="s">
        <v>1973</v>
      </c>
    </row>
    <row r="805" spans="1:2" x14ac:dyDescent="0.25">
      <c r="A805" t="s">
        <v>367</v>
      </c>
      <c r="B805" t="s">
        <v>1974</v>
      </c>
    </row>
    <row r="806" spans="1:2" x14ac:dyDescent="0.25">
      <c r="A806" t="s">
        <v>368</v>
      </c>
      <c r="B806" t="s">
        <v>1975</v>
      </c>
    </row>
    <row r="807" spans="1:2" x14ac:dyDescent="0.25">
      <c r="A807" t="s">
        <v>369</v>
      </c>
      <c r="B807" t="s">
        <v>1976</v>
      </c>
    </row>
    <row r="808" spans="1:2" x14ac:dyDescent="0.25">
      <c r="A808" t="s">
        <v>370</v>
      </c>
      <c r="B808" t="s">
        <v>1977</v>
      </c>
    </row>
    <row r="809" spans="1:2" x14ac:dyDescent="0.25">
      <c r="A809" t="s">
        <v>371</v>
      </c>
      <c r="B809" t="s">
        <v>1978</v>
      </c>
    </row>
    <row r="810" spans="1:2" x14ac:dyDescent="0.25">
      <c r="A810" t="s">
        <v>372</v>
      </c>
      <c r="B810" t="s">
        <v>1979</v>
      </c>
    </row>
    <row r="811" spans="1:2" x14ac:dyDescent="0.25">
      <c r="A811" t="s">
        <v>373</v>
      </c>
      <c r="B811" t="s">
        <v>1980</v>
      </c>
    </row>
    <row r="812" spans="1:2" x14ac:dyDescent="0.25">
      <c r="A812" t="s">
        <v>1981</v>
      </c>
      <c r="B812" t="s">
        <v>1982</v>
      </c>
    </row>
    <row r="813" spans="1:2" x14ac:dyDescent="0.25">
      <c r="A813" t="s">
        <v>1983</v>
      </c>
      <c r="B813" t="s">
        <v>1984</v>
      </c>
    </row>
    <row r="814" spans="1:2" x14ac:dyDescent="0.25">
      <c r="A814" t="s">
        <v>1985</v>
      </c>
      <c r="B814" t="s">
        <v>1986</v>
      </c>
    </row>
    <row r="815" spans="1:2" x14ac:dyDescent="0.25">
      <c r="A815" t="s">
        <v>1987</v>
      </c>
      <c r="B815" t="s">
        <v>1988</v>
      </c>
    </row>
    <row r="816" spans="1:2" x14ac:dyDescent="0.25">
      <c r="A816" t="s">
        <v>374</v>
      </c>
      <c r="B816" t="s">
        <v>1989</v>
      </c>
    </row>
    <row r="817" spans="1:2" x14ac:dyDescent="0.25">
      <c r="A817" t="s">
        <v>1990</v>
      </c>
      <c r="B817" t="s">
        <v>1991</v>
      </c>
    </row>
    <row r="818" spans="1:2" x14ac:dyDescent="0.25">
      <c r="A818" t="s">
        <v>375</v>
      </c>
      <c r="B818" t="s">
        <v>1992</v>
      </c>
    </row>
    <row r="819" spans="1:2" x14ac:dyDescent="0.25">
      <c r="A819" t="s">
        <v>1993</v>
      </c>
      <c r="B819" t="s">
        <v>1994</v>
      </c>
    </row>
    <row r="820" spans="1:2" x14ac:dyDescent="0.25">
      <c r="A820" t="s">
        <v>376</v>
      </c>
      <c r="B820" t="s">
        <v>1995</v>
      </c>
    </row>
    <row r="821" spans="1:2" x14ac:dyDescent="0.25">
      <c r="A821" t="s">
        <v>1996</v>
      </c>
      <c r="B821" t="s">
        <v>1997</v>
      </c>
    </row>
    <row r="822" spans="1:2" x14ac:dyDescent="0.25">
      <c r="A822" t="s">
        <v>377</v>
      </c>
      <c r="B822" t="s">
        <v>1998</v>
      </c>
    </row>
    <row r="823" spans="1:2" x14ac:dyDescent="0.25">
      <c r="A823" t="s">
        <v>1999</v>
      </c>
      <c r="B823" t="s">
        <v>2000</v>
      </c>
    </row>
    <row r="824" spans="1:2" x14ac:dyDescent="0.25">
      <c r="A824" t="s">
        <v>378</v>
      </c>
      <c r="B824" t="s">
        <v>2001</v>
      </c>
    </row>
    <row r="825" spans="1:2" x14ac:dyDescent="0.25">
      <c r="A825" t="s">
        <v>2002</v>
      </c>
      <c r="B825" t="s">
        <v>2003</v>
      </c>
    </row>
    <row r="826" spans="1:2" x14ac:dyDescent="0.25">
      <c r="A826" t="s">
        <v>2004</v>
      </c>
      <c r="B826" t="s">
        <v>2005</v>
      </c>
    </row>
    <row r="827" spans="1:2" x14ac:dyDescent="0.25">
      <c r="A827" t="s">
        <v>379</v>
      </c>
      <c r="B827" t="s">
        <v>2006</v>
      </c>
    </row>
    <row r="828" spans="1:2" x14ac:dyDescent="0.25">
      <c r="A828" t="s">
        <v>380</v>
      </c>
      <c r="B828" t="s">
        <v>2007</v>
      </c>
    </row>
    <row r="829" spans="1:2" x14ac:dyDescent="0.25">
      <c r="A829" t="s">
        <v>381</v>
      </c>
      <c r="B829" t="s">
        <v>2008</v>
      </c>
    </row>
    <row r="830" spans="1:2" x14ac:dyDescent="0.25">
      <c r="A830" t="s">
        <v>2009</v>
      </c>
      <c r="B830" t="s">
        <v>2010</v>
      </c>
    </row>
    <row r="831" spans="1:2" x14ac:dyDescent="0.25">
      <c r="A831" t="s">
        <v>382</v>
      </c>
      <c r="B831" t="s">
        <v>2011</v>
      </c>
    </row>
    <row r="832" spans="1:2" x14ac:dyDescent="0.25">
      <c r="A832" t="s">
        <v>383</v>
      </c>
      <c r="B832" t="s">
        <v>2012</v>
      </c>
    </row>
    <row r="833" spans="1:2" x14ac:dyDescent="0.25">
      <c r="A833" t="s">
        <v>384</v>
      </c>
      <c r="B833" t="s">
        <v>2013</v>
      </c>
    </row>
    <row r="834" spans="1:2" x14ac:dyDescent="0.25">
      <c r="A834" t="s">
        <v>2014</v>
      </c>
      <c r="B834" t="s">
        <v>2015</v>
      </c>
    </row>
    <row r="835" spans="1:2" x14ac:dyDescent="0.25">
      <c r="A835" t="s">
        <v>385</v>
      </c>
      <c r="B835" t="s">
        <v>2016</v>
      </c>
    </row>
    <row r="836" spans="1:2" x14ac:dyDescent="0.25">
      <c r="A836" t="s">
        <v>2017</v>
      </c>
      <c r="B836" t="s">
        <v>2018</v>
      </c>
    </row>
    <row r="837" spans="1:2" x14ac:dyDescent="0.25">
      <c r="A837" t="s">
        <v>386</v>
      </c>
      <c r="B837" t="s">
        <v>2019</v>
      </c>
    </row>
    <row r="838" spans="1:2" x14ac:dyDescent="0.25">
      <c r="A838" t="s">
        <v>387</v>
      </c>
      <c r="B838" t="s">
        <v>2020</v>
      </c>
    </row>
    <row r="839" spans="1:2" x14ac:dyDescent="0.25">
      <c r="A839" t="s">
        <v>388</v>
      </c>
      <c r="B839" t="s">
        <v>2021</v>
      </c>
    </row>
    <row r="840" spans="1:2" x14ac:dyDescent="0.25">
      <c r="A840" t="s">
        <v>2022</v>
      </c>
      <c r="B840" t="s">
        <v>2023</v>
      </c>
    </row>
    <row r="841" spans="1:2" x14ac:dyDescent="0.25">
      <c r="A841" t="s">
        <v>389</v>
      </c>
      <c r="B841" t="s">
        <v>2024</v>
      </c>
    </row>
    <row r="842" spans="1:2" x14ac:dyDescent="0.25">
      <c r="A842" t="s">
        <v>390</v>
      </c>
      <c r="B842" t="s">
        <v>2025</v>
      </c>
    </row>
    <row r="843" spans="1:2" x14ac:dyDescent="0.25">
      <c r="A843" t="s">
        <v>2026</v>
      </c>
      <c r="B843" t="s">
        <v>2027</v>
      </c>
    </row>
    <row r="844" spans="1:2" x14ac:dyDescent="0.25">
      <c r="A844" t="s">
        <v>2028</v>
      </c>
      <c r="B844" t="s">
        <v>2029</v>
      </c>
    </row>
    <row r="845" spans="1:2" x14ac:dyDescent="0.25">
      <c r="A845" t="s">
        <v>2030</v>
      </c>
      <c r="B845" t="s">
        <v>2031</v>
      </c>
    </row>
    <row r="846" spans="1:2" x14ac:dyDescent="0.25">
      <c r="A846" t="s">
        <v>2032</v>
      </c>
      <c r="B846" t="s">
        <v>2033</v>
      </c>
    </row>
    <row r="847" spans="1:2" x14ac:dyDescent="0.25">
      <c r="A847" t="s">
        <v>2034</v>
      </c>
      <c r="B847" t="s">
        <v>2035</v>
      </c>
    </row>
    <row r="848" spans="1:2" x14ac:dyDescent="0.25">
      <c r="A848" t="s">
        <v>391</v>
      </c>
      <c r="B848" t="s">
        <v>2036</v>
      </c>
    </row>
    <row r="849" spans="1:2" x14ac:dyDescent="0.25">
      <c r="A849" t="s">
        <v>392</v>
      </c>
      <c r="B849" t="s">
        <v>2037</v>
      </c>
    </row>
    <row r="850" spans="1:2" x14ac:dyDescent="0.25">
      <c r="A850" t="s">
        <v>393</v>
      </c>
      <c r="B850" t="s">
        <v>2038</v>
      </c>
    </row>
    <row r="851" spans="1:2" x14ac:dyDescent="0.25">
      <c r="A851" t="s">
        <v>394</v>
      </c>
      <c r="B851" t="s">
        <v>2039</v>
      </c>
    </row>
    <row r="852" spans="1:2" x14ac:dyDescent="0.25">
      <c r="A852" t="s">
        <v>395</v>
      </c>
      <c r="B852" t="s">
        <v>2040</v>
      </c>
    </row>
    <row r="853" spans="1:2" x14ac:dyDescent="0.25">
      <c r="A853" t="s">
        <v>396</v>
      </c>
      <c r="B853" t="s">
        <v>2041</v>
      </c>
    </row>
    <row r="854" spans="1:2" x14ac:dyDescent="0.25">
      <c r="A854" t="s">
        <v>2042</v>
      </c>
      <c r="B854" t="s">
        <v>2043</v>
      </c>
    </row>
    <row r="855" spans="1:2" x14ac:dyDescent="0.25">
      <c r="A855" t="s">
        <v>397</v>
      </c>
      <c r="B855" t="s">
        <v>2044</v>
      </c>
    </row>
    <row r="856" spans="1:2" x14ac:dyDescent="0.25">
      <c r="A856" t="s">
        <v>398</v>
      </c>
      <c r="B856" t="s">
        <v>2045</v>
      </c>
    </row>
    <row r="857" spans="1:2" x14ac:dyDescent="0.25">
      <c r="A857" t="s">
        <v>399</v>
      </c>
      <c r="B857" t="s">
        <v>2046</v>
      </c>
    </row>
    <row r="858" spans="1:2" x14ac:dyDescent="0.25">
      <c r="A858" t="s">
        <v>400</v>
      </c>
      <c r="B858" t="s">
        <v>2047</v>
      </c>
    </row>
    <row r="859" spans="1:2" x14ac:dyDescent="0.25">
      <c r="A859" t="s">
        <v>401</v>
      </c>
      <c r="B859" t="s">
        <v>2048</v>
      </c>
    </row>
    <row r="860" spans="1:2" x14ac:dyDescent="0.25">
      <c r="A860" t="s">
        <v>402</v>
      </c>
      <c r="B860" t="s">
        <v>2049</v>
      </c>
    </row>
    <row r="861" spans="1:2" x14ac:dyDescent="0.25">
      <c r="A861" t="s">
        <v>403</v>
      </c>
      <c r="B861" t="s">
        <v>2050</v>
      </c>
    </row>
    <row r="862" spans="1:2" x14ac:dyDescent="0.25">
      <c r="A862" t="s">
        <v>404</v>
      </c>
      <c r="B862" t="s">
        <v>2051</v>
      </c>
    </row>
    <row r="863" spans="1:2" x14ac:dyDescent="0.25">
      <c r="A863" t="s">
        <v>405</v>
      </c>
      <c r="B863" t="s">
        <v>2052</v>
      </c>
    </row>
    <row r="864" spans="1:2" x14ac:dyDescent="0.25">
      <c r="A864" t="s">
        <v>2053</v>
      </c>
      <c r="B864" t="s">
        <v>2054</v>
      </c>
    </row>
    <row r="865" spans="1:2" x14ac:dyDescent="0.25">
      <c r="A865" t="s">
        <v>2055</v>
      </c>
      <c r="B865" t="s">
        <v>2056</v>
      </c>
    </row>
    <row r="866" spans="1:2" x14ac:dyDescent="0.25">
      <c r="A866" t="s">
        <v>406</v>
      </c>
      <c r="B866" t="s">
        <v>2057</v>
      </c>
    </row>
    <row r="867" spans="1:2" x14ac:dyDescent="0.25">
      <c r="A867" t="s">
        <v>2058</v>
      </c>
      <c r="B867" t="s">
        <v>2059</v>
      </c>
    </row>
    <row r="868" spans="1:2" x14ac:dyDescent="0.25">
      <c r="A868" t="s">
        <v>2060</v>
      </c>
      <c r="B868" t="s">
        <v>2061</v>
      </c>
    </row>
    <row r="869" spans="1:2" x14ac:dyDescent="0.25">
      <c r="A869" t="s">
        <v>407</v>
      </c>
      <c r="B869" t="s">
        <v>2062</v>
      </c>
    </row>
    <row r="870" spans="1:2" x14ac:dyDescent="0.25">
      <c r="A870" t="s">
        <v>2063</v>
      </c>
      <c r="B870" t="s">
        <v>2064</v>
      </c>
    </row>
    <row r="871" spans="1:2" x14ac:dyDescent="0.25">
      <c r="A871" t="s">
        <v>2065</v>
      </c>
      <c r="B871" t="s">
        <v>2066</v>
      </c>
    </row>
    <row r="872" spans="1:2" x14ac:dyDescent="0.25">
      <c r="A872" t="s">
        <v>408</v>
      </c>
      <c r="B872" t="s">
        <v>2067</v>
      </c>
    </row>
    <row r="873" spans="1:2" x14ac:dyDescent="0.25">
      <c r="A873" t="s">
        <v>409</v>
      </c>
      <c r="B873" t="s">
        <v>2068</v>
      </c>
    </row>
    <row r="874" spans="1:2" x14ac:dyDescent="0.25">
      <c r="A874" t="s">
        <v>2069</v>
      </c>
      <c r="B874" t="s">
        <v>2070</v>
      </c>
    </row>
    <row r="875" spans="1:2" x14ac:dyDescent="0.25">
      <c r="A875" t="s">
        <v>2071</v>
      </c>
      <c r="B875" t="s">
        <v>2072</v>
      </c>
    </row>
    <row r="876" spans="1:2" x14ac:dyDescent="0.25">
      <c r="A876" t="s">
        <v>410</v>
      </c>
      <c r="B876" t="s">
        <v>2073</v>
      </c>
    </row>
    <row r="877" spans="1:2" x14ac:dyDescent="0.25">
      <c r="A877" t="s">
        <v>2074</v>
      </c>
      <c r="B877" t="s">
        <v>2075</v>
      </c>
    </row>
    <row r="878" spans="1:2" x14ac:dyDescent="0.25">
      <c r="A878" t="s">
        <v>411</v>
      </c>
      <c r="B878" t="s">
        <v>2076</v>
      </c>
    </row>
    <row r="879" spans="1:2" x14ac:dyDescent="0.25">
      <c r="A879" t="s">
        <v>412</v>
      </c>
      <c r="B879" t="s">
        <v>2077</v>
      </c>
    </row>
    <row r="880" spans="1:2" x14ac:dyDescent="0.25">
      <c r="A880" t="s">
        <v>413</v>
      </c>
      <c r="B880" t="s">
        <v>2078</v>
      </c>
    </row>
    <row r="881" spans="1:2" x14ac:dyDescent="0.25">
      <c r="A881" t="s">
        <v>414</v>
      </c>
      <c r="B881" t="s">
        <v>2079</v>
      </c>
    </row>
    <row r="882" spans="1:2" x14ac:dyDescent="0.25">
      <c r="A882" t="s">
        <v>2080</v>
      </c>
      <c r="B882" t="s">
        <v>2081</v>
      </c>
    </row>
    <row r="883" spans="1:2" x14ac:dyDescent="0.25">
      <c r="A883" t="s">
        <v>415</v>
      </c>
      <c r="B883" t="s">
        <v>2082</v>
      </c>
    </row>
    <row r="884" spans="1:2" x14ac:dyDescent="0.25">
      <c r="A884" t="s">
        <v>416</v>
      </c>
      <c r="B884" t="s">
        <v>2083</v>
      </c>
    </row>
    <row r="885" spans="1:2" x14ac:dyDescent="0.25">
      <c r="A885" t="s">
        <v>417</v>
      </c>
      <c r="B885" t="s">
        <v>2084</v>
      </c>
    </row>
    <row r="886" spans="1:2" x14ac:dyDescent="0.25">
      <c r="A886" t="s">
        <v>2085</v>
      </c>
      <c r="B886" t="s">
        <v>2086</v>
      </c>
    </row>
    <row r="887" spans="1:2" x14ac:dyDescent="0.25">
      <c r="A887" t="s">
        <v>418</v>
      </c>
      <c r="B887" t="s">
        <v>2087</v>
      </c>
    </row>
    <row r="888" spans="1:2" x14ac:dyDescent="0.25">
      <c r="A888" t="s">
        <v>419</v>
      </c>
      <c r="B888" t="s">
        <v>2088</v>
      </c>
    </row>
    <row r="889" spans="1:2" x14ac:dyDescent="0.25">
      <c r="A889" t="s">
        <v>2089</v>
      </c>
      <c r="B889" t="s">
        <v>2090</v>
      </c>
    </row>
    <row r="890" spans="1:2" x14ac:dyDescent="0.25">
      <c r="A890" t="s">
        <v>2091</v>
      </c>
      <c r="B890" t="s">
        <v>2092</v>
      </c>
    </row>
    <row r="891" spans="1:2" x14ac:dyDescent="0.25">
      <c r="A891" t="s">
        <v>420</v>
      </c>
      <c r="B891" t="s">
        <v>2093</v>
      </c>
    </row>
    <row r="892" spans="1:2" x14ac:dyDescent="0.25">
      <c r="A892" t="s">
        <v>421</v>
      </c>
      <c r="B892" t="s">
        <v>2094</v>
      </c>
    </row>
    <row r="893" spans="1:2" x14ac:dyDescent="0.25">
      <c r="A893" t="s">
        <v>422</v>
      </c>
      <c r="B893" t="s">
        <v>2095</v>
      </c>
    </row>
    <row r="894" spans="1:2" x14ac:dyDescent="0.25">
      <c r="A894" t="s">
        <v>423</v>
      </c>
      <c r="B894" t="s">
        <v>2096</v>
      </c>
    </row>
    <row r="895" spans="1:2" x14ac:dyDescent="0.25">
      <c r="A895" t="s">
        <v>424</v>
      </c>
      <c r="B895" t="s">
        <v>2097</v>
      </c>
    </row>
    <row r="896" spans="1:2" x14ac:dyDescent="0.25">
      <c r="A896" t="s">
        <v>425</v>
      </c>
      <c r="B896" t="s">
        <v>2098</v>
      </c>
    </row>
    <row r="897" spans="1:2" x14ac:dyDescent="0.25">
      <c r="A897" t="s">
        <v>2099</v>
      </c>
      <c r="B897" t="s">
        <v>2100</v>
      </c>
    </row>
    <row r="898" spans="1:2" x14ac:dyDescent="0.25">
      <c r="A898" t="s">
        <v>2101</v>
      </c>
      <c r="B898" t="s">
        <v>2102</v>
      </c>
    </row>
    <row r="899" spans="1:2" x14ac:dyDescent="0.25">
      <c r="A899" t="s">
        <v>426</v>
      </c>
      <c r="B899" t="s">
        <v>2103</v>
      </c>
    </row>
    <row r="900" spans="1:2" x14ac:dyDescent="0.25">
      <c r="A900" t="s">
        <v>427</v>
      </c>
      <c r="B900" t="s">
        <v>2104</v>
      </c>
    </row>
    <row r="901" spans="1:2" x14ac:dyDescent="0.25">
      <c r="A901" t="s">
        <v>428</v>
      </c>
      <c r="B901" t="s">
        <v>2105</v>
      </c>
    </row>
    <row r="902" spans="1:2" x14ac:dyDescent="0.25">
      <c r="A902" t="s">
        <v>2106</v>
      </c>
      <c r="B902" t="s">
        <v>2107</v>
      </c>
    </row>
    <row r="903" spans="1:2" x14ac:dyDescent="0.25">
      <c r="A903" t="s">
        <v>429</v>
      </c>
      <c r="B903" t="s">
        <v>2108</v>
      </c>
    </row>
    <row r="904" spans="1:2" x14ac:dyDescent="0.25">
      <c r="A904" t="s">
        <v>430</v>
      </c>
      <c r="B904" t="s">
        <v>2109</v>
      </c>
    </row>
    <row r="905" spans="1:2" x14ac:dyDescent="0.25">
      <c r="A905" t="s">
        <v>2110</v>
      </c>
      <c r="B905" t="s">
        <v>2111</v>
      </c>
    </row>
    <row r="906" spans="1:2" x14ac:dyDescent="0.25">
      <c r="A906" t="s">
        <v>431</v>
      </c>
      <c r="B906" t="s">
        <v>2112</v>
      </c>
    </row>
    <row r="907" spans="1:2" x14ac:dyDescent="0.25">
      <c r="A907" t="s">
        <v>432</v>
      </c>
      <c r="B907" t="s">
        <v>2113</v>
      </c>
    </row>
    <row r="908" spans="1:2" x14ac:dyDescent="0.25">
      <c r="A908" t="s">
        <v>433</v>
      </c>
      <c r="B908" t="s">
        <v>2114</v>
      </c>
    </row>
    <row r="909" spans="1:2" x14ac:dyDescent="0.25">
      <c r="A909" t="s">
        <v>2115</v>
      </c>
      <c r="B909" t="s">
        <v>2116</v>
      </c>
    </row>
    <row r="910" spans="1:2" x14ac:dyDescent="0.25">
      <c r="A910" t="s">
        <v>2117</v>
      </c>
      <c r="B910" t="s">
        <v>2118</v>
      </c>
    </row>
    <row r="911" spans="1:2" x14ac:dyDescent="0.25">
      <c r="A911" t="s">
        <v>2119</v>
      </c>
      <c r="B911" t="s">
        <v>2120</v>
      </c>
    </row>
    <row r="912" spans="1:2" x14ac:dyDescent="0.25">
      <c r="A912" t="s">
        <v>2121</v>
      </c>
      <c r="B912" t="s">
        <v>2122</v>
      </c>
    </row>
    <row r="913" spans="1:2" x14ac:dyDescent="0.25">
      <c r="A913" t="s">
        <v>434</v>
      </c>
      <c r="B913" t="s">
        <v>2123</v>
      </c>
    </row>
    <row r="914" spans="1:2" x14ac:dyDescent="0.25">
      <c r="A914" t="s">
        <v>435</v>
      </c>
      <c r="B914" t="s">
        <v>2124</v>
      </c>
    </row>
    <row r="915" spans="1:2" x14ac:dyDescent="0.25">
      <c r="A915" t="s">
        <v>436</v>
      </c>
      <c r="B915" t="s">
        <v>2125</v>
      </c>
    </row>
    <row r="916" spans="1:2" x14ac:dyDescent="0.25">
      <c r="A916" t="s">
        <v>437</v>
      </c>
      <c r="B916" t="s">
        <v>2126</v>
      </c>
    </row>
    <row r="917" spans="1:2" x14ac:dyDescent="0.25">
      <c r="A917" t="s">
        <v>438</v>
      </c>
      <c r="B917" t="s">
        <v>2127</v>
      </c>
    </row>
    <row r="918" spans="1:2" x14ac:dyDescent="0.25">
      <c r="A918" t="s">
        <v>439</v>
      </c>
      <c r="B918" t="s">
        <v>2128</v>
      </c>
    </row>
    <row r="919" spans="1:2" x14ac:dyDescent="0.25">
      <c r="A919" t="s">
        <v>2129</v>
      </c>
      <c r="B919" t="s">
        <v>2130</v>
      </c>
    </row>
    <row r="920" spans="1:2" x14ac:dyDescent="0.25">
      <c r="A920" t="s">
        <v>440</v>
      </c>
      <c r="B920" t="s">
        <v>2131</v>
      </c>
    </row>
    <row r="921" spans="1:2" x14ac:dyDescent="0.25">
      <c r="A921" t="s">
        <v>441</v>
      </c>
      <c r="B921" t="s">
        <v>2132</v>
      </c>
    </row>
    <row r="922" spans="1:2" x14ac:dyDescent="0.25">
      <c r="A922" t="s">
        <v>442</v>
      </c>
      <c r="B922" t="s">
        <v>2133</v>
      </c>
    </row>
    <row r="923" spans="1:2" x14ac:dyDescent="0.25">
      <c r="A923" t="s">
        <v>443</v>
      </c>
      <c r="B923" t="s">
        <v>2134</v>
      </c>
    </row>
    <row r="924" spans="1:2" x14ac:dyDescent="0.25">
      <c r="A924" t="s">
        <v>444</v>
      </c>
      <c r="B924" t="s">
        <v>2135</v>
      </c>
    </row>
    <row r="925" spans="1:2" x14ac:dyDescent="0.25">
      <c r="A925" t="s">
        <v>445</v>
      </c>
      <c r="B925" t="s">
        <v>2136</v>
      </c>
    </row>
    <row r="926" spans="1:2" x14ac:dyDescent="0.25">
      <c r="A926" t="s">
        <v>2137</v>
      </c>
      <c r="B926" t="s">
        <v>2138</v>
      </c>
    </row>
    <row r="927" spans="1:2" x14ac:dyDescent="0.25">
      <c r="A927" t="s">
        <v>446</v>
      </c>
      <c r="B927" t="s">
        <v>2139</v>
      </c>
    </row>
    <row r="928" spans="1:2" x14ac:dyDescent="0.25">
      <c r="A928" t="s">
        <v>447</v>
      </c>
      <c r="B928" t="s">
        <v>2140</v>
      </c>
    </row>
    <row r="929" spans="1:2" x14ac:dyDescent="0.25">
      <c r="A929" t="s">
        <v>448</v>
      </c>
      <c r="B929" t="s">
        <v>2141</v>
      </c>
    </row>
    <row r="930" spans="1:2" x14ac:dyDescent="0.25">
      <c r="A930" t="s">
        <v>449</v>
      </c>
      <c r="B930" t="s">
        <v>2142</v>
      </c>
    </row>
    <row r="931" spans="1:2" x14ac:dyDescent="0.25">
      <c r="A931" t="s">
        <v>450</v>
      </c>
      <c r="B931" t="s">
        <v>2143</v>
      </c>
    </row>
    <row r="932" spans="1:2" x14ac:dyDescent="0.25">
      <c r="A932" t="s">
        <v>451</v>
      </c>
      <c r="B932" t="s">
        <v>2144</v>
      </c>
    </row>
    <row r="933" spans="1:2" x14ac:dyDescent="0.25">
      <c r="A933" t="s">
        <v>452</v>
      </c>
      <c r="B933" t="s">
        <v>2145</v>
      </c>
    </row>
    <row r="934" spans="1:2" x14ac:dyDescent="0.25">
      <c r="A934" t="s">
        <v>453</v>
      </c>
      <c r="B934" t="s">
        <v>2146</v>
      </c>
    </row>
    <row r="935" spans="1:2" x14ac:dyDescent="0.25">
      <c r="A935" t="s">
        <v>454</v>
      </c>
      <c r="B935" t="s">
        <v>2147</v>
      </c>
    </row>
    <row r="936" spans="1:2" x14ac:dyDescent="0.25">
      <c r="A936" t="s">
        <v>455</v>
      </c>
      <c r="B936" t="s">
        <v>2148</v>
      </c>
    </row>
    <row r="937" spans="1:2" x14ac:dyDescent="0.25">
      <c r="A937" t="s">
        <v>2149</v>
      </c>
      <c r="B937" t="s">
        <v>2150</v>
      </c>
    </row>
    <row r="938" spans="1:2" x14ac:dyDescent="0.25">
      <c r="A938" t="s">
        <v>456</v>
      </c>
      <c r="B938" t="s">
        <v>2151</v>
      </c>
    </row>
    <row r="939" spans="1:2" x14ac:dyDescent="0.25">
      <c r="A939" t="s">
        <v>457</v>
      </c>
      <c r="B939" t="s">
        <v>2152</v>
      </c>
    </row>
    <row r="940" spans="1:2" x14ac:dyDescent="0.25">
      <c r="A940" t="s">
        <v>458</v>
      </c>
      <c r="B940" t="s">
        <v>2153</v>
      </c>
    </row>
    <row r="941" spans="1:2" x14ac:dyDescent="0.25">
      <c r="A941" t="s">
        <v>2154</v>
      </c>
      <c r="B941" t="s">
        <v>2155</v>
      </c>
    </row>
    <row r="942" spans="1:2" x14ac:dyDescent="0.25">
      <c r="A942" t="s">
        <v>459</v>
      </c>
      <c r="B942" t="s">
        <v>2156</v>
      </c>
    </row>
    <row r="943" spans="1:2" x14ac:dyDescent="0.25">
      <c r="A943" t="s">
        <v>460</v>
      </c>
      <c r="B943" t="s">
        <v>2157</v>
      </c>
    </row>
    <row r="944" spans="1:2" x14ac:dyDescent="0.25">
      <c r="A944" t="s">
        <v>2158</v>
      </c>
      <c r="B944" t="s">
        <v>2159</v>
      </c>
    </row>
    <row r="945" spans="1:2" x14ac:dyDescent="0.25">
      <c r="A945" t="s">
        <v>461</v>
      </c>
      <c r="B945" t="s">
        <v>2160</v>
      </c>
    </row>
    <row r="946" spans="1:2" x14ac:dyDescent="0.25">
      <c r="A946" t="s">
        <v>2161</v>
      </c>
      <c r="B946" t="s">
        <v>2162</v>
      </c>
    </row>
    <row r="947" spans="1:2" x14ac:dyDescent="0.25">
      <c r="A947" t="s">
        <v>462</v>
      </c>
      <c r="B947" t="s">
        <v>2163</v>
      </c>
    </row>
    <row r="948" spans="1:2" x14ac:dyDescent="0.25">
      <c r="A948" t="s">
        <v>463</v>
      </c>
      <c r="B948" t="s">
        <v>2164</v>
      </c>
    </row>
    <row r="949" spans="1:2" x14ac:dyDescent="0.25">
      <c r="A949" t="s">
        <v>464</v>
      </c>
      <c r="B949" t="s">
        <v>2165</v>
      </c>
    </row>
    <row r="950" spans="1:2" x14ac:dyDescent="0.25">
      <c r="A950" t="s">
        <v>465</v>
      </c>
      <c r="B950" t="s">
        <v>2166</v>
      </c>
    </row>
    <row r="951" spans="1:2" x14ac:dyDescent="0.25">
      <c r="A951" t="s">
        <v>466</v>
      </c>
      <c r="B951" t="s">
        <v>2167</v>
      </c>
    </row>
    <row r="952" spans="1:2" x14ac:dyDescent="0.25">
      <c r="A952" t="s">
        <v>2168</v>
      </c>
      <c r="B952" t="s">
        <v>2169</v>
      </c>
    </row>
    <row r="953" spans="1:2" x14ac:dyDescent="0.25">
      <c r="A953" t="s">
        <v>467</v>
      </c>
      <c r="B953" t="s">
        <v>2170</v>
      </c>
    </row>
    <row r="954" spans="1:2" x14ac:dyDescent="0.25">
      <c r="A954" t="s">
        <v>468</v>
      </c>
      <c r="B954" t="s">
        <v>2171</v>
      </c>
    </row>
    <row r="955" spans="1:2" x14ac:dyDescent="0.25">
      <c r="A955" t="s">
        <v>469</v>
      </c>
      <c r="B955" t="s">
        <v>2172</v>
      </c>
    </row>
    <row r="956" spans="1:2" x14ac:dyDescent="0.25">
      <c r="A956" t="s">
        <v>470</v>
      </c>
      <c r="B956" t="s">
        <v>2173</v>
      </c>
    </row>
    <row r="957" spans="1:2" x14ac:dyDescent="0.25">
      <c r="A957" t="s">
        <v>471</v>
      </c>
      <c r="B957" t="s">
        <v>2174</v>
      </c>
    </row>
    <row r="958" spans="1:2" x14ac:dyDescent="0.25">
      <c r="A958" t="s">
        <v>2175</v>
      </c>
      <c r="B958" t="s">
        <v>2176</v>
      </c>
    </row>
    <row r="959" spans="1:2" x14ac:dyDescent="0.25">
      <c r="A959" t="s">
        <v>472</v>
      </c>
      <c r="B959" t="s">
        <v>2177</v>
      </c>
    </row>
    <row r="960" spans="1:2" x14ac:dyDescent="0.25">
      <c r="A960" t="s">
        <v>2178</v>
      </c>
      <c r="B960" t="s">
        <v>2179</v>
      </c>
    </row>
    <row r="961" spans="1:2" x14ac:dyDescent="0.25">
      <c r="A961" t="s">
        <v>473</v>
      </c>
      <c r="B961" t="s">
        <v>2180</v>
      </c>
    </row>
    <row r="962" spans="1:2" x14ac:dyDescent="0.25">
      <c r="A962" t="s">
        <v>474</v>
      </c>
      <c r="B962" t="s">
        <v>2181</v>
      </c>
    </row>
    <row r="963" spans="1:2" x14ac:dyDescent="0.25">
      <c r="A963" t="s">
        <v>475</v>
      </c>
      <c r="B963" t="s">
        <v>2182</v>
      </c>
    </row>
    <row r="964" spans="1:2" x14ac:dyDescent="0.25">
      <c r="A964" t="s">
        <v>476</v>
      </c>
      <c r="B964" t="s">
        <v>2183</v>
      </c>
    </row>
    <row r="965" spans="1:2" x14ac:dyDescent="0.25">
      <c r="A965" t="s">
        <v>477</v>
      </c>
      <c r="B965" t="s">
        <v>2184</v>
      </c>
    </row>
    <row r="966" spans="1:2" x14ac:dyDescent="0.25">
      <c r="A966" t="s">
        <v>478</v>
      </c>
      <c r="B966" t="s">
        <v>2185</v>
      </c>
    </row>
    <row r="967" spans="1:2" x14ac:dyDescent="0.25">
      <c r="A967" t="s">
        <v>479</v>
      </c>
      <c r="B967" t="s">
        <v>2186</v>
      </c>
    </row>
    <row r="968" spans="1:2" x14ac:dyDescent="0.25">
      <c r="A968" t="s">
        <v>2187</v>
      </c>
      <c r="B968" t="s">
        <v>2188</v>
      </c>
    </row>
    <row r="969" spans="1:2" x14ac:dyDescent="0.25">
      <c r="A969" t="s">
        <v>480</v>
      </c>
      <c r="B969" t="s">
        <v>2189</v>
      </c>
    </row>
    <row r="970" spans="1:2" x14ac:dyDescent="0.25">
      <c r="A970" t="s">
        <v>481</v>
      </c>
      <c r="B970" t="s">
        <v>2190</v>
      </c>
    </row>
    <row r="971" spans="1:2" x14ac:dyDescent="0.25">
      <c r="A971" t="s">
        <v>482</v>
      </c>
      <c r="B971" t="s">
        <v>2191</v>
      </c>
    </row>
    <row r="972" spans="1:2" x14ac:dyDescent="0.25">
      <c r="A972" t="s">
        <v>483</v>
      </c>
      <c r="B972" t="s">
        <v>2192</v>
      </c>
    </row>
    <row r="973" spans="1:2" x14ac:dyDescent="0.25">
      <c r="A973" t="s">
        <v>484</v>
      </c>
      <c r="B973" t="s">
        <v>2193</v>
      </c>
    </row>
    <row r="974" spans="1:2" x14ac:dyDescent="0.25">
      <c r="A974" t="s">
        <v>2194</v>
      </c>
      <c r="B974" t="s">
        <v>2195</v>
      </c>
    </row>
    <row r="975" spans="1:2" x14ac:dyDescent="0.25">
      <c r="A975" t="s">
        <v>485</v>
      </c>
      <c r="B975" t="s">
        <v>2196</v>
      </c>
    </row>
    <row r="976" spans="1:2" x14ac:dyDescent="0.25">
      <c r="A976" t="s">
        <v>486</v>
      </c>
      <c r="B976" t="s">
        <v>2197</v>
      </c>
    </row>
    <row r="977" spans="1:2" x14ac:dyDescent="0.25">
      <c r="A977" t="s">
        <v>487</v>
      </c>
      <c r="B977" t="s">
        <v>2198</v>
      </c>
    </row>
    <row r="978" spans="1:2" x14ac:dyDescent="0.25">
      <c r="A978" t="s">
        <v>488</v>
      </c>
      <c r="B978" t="s">
        <v>2199</v>
      </c>
    </row>
    <row r="979" spans="1:2" x14ac:dyDescent="0.25">
      <c r="A979" t="s">
        <v>489</v>
      </c>
      <c r="B979" t="s">
        <v>2200</v>
      </c>
    </row>
    <row r="980" spans="1:2" x14ac:dyDescent="0.25">
      <c r="A980" t="s">
        <v>2201</v>
      </c>
      <c r="B980" t="s">
        <v>2202</v>
      </c>
    </row>
    <row r="981" spans="1:2" x14ac:dyDescent="0.25">
      <c r="A981" t="s">
        <v>2203</v>
      </c>
      <c r="B981" t="s">
        <v>2204</v>
      </c>
    </row>
    <row r="982" spans="1:2" x14ac:dyDescent="0.25">
      <c r="A982" t="s">
        <v>490</v>
      </c>
      <c r="B982" t="s">
        <v>2205</v>
      </c>
    </row>
    <row r="983" spans="1:2" x14ac:dyDescent="0.25">
      <c r="A983" t="s">
        <v>491</v>
      </c>
      <c r="B983" t="s">
        <v>2206</v>
      </c>
    </row>
    <row r="984" spans="1:2" x14ac:dyDescent="0.25">
      <c r="A984" t="s">
        <v>492</v>
      </c>
      <c r="B984" t="s">
        <v>2207</v>
      </c>
    </row>
    <row r="985" spans="1:2" x14ac:dyDescent="0.25">
      <c r="A985" t="s">
        <v>493</v>
      </c>
      <c r="B985" t="s">
        <v>2208</v>
      </c>
    </row>
    <row r="986" spans="1:2" x14ac:dyDescent="0.25">
      <c r="A986" t="s">
        <v>494</v>
      </c>
      <c r="B986" t="s">
        <v>2209</v>
      </c>
    </row>
    <row r="987" spans="1:2" x14ac:dyDescent="0.25">
      <c r="A987" t="s">
        <v>495</v>
      </c>
      <c r="B987" t="s">
        <v>2210</v>
      </c>
    </row>
    <row r="988" spans="1:2" x14ac:dyDescent="0.25">
      <c r="A988" t="s">
        <v>496</v>
      </c>
      <c r="B988" t="s">
        <v>2211</v>
      </c>
    </row>
    <row r="989" spans="1:2" x14ac:dyDescent="0.25">
      <c r="A989" t="s">
        <v>2212</v>
      </c>
      <c r="B989" t="s">
        <v>2213</v>
      </c>
    </row>
    <row r="990" spans="1:2" x14ac:dyDescent="0.25">
      <c r="A990" t="s">
        <v>497</v>
      </c>
      <c r="B990" t="s">
        <v>2214</v>
      </c>
    </row>
    <row r="991" spans="1:2" x14ac:dyDescent="0.25">
      <c r="A991" t="s">
        <v>498</v>
      </c>
      <c r="B991" t="s">
        <v>2215</v>
      </c>
    </row>
    <row r="992" spans="1:2" x14ac:dyDescent="0.25">
      <c r="A992" t="s">
        <v>2216</v>
      </c>
      <c r="B992" t="s">
        <v>2217</v>
      </c>
    </row>
    <row r="993" spans="1:2" x14ac:dyDescent="0.25">
      <c r="A993" t="s">
        <v>2218</v>
      </c>
      <c r="B993" t="s">
        <v>2219</v>
      </c>
    </row>
    <row r="994" spans="1:2" x14ac:dyDescent="0.25">
      <c r="A994" t="s">
        <v>499</v>
      </c>
      <c r="B994" t="s">
        <v>2220</v>
      </c>
    </row>
    <row r="995" spans="1:2" x14ac:dyDescent="0.25">
      <c r="A995" t="s">
        <v>2221</v>
      </c>
      <c r="B995" t="s">
        <v>2222</v>
      </c>
    </row>
    <row r="996" spans="1:2" x14ac:dyDescent="0.25">
      <c r="A996" t="s">
        <v>2223</v>
      </c>
      <c r="B996" t="s">
        <v>2224</v>
      </c>
    </row>
    <row r="997" spans="1:2" x14ac:dyDescent="0.25">
      <c r="A997" t="s">
        <v>2225</v>
      </c>
      <c r="B997" t="s">
        <v>2226</v>
      </c>
    </row>
    <row r="998" spans="1:2" x14ac:dyDescent="0.25">
      <c r="A998" t="s">
        <v>2227</v>
      </c>
      <c r="B998" t="s">
        <v>2228</v>
      </c>
    </row>
    <row r="999" spans="1:2" x14ac:dyDescent="0.25">
      <c r="A999" t="s">
        <v>2229</v>
      </c>
      <c r="B999" t="s">
        <v>2230</v>
      </c>
    </row>
    <row r="1000" spans="1:2" x14ac:dyDescent="0.25">
      <c r="A1000" t="s">
        <v>2231</v>
      </c>
      <c r="B1000" t="s">
        <v>2232</v>
      </c>
    </row>
    <row r="1001" spans="1:2" x14ac:dyDescent="0.25">
      <c r="A1001" t="s">
        <v>500</v>
      </c>
      <c r="B1001" t="s">
        <v>2233</v>
      </c>
    </row>
    <row r="1002" spans="1:2" x14ac:dyDescent="0.25">
      <c r="A1002" t="s">
        <v>2234</v>
      </c>
      <c r="B1002" t="s">
        <v>2235</v>
      </c>
    </row>
    <row r="1003" spans="1:2" x14ac:dyDescent="0.25">
      <c r="A1003" t="s">
        <v>2236</v>
      </c>
      <c r="B1003" t="s">
        <v>2237</v>
      </c>
    </row>
    <row r="1004" spans="1:2" x14ac:dyDescent="0.25">
      <c r="A1004" t="s">
        <v>2238</v>
      </c>
      <c r="B1004" t="s">
        <v>2239</v>
      </c>
    </row>
    <row r="1005" spans="1:2" x14ac:dyDescent="0.25">
      <c r="A1005" t="s">
        <v>2240</v>
      </c>
      <c r="B1005" t="s">
        <v>2241</v>
      </c>
    </row>
    <row r="1006" spans="1:2" x14ac:dyDescent="0.25">
      <c r="A1006" t="s">
        <v>501</v>
      </c>
      <c r="B1006" t="s">
        <v>2242</v>
      </c>
    </row>
    <row r="1007" spans="1:2" x14ac:dyDescent="0.25">
      <c r="A1007" t="s">
        <v>2243</v>
      </c>
      <c r="B1007" t="s">
        <v>2244</v>
      </c>
    </row>
    <row r="1008" spans="1:2" x14ac:dyDescent="0.25">
      <c r="A1008" t="s">
        <v>502</v>
      </c>
      <c r="B1008" t="s">
        <v>2245</v>
      </c>
    </row>
    <row r="1009" spans="1:2" x14ac:dyDescent="0.25">
      <c r="A1009" t="s">
        <v>2246</v>
      </c>
      <c r="B1009" t="s">
        <v>2247</v>
      </c>
    </row>
    <row r="1010" spans="1:2" x14ac:dyDescent="0.25">
      <c r="A1010" t="s">
        <v>2248</v>
      </c>
      <c r="B1010" t="s">
        <v>2249</v>
      </c>
    </row>
    <row r="1011" spans="1:2" x14ac:dyDescent="0.25">
      <c r="A1011" t="s">
        <v>503</v>
      </c>
      <c r="B1011" t="s">
        <v>2250</v>
      </c>
    </row>
    <row r="1012" spans="1:2" x14ac:dyDescent="0.25">
      <c r="A1012" t="s">
        <v>504</v>
      </c>
      <c r="B1012" t="s">
        <v>2251</v>
      </c>
    </row>
    <row r="1013" spans="1:2" x14ac:dyDescent="0.25">
      <c r="A1013" t="s">
        <v>2252</v>
      </c>
      <c r="B1013" t="s">
        <v>2253</v>
      </c>
    </row>
    <row r="1014" spans="1:2" x14ac:dyDescent="0.25">
      <c r="A1014" t="s">
        <v>2254</v>
      </c>
      <c r="B1014" t="s">
        <v>2255</v>
      </c>
    </row>
    <row r="1015" spans="1:2" x14ac:dyDescent="0.25">
      <c r="A1015" t="s">
        <v>505</v>
      </c>
      <c r="B1015" t="s">
        <v>2256</v>
      </c>
    </row>
    <row r="1016" spans="1:2" x14ac:dyDescent="0.25">
      <c r="A1016" t="s">
        <v>2257</v>
      </c>
      <c r="B1016" t="s">
        <v>2258</v>
      </c>
    </row>
    <row r="1017" spans="1:2" x14ac:dyDescent="0.25">
      <c r="A1017" t="s">
        <v>506</v>
      </c>
      <c r="B1017" t="s">
        <v>2259</v>
      </c>
    </row>
    <row r="1018" spans="1:2" x14ac:dyDescent="0.25">
      <c r="A1018" t="s">
        <v>507</v>
      </c>
      <c r="B1018" t="s">
        <v>2260</v>
      </c>
    </row>
    <row r="1019" spans="1:2" x14ac:dyDescent="0.25">
      <c r="A1019" t="s">
        <v>508</v>
      </c>
      <c r="B1019" t="s">
        <v>2261</v>
      </c>
    </row>
    <row r="1020" spans="1:2" x14ac:dyDescent="0.25">
      <c r="A1020" t="s">
        <v>2262</v>
      </c>
      <c r="B1020" t="s">
        <v>2263</v>
      </c>
    </row>
    <row r="1021" spans="1:2" x14ac:dyDescent="0.25">
      <c r="A1021" t="s">
        <v>509</v>
      </c>
      <c r="B1021" t="s">
        <v>2264</v>
      </c>
    </row>
    <row r="1022" spans="1:2" x14ac:dyDescent="0.25">
      <c r="A1022" t="s">
        <v>2265</v>
      </c>
      <c r="B1022" t="s">
        <v>2266</v>
      </c>
    </row>
    <row r="1023" spans="1:2" x14ac:dyDescent="0.25">
      <c r="A1023" t="s">
        <v>2267</v>
      </c>
      <c r="B1023" t="s">
        <v>2268</v>
      </c>
    </row>
    <row r="1024" spans="1:2" x14ac:dyDescent="0.25">
      <c r="A1024" t="s">
        <v>2269</v>
      </c>
      <c r="B1024" t="s">
        <v>2270</v>
      </c>
    </row>
    <row r="1025" spans="1:2" x14ac:dyDescent="0.25">
      <c r="A1025" t="s">
        <v>510</v>
      </c>
      <c r="B1025" t="s">
        <v>2271</v>
      </c>
    </row>
    <row r="1026" spans="1:2" x14ac:dyDescent="0.25">
      <c r="A1026" t="s">
        <v>511</v>
      </c>
      <c r="B1026" t="s">
        <v>2272</v>
      </c>
    </row>
    <row r="1027" spans="1:2" x14ac:dyDescent="0.25">
      <c r="A1027" t="s">
        <v>512</v>
      </c>
      <c r="B1027" t="s">
        <v>2273</v>
      </c>
    </row>
    <row r="1028" spans="1:2" x14ac:dyDescent="0.25">
      <c r="A1028" t="s">
        <v>513</v>
      </c>
      <c r="B1028" t="s">
        <v>2274</v>
      </c>
    </row>
    <row r="1029" spans="1:2" x14ac:dyDescent="0.25">
      <c r="A1029" t="s">
        <v>2275</v>
      </c>
      <c r="B1029" t="s">
        <v>2276</v>
      </c>
    </row>
    <row r="1030" spans="1:2" x14ac:dyDescent="0.25">
      <c r="A1030" t="s">
        <v>2277</v>
      </c>
      <c r="B1030" t="s">
        <v>2278</v>
      </c>
    </row>
    <row r="1031" spans="1:2" x14ac:dyDescent="0.25">
      <c r="A1031" t="s">
        <v>2279</v>
      </c>
      <c r="B1031" t="s">
        <v>2280</v>
      </c>
    </row>
    <row r="1032" spans="1:2" x14ac:dyDescent="0.25">
      <c r="A1032" t="s">
        <v>514</v>
      </c>
      <c r="B1032" t="s">
        <v>2281</v>
      </c>
    </row>
    <row r="1033" spans="1:2" x14ac:dyDescent="0.25">
      <c r="A1033" t="s">
        <v>2282</v>
      </c>
      <c r="B1033" t="s">
        <v>2283</v>
      </c>
    </row>
    <row r="1034" spans="1:2" x14ac:dyDescent="0.25">
      <c r="A1034" t="s">
        <v>515</v>
      </c>
      <c r="B1034" t="s">
        <v>2284</v>
      </c>
    </row>
    <row r="1035" spans="1:2" x14ac:dyDescent="0.25">
      <c r="A1035" t="s">
        <v>516</v>
      </c>
      <c r="B1035" t="s">
        <v>2285</v>
      </c>
    </row>
    <row r="1036" spans="1:2" x14ac:dyDescent="0.25">
      <c r="A1036" t="s">
        <v>517</v>
      </c>
      <c r="B1036" t="s">
        <v>2286</v>
      </c>
    </row>
    <row r="1037" spans="1:2" x14ac:dyDescent="0.25">
      <c r="A1037" t="s">
        <v>2287</v>
      </c>
      <c r="B1037" t="s">
        <v>2288</v>
      </c>
    </row>
    <row r="1038" spans="1:2" x14ac:dyDescent="0.25">
      <c r="A1038" t="s">
        <v>518</v>
      </c>
      <c r="B1038" t="s">
        <v>2289</v>
      </c>
    </row>
    <row r="1039" spans="1:2" x14ac:dyDescent="0.25">
      <c r="A1039" t="s">
        <v>2290</v>
      </c>
      <c r="B1039" t="s">
        <v>2291</v>
      </c>
    </row>
    <row r="1040" spans="1:2" x14ac:dyDescent="0.25">
      <c r="A1040" t="s">
        <v>2292</v>
      </c>
      <c r="B1040" t="s">
        <v>2293</v>
      </c>
    </row>
    <row r="1041" spans="1:2" x14ac:dyDescent="0.25">
      <c r="A1041" t="s">
        <v>2294</v>
      </c>
      <c r="B1041" t="s">
        <v>2295</v>
      </c>
    </row>
    <row r="1042" spans="1:2" x14ac:dyDescent="0.25">
      <c r="A1042" t="s">
        <v>2296</v>
      </c>
      <c r="B1042" t="s">
        <v>2297</v>
      </c>
    </row>
    <row r="1043" spans="1:2" x14ac:dyDescent="0.25">
      <c r="A1043" t="s">
        <v>2298</v>
      </c>
      <c r="B1043" t="s">
        <v>2299</v>
      </c>
    </row>
    <row r="1044" spans="1:2" x14ac:dyDescent="0.25">
      <c r="A1044" t="s">
        <v>2300</v>
      </c>
      <c r="B1044" t="s">
        <v>2301</v>
      </c>
    </row>
    <row r="1045" spans="1:2" x14ac:dyDescent="0.25">
      <c r="A1045" t="s">
        <v>519</v>
      </c>
      <c r="B1045" t="s">
        <v>2302</v>
      </c>
    </row>
    <row r="1046" spans="1:2" x14ac:dyDescent="0.25">
      <c r="A1046" t="s">
        <v>2303</v>
      </c>
      <c r="B1046" t="s">
        <v>2304</v>
      </c>
    </row>
    <row r="1047" spans="1:2" x14ac:dyDescent="0.25">
      <c r="A1047" t="s">
        <v>2305</v>
      </c>
      <c r="B1047" t="s">
        <v>2306</v>
      </c>
    </row>
    <row r="1048" spans="1:2" x14ac:dyDescent="0.25">
      <c r="A1048" t="s">
        <v>2307</v>
      </c>
      <c r="B1048" t="s">
        <v>2308</v>
      </c>
    </row>
    <row r="1049" spans="1:2" x14ac:dyDescent="0.25">
      <c r="A1049" t="s">
        <v>2309</v>
      </c>
      <c r="B1049" t="s">
        <v>2310</v>
      </c>
    </row>
    <row r="1050" spans="1:2" x14ac:dyDescent="0.25">
      <c r="A1050" t="s">
        <v>2311</v>
      </c>
      <c r="B1050" t="s">
        <v>2312</v>
      </c>
    </row>
    <row r="1051" spans="1:2" x14ac:dyDescent="0.25">
      <c r="A1051" t="s">
        <v>2313</v>
      </c>
      <c r="B1051" t="s">
        <v>2314</v>
      </c>
    </row>
    <row r="1052" spans="1:2" x14ac:dyDescent="0.25">
      <c r="A1052" t="s">
        <v>520</v>
      </c>
      <c r="B1052" t="s">
        <v>2315</v>
      </c>
    </row>
    <row r="1053" spans="1:2" x14ac:dyDescent="0.25">
      <c r="A1053" t="s">
        <v>521</v>
      </c>
      <c r="B1053" t="s">
        <v>2316</v>
      </c>
    </row>
    <row r="1054" spans="1:2" x14ac:dyDescent="0.25">
      <c r="A1054" t="s">
        <v>522</v>
      </c>
      <c r="B1054" t="s">
        <v>2317</v>
      </c>
    </row>
    <row r="1055" spans="1:2" x14ac:dyDescent="0.25">
      <c r="A1055" t="s">
        <v>2318</v>
      </c>
      <c r="B1055" t="s">
        <v>2319</v>
      </c>
    </row>
    <row r="1056" spans="1:2" x14ac:dyDescent="0.25">
      <c r="A1056" t="s">
        <v>2320</v>
      </c>
      <c r="B1056" t="s">
        <v>2321</v>
      </c>
    </row>
    <row r="1057" spans="1:2" x14ac:dyDescent="0.25">
      <c r="A1057" t="s">
        <v>523</v>
      </c>
      <c r="B1057" t="s">
        <v>2322</v>
      </c>
    </row>
    <row r="1058" spans="1:2" x14ac:dyDescent="0.25">
      <c r="A1058" t="s">
        <v>2323</v>
      </c>
      <c r="B1058" t="s">
        <v>2324</v>
      </c>
    </row>
    <row r="1059" spans="1:2" x14ac:dyDescent="0.25">
      <c r="A1059" t="s">
        <v>524</v>
      </c>
      <c r="B1059" t="s">
        <v>2325</v>
      </c>
    </row>
    <row r="1060" spans="1:2" x14ac:dyDescent="0.25">
      <c r="A1060" t="s">
        <v>2326</v>
      </c>
      <c r="B1060" t="s">
        <v>2327</v>
      </c>
    </row>
    <row r="1061" spans="1:2" x14ac:dyDescent="0.25">
      <c r="A1061" t="s">
        <v>2328</v>
      </c>
      <c r="B1061" t="s">
        <v>2329</v>
      </c>
    </row>
    <row r="1062" spans="1:2" x14ac:dyDescent="0.25">
      <c r="A1062" t="s">
        <v>2330</v>
      </c>
      <c r="B1062" t="s">
        <v>2331</v>
      </c>
    </row>
    <row r="1063" spans="1:2" x14ac:dyDescent="0.25">
      <c r="A1063" t="s">
        <v>525</v>
      </c>
      <c r="B1063" t="s">
        <v>2332</v>
      </c>
    </row>
    <row r="1064" spans="1:2" x14ac:dyDescent="0.25">
      <c r="A1064" t="s">
        <v>526</v>
      </c>
      <c r="B1064" t="s">
        <v>2333</v>
      </c>
    </row>
    <row r="1065" spans="1:2" x14ac:dyDescent="0.25">
      <c r="A1065" t="s">
        <v>527</v>
      </c>
      <c r="B1065" t="s">
        <v>2334</v>
      </c>
    </row>
    <row r="1066" spans="1:2" x14ac:dyDescent="0.25">
      <c r="A1066" t="s">
        <v>528</v>
      </c>
      <c r="B1066" t="s">
        <v>2335</v>
      </c>
    </row>
    <row r="1067" spans="1:2" x14ac:dyDescent="0.25">
      <c r="A1067" t="s">
        <v>529</v>
      </c>
      <c r="B1067" t="s">
        <v>2336</v>
      </c>
    </row>
    <row r="1068" spans="1:2" x14ac:dyDescent="0.25">
      <c r="A1068" t="s">
        <v>530</v>
      </c>
      <c r="B1068" t="s">
        <v>2337</v>
      </c>
    </row>
    <row r="1069" spans="1:2" x14ac:dyDescent="0.25">
      <c r="A1069" t="s">
        <v>531</v>
      </c>
      <c r="B1069" t="s">
        <v>2338</v>
      </c>
    </row>
    <row r="1070" spans="1:2" x14ac:dyDescent="0.25">
      <c r="A1070" t="s">
        <v>532</v>
      </c>
      <c r="B1070" t="s">
        <v>2339</v>
      </c>
    </row>
    <row r="1071" spans="1:2" x14ac:dyDescent="0.25">
      <c r="A1071" t="s">
        <v>533</v>
      </c>
      <c r="B1071" t="s">
        <v>2340</v>
      </c>
    </row>
    <row r="1072" spans="1:2" x14ac:dyDescent="0.25">
      <c r="A1072" t="s">
        <v>2341</v>
      </c>
      <c r="B1072" t="s">
        <v>2342</v>
      </c>
    </row>
    <row r="1073" spans="1:2" x14ac:dyDescent="0.25">
      <c r="A1073" t="s">
        <v>2343</v>
      </c>
      <c r="B1073" t="s">
        <v>2344</v>
      </c>
    </row>
    <row r="1074" spans="1:2" x14ac:dyDescent="0.25">
      <c r="A1074" t="s">
        <v>2345</v>
      </c>
      <c r="B1074" t="s">
        <v>2346</v>
      </c>
    </row>
    <row r="1075" spans="1:2" x14ac:dyDescent="0.25">
      <c r="A1075" t="s">
        <v>2347</v>
      </c>
      <c r="B1075" t="s">
        <v>2348</v>
      </c>
    </row>
    <row r="1076" spans="1:2" x14ac:dyDescent="0.25">
      <c r="A1076" t="s">
        <v>2349</v>
      </c>
      <c r="B1076" t="s">
        <v>2350</v>
      </c>
    </row>
    <row r="1077" spans="1:2" x14ac:dyDescent="0.25">
      <c r="A1077" t="s">
        <v>2351</v>
      </c>
      <c r="B1077" t="s">
        <v>2352</v>
      </c>
    </row>
    <row r="1078" spans="1:2" x14ac:dyDescent="0.25">
      <c r="A1078" t="s">
        <v>2353</v>
      </c>
      <c r="B1078" t="s">
        <v>2354</v>
      </c>
    </row>
    <row r="1079" spans="1:2" x14ac:dyDescent="0.25">
      <c r="A1079" t="s">
        <v>2355</v>
      </c>
      <c r="B1079" t="s">
        <v>2356</v>
      </c>
    </row>
    <row r="1080" spans="1:2" x14ac:dyDescent="0.25">
      <c r="A1080" t="s">
        <v>2357</v>
      </c>
      <c r="B1080" t="s">
        <v>2358</v>
      </c>
    </row>
    <row r="1081" spans="1:2" x14ac:dyDescent="0.25">
      <c r="A1081" t="s">
        <v>2359</v>
      </c>
      <c r="B1081" t="s">
        <v>2360</v>
      </c>
    </row>
    <row r="1082" spans="1:2" x14ac:dyDescent="0.25">
      <c r="A1082" t="s">
        <v>534</v>
      </c>
      <c r="B1082" t="s">
        <v>2361</v>
      </c>
    </row>
    <row r="1083" spans="1:2" x14ac:dyDescent="0.25">
      <c r="A1083" t="s">
        <v>2362</v>
      </c>
      <c r="B1083" t="s">
        <v>2363</v>
      </c>
    </row>
    <row r="1084" spans="1:2" x14ac:dyDescent="0.25">
      <c r="A1084" t="s">
        <v>2364</v>
      </c>
      <c r="B1084" t="s">
        <v>2365</v>
      </c>
    </row>
    <row r="1085" spans="1:2" x14ac:dyDescent="0.25">
      <c r="A1085" t="s">
        <v>2366</v>
      </c>
      <c r="B1085" t="s">
        <v>2367</v>
      </c>
    </row>
    <row r="1086" spans="1:2" x14ac:dyDescent="0.25">
      <c r="A1086" t="s">
        <v>2368</v>
      </c>
      <c r="B1086" t="s">
        <v>2369</v>
      </c>
    </row>
    <row r="1087" spans="1:2" x14ac:dyDescent="0.25">
      <c r="A1087" t="s">
        <v>2370</v>
      </c>
      <c r="B1087" t="s">
        <v>2371</v>
      </c>
    </row>
    <row r="1088" spans="1:2" x14ac:dyDescent="0.25">
      <c r="A1088" t="s">
        <v>2372</v>
      </c>
      <c r="B1088" t="s">
        <v>2373</v>
      </c>
    </row>
    <row r="1089" spans="1:2" x14ac:dyDescent="0.25">
      <c r="A1089" t="s">
        <v>2374</v>
      </c>
      <c r="B1089" t="s">
        <v>2375</v>
      </c>
    </row>
    <row r="1090" spans="1:2" x14ac:dyDescent="0.25">
      <c r="A1090" t="s">
        <v>2376</v>
      </c>
      <c r="B1090" t="s">
        <v>2377</v>
      </c>
    </row>
    <row r="1091" spans="1:2" x14ac:dyDescent="0.25">
      <c r="A1091" t="s">
        <v>535</v>
      </c>
      <c r="B1091" t="s">
        <v>2378</v>
      </c>
    </row>
    <row r="1092" spans="1:2" x14ac:dyDescent="0.25">
      <c r="A1092" t="s">
        <v>2379</v>
      </c>
      <c r="B1092" t="s">
        <v>2380</v>
      </c>
    </row>
    <row r="1093" spans="1:2" x14ac:dyDescent="0.25">
      <c r="A1093" t="s">
        <v>2381</v>
      </c>
      <c r="B1093" t="s">
        <v>2382</v>
      </c>
    </row>
    <row r="1094" spans="1:2" x14ac:dyDescent="0.25">
      <c r="A1094" t="s">
        <v>536</v>
      </c>
      <c r="B1094" t="s">
        <v>2383</v>
      </c>
    </row>
    <row r="1095" spans="1:2" x14ac:dyDescent="0.25">
      <c r="A1095" t="s">
        <v>2384</v>
      </c>
      <c r="B1095" t="s">
        <v>2385</v>
      </c>
    </row>
    <row r="1096" spans="1:2" x14ac:dyDescent="0.25">
      <c r="A1096" t="s">
        <v>2386</v>
      </c>
      <c r="B1096" t="s">
        <v>2387</v>
      </c>
    </row>
    <row r="1097" spans="1:2" x14ac:dyDescent="0.25">
      <c r="A1097" t="s">
        <v>2388</v>
      </c>
      <c r="B1097" t="s">
        <v>2389</v>
      </c>
    </row>
    <row r="1098" spans="1:2" x14ac:dyDescent="0.25">
      <c r="A1098" t="s">
        <v>2390</v>
      </c>
      <c r="B1098" t="s">
        <v>2391</v>
      </c>
    </row>
    <row r="1099" spans="1:2" x14ac:dyDescent="0.25">
      <c r="A1099" t="s">
        <v>2392</v>
      </c>
      <c r="B1099" t="s">
        <v>2393</v>
      </c>
    </row>
    <row r="1100" spans="1:2" x14ac:dyDescent="0.25">
      <c r="A1100" t="s">
        <v>2394</v>
      </c>
      <c r="B1100" t="s">
        <v>2395</v>
      </c>
    </row>
    <row r="1101" spans="1:2" x14ac:dyDescent="0.25">
      <c r="A1101" t="s">
        <v>2396</v>
      </c>
      <c r="B1101" t="s">
        <v>2397</v>
      </c>
    </row>
    <row r="1102" spans="1:2" x14ac:dyDescent="0.25">
      <c r="A1102" t="s">
        <v>2398</v>
      </c>
      <c r="B1102" t="s">
        <v>2399</v>
      </c>
    </row>
    <row r="1103" spans="1:2" x14ac:dyDescent="0.25">
      <c r="A1103" t="s">
        <v>2400</v>
      </c>
      <c r="B1103" t="s">
        <v>2401</v>
      </c>
    </row>
    <row r="1104" spans="1:2" x14ac:dyDescent="0.25">
      <c r="A1104" t="s">
        <v>2402</v>
      </c>
      <c r="B1104" t="s">
        <v>2403</v>
      </c>
    </row>
    <row r="1105" spans="1:2" x14ac:dyDescent="0.25">
      <c r="A1105" t="s">
        <v>2404</v>
      </c>
      <c r="B1105" t="s">
        <v>2405</v>
      </c>
    </row>
    <row r="1106" spans="1:2" x14ac:dyDescent="0.25">
      <c r="A1106" t="s">
        <v>2406</v>
      </c>
      <c r="B1106" t="s">
        <v>2407</v>
      </c>
    </row>
    <row r="1107" spans="1:2" x14ac:dyDescent="0.25">
      <c r="A1107" t="s">
        <v>2408</v>
      </c>
      <c r="B1107" t="s">
        <v>2409</v>
      </c>
    </row>
    <row r="1108" spans="1:2" x14ac:dyDescent="0.25">
      <c r="A1108" t="s">
        <v>2410</v>
      </c>
      <c r="B1108" t="s">
        <v>2411</v>
      </c>
    </row>
    <row r="1109" spans="1:2" x14ac:dyDescent="0.25">
      <c r="A1109" t="s">
        <v>2412</v>
      </c>
      <c r="B1109" t="s">
        <v>2413</v>
      </c>
    </row>
    <row r="1110" spans="1:2" x14ac:dyDescent="0.25">
      <c r="A1110" t="s">
        <v>2414</v>
      </c>
      <c r="B1110" t="s">
        <v>2415</v>
      </c>
    </row>
    <row r="1111" spans="1:2" x14ac:dyDescent="0.25">
      <c r="A1111" t="s">
        <v>2416</v>
      </c>
      <c r="B1111" t="s">
        <v>2417</v>
      </c>
    </row>
    <row r="1112" spans="1:2" x14ac:dyDescent="0.25">
      <c r="A1112" t="s">
        <v>2418</v>
      </c>
      <c r="B1112" t="s">
        <v>2419</v>
      </c>
    </row>
    <row r="1113" spans="1:2" x14ac:dyDescent="0.25">
      <c r="A1113" t="s">
        <v>2420</v>
      </c>
      <c r="B1113" t="s">
        <v>2421</v>
      </c>
    </row>
    <row r="1114" spans="1:2" x14ac:dyDescent="0.25">
      <c r="A1114" t="s">
        <v>2422</v>
      </c>
      <c r="B1114" t="s">
        <v>2423</v>
      </c>
    </row>
    <row r="1115" spans="1:2" x14ac:dyDescent="0.25">
      <c r="A1115" t="s">
        <v>537</v>
      </c>
      <c r="B1115" t="s">
        <v>2424</v>
      </c>
    </row>
    <row r="1116" spans="1:2" x14ac:dyDescent="0.25">
      <c r="A1116" t="s">
        <v>2425</v>
      </c>
      <c r="B1116" t="s">
        <v>2426</v>
      </c>
    </row>
    <row r="1117" spans="1:2" x14ac:dyDescent="0.25">
      <c r="A1117" t="s">
        <v>2427</v>
      </c>
      <c r="B1117" t="s">
        <v>2428</v>
      </c>
    </row>
    <row r="1118" spans="1:2" x14ac:dyDescent="0.25">
      <c r="A1118" t="s">
        <v>2429</v>
      </c>
      <c r="B1118" t="s">
        <v>2430</v>
      </c>
    </row>
    <row r="1119" spans="1:2" x14ac:dyDescent="0.25">
      <c r="A1119" t="s">
        <v>2431</v>
      </c>
      <c r="B1119" t="s">
        <v>2432</v>
      </c>
    </row>
    <row r="1120" spans="1:2" x14ac:dyDescent="0.25">
      <c r="A1120" t="s">
        <v>2433</v>
      </c>
      <c r="B1120" t="s">
        <v>2434</v>
      </c>
    </row>
    <row r="1121" spans="1:2" x14ac:dyDescent="0.25">
      <c r="A1121" t="s">
        <v>2435</v>
      </c>
      <c r="B1121" t="s">
        <v>2436</v>
      </c>
    </row>
    <row r="1122" spans="1:2" x14ac:dyDescent="0.25">
      <c r="A1122" t="s">
        <v>2437</v>
      </c>
      <c r="B1122" t="s">
        <v>2438</v>
      </c>
    </row>
    <row r="1123" spans="1:2" x14ac:dyDescent="0.25">
      <c r="A1123" t="s">
        <v>2439</v>
      </c>
      <c r="B1123" t="s">
        <v>2440</v>
      </c>
    </row>
    <row r="1124" spans="1:2" x14ac:dyDescent="0.25">
      <c r="A1124" t="s">
        <v>2441</v>
      </c>
      <c r="B1124" t="s">
        <v>2442</v>
      </c>
    </row>
    <row r="1125" spans="1:2" x14ac:dyDescent="0.25">
      <c r="A1125" t="s">
        <v>2443</v>
      </c>
      <c r="B1125" t="s">
        <v>2444</v>
      </c>
    </row>
    <row r="1126" spans="1:2" x14ac:dyDescent="0.25">
      <c r="A1126" t="s">
        <v>2445</v>
      </c>
      <c r="B1126" t="s">
        <v>2446</v>
      </c>
    </row>
    <row r="1127" spans="1:2" x14ac:dyDescent="0.25">
      <c r="A1127" t="s">
        <v>2447</v>
      </c>
      <c r="B1127" t="s">
        <v>2448</v>
      </c>
    </row>
    <row r="1128" spans="1:2" x14ac:dyDescent="0.25">
      <c r="A1128" t="s">
        <v>2449</v>
      </c>
      <c r="B1128" t="s">
        <v>2450</v>
      </c>
    </row>
    <row r="1129" spans="1:2" x14ac:dyDescent="0.25">
      <c r="A1129" t="s">
        <v>2451</v>
      </c>
      <c r="B1129" t="s">
        <v>2452</v>
      </c>
    </row>
    <row r="1130" spans="1:2" x14ac:dyDescent="0.25">
      <c r="A1130" t="s">
        <v>2453</v>
      </c>
      <c r="B1130" t="s">
        <v>2454</v>
      </c>
    </row>
    <row r="1131" spans="1:2" x14ac:dyDescent="0.25">
      <c r="A1131" t="s">
        <v>2455</v>
      </c>
      <c r="B1131" t="s">
        <v>2456</v>
      </c>
    </row>
    <row r="1132" spans="1:2" x14ac:dyDescent="0.25">
      <c r="A1132" t="s">
        <v>2457</v>
      </c>
      <c r="B1132" t="s">
        <v>2458</v>
      </c>
    </row>
    <row r="1133" spans="1:2" x14ac:dyDescent="0.25">
      <c r="A1133" t="s">
        <v>2459</v>
      </c>
      <c r="B1133" t="s">
        <v>2460</v>
      </c>
    </row>
    <row r="1134" spans="1:2" x14ac:dyDescent="0.25">
      <c r="A1134" t="s">
        <v>538</v>
      </c>
      <c r="B1134" t="s">
        <v>2461</v>
      </c>
    </row>
    <row r="1135" spans="1:2" x14ac:dyDescent="0.25">
      <c r="A1135" t="s">
        <v>2462</v>
      </c>
      <c r="B1135" t="s">
        <v>2463</v>
      </c>
    </row>
    <row r="1136" spans="1:2" x14ac:dyDescent="0.25">
      <c r="A1136" t="s">
        <v>2464</v>
      </c>
      <c r="B1136" t="s">
        <v>2465</v>
      </c>
    </row>
    <row r="1137" spans="1:2" x14ac:dyDescent="0.25">
      <c r="A1137" t="s">
        <v>2466</v>
      </c>
      <c r="B1137" t="s">
        <v>2467</v>
      </c>
    </row>
    <row r="1138" spans="1:2" x14ac:dyDescent="0.25">
      <c r="A1138" t="s">
        <v>2468</v>
      </c>
      <c r="B1138" t="s">
        <v>2469</v>
      </c>
    </row>
    <row r="1139" spans="1:2" x14ac:dyDescent="0.25">
      <c r="A1139" t="s">
        <v>2470</v>
      </c>
      <c r="B1139" t="s">
        <v>2471</v>
      </c>
    </row>
    <row r="1140" spans="1:2" x14ac:dyDescent="0.25">
      <c r="A1140" t="s">
        <v>539</v>
      </c>
      <c r="B1140" t="s">
        <v>2472</v>
      </c>
    </row>
    <row r="1141" spans="1:2" x14ac:dyDescent="0.25">
      <c r="A1141" t="s">
        <v>2473</v>
      </c>
      <c r="B1141" t="s">
        <v>2474</v>
      </c>
    </row>
    <row r="1142" spans="1:2" x14ac:dyDescent="0.25">
      <c r="A1142" t="s">
        <v>2475</v>
      </c>
      <c r="B1142" t="s">
        <v>2476</v>
      </c>
    </row>
    <row r="1143" spans="1:2" x14ac:dyDescent="0.25">
      <c r="A1143" t="s">
        <v>2477</v>
      </c>
      <c r="B1143" t="s">
        <v>2478</v>
      </c>
    </row>
    <row r="1144" spans="1:2" x14ac:dyDescent="0.25">
      <c r="A1144" t="s">
        <v>2479</v>
      </c>
      <c r="B1144" t="s">
        <v>2480</v>
      </c>
    </row>
    <row r="1145" spans="1:2" x14ac:dyDescent="0.25">
      <c r="A1145" t="s">
        <v>540</v>
      </c>
      <c r="B1145" t="s">
        <v>2481</v>
      </c>
    </row>
    <row r="1146" spans="1:2" x14ac:dyDescent="0.25">
      <c r="A1146" t="s">
        <v>2482</v>
      </c>
      <c r="B1146" t="s">
        <v>2483</v>
      </c>
    </row>
    <row r="1147" spans="1:2" x14ac:dyDescent="0.25">
      <c r="A1147" t="s">
        <v>2484</v>
      </c>
      <c r="B1147" t="s">
        <v>2485</v>
      </c>
    </row>
    <row r="1148" spans="1:2" x14ac:dyDescent="0.25">
      <c r="A1148" t="s">
        <v>2486</v>
      </c>
      <c r="B1148" t="s">
        <v>2487</v>
      </c>
    </row>
    <row r="1149" spans="1:2" x14ac:dyDescent="0.25">
      <c r="A1149" t="s">
        <v>2488</v>
      </c>
      <c r="B1149" t="s">
        <v>2489</v>
      </c>
    </row>
    <row r="1150" spans="1:2" x14ac:dyDescent="0.25">
      <c r="A1150" t="s">
        <v>2490</v>
      </c>
      <c r="B1150" t="s">
        <v>2491</v>
      </c>
    </row>
    <row r="1151" spans="1:2" x14ac:dyDescent="0.25">
      <c r="A1151" t="s">
        <v>2492</v>
      </c>
      <c r="B1151" t="s">
        <v>2493</v>
      </c>
    </row>
    <row r="1152" spans="1:2" x14ac:dyDescent="0.25">
      <c r="A1152" t="s">
        <v>541</v>
      </c>
      <c r="B1152" t="s">
        <v>2494</v>
      </c>
    </row>
    <row r="1153" spans="1:2" x14ac:dyDescent="0.25">
      <c r="A1153" t="s">
        <v>542</v>
      </c>
      <c r="B1153" t="s">
        <v>2495</v>
      </c>
    </row>
    <row r="1154" spans="1:2" x14ac:dyDescent="0.25">
      <c r="A1154" t="s">
        <v>2496</v>
      </c>
      <c r="B1154" t="s">
        <v>2497</v>
      </c>
    </row>
    <row r="1155" spans="1:2" x14ac:dyDescent="0.25">
      <c r="A1155" t="s">
        <v>2498</v>
      </c>
      <c r="B1155" t="s">
        <v>2499</v>
      </c>
    </row>
    <row r="1156" spans="1:2" x14ac:dyDescent="0.25">
      <c r="A1156" t="s">
        <v>2500</v>
      </c>
      <c r="B1156" t="s">
        <v>2501</v>
      </c>
    </row>
    <row r="1157" spans="1:2" x14ac:dyDescent="0.25">
      <c r="A1157" t="s">
        <v>2502</v>
      </c>
      <c r="B1157" t="s">
        <v>2503</v>
      </c>
    </row>
    <row r="1158" spans="1:2" x14ac:dyDescent="0.25">
      <c r="A1158" t="s">
        <v>2504</v>
      </c>
      <c r="B1158" t="s">
        <v>2505</v>
      </c>
    </row>
    <row r="1159" spans="1:2" x14ac:dyDescent="0.25">
      <c r="A1159" t="s">
        <v>2506</v>
      </c>
      <c r="B1159" t="s">
        <v>2507</v>
      </c>
    </row>
    <row r="1160" spans="1:2" x14ac:dyDescent="0.25">
      <c r="A1160" t="s">
        <v>2508</v>
      </c>
      <c r="B1160" t="s">
        <v>2509</v>
      </c>
    </row>
    <row r="1161" spans="1:2" x14ac:dyDescent="0.25">
      <c r="A1161" t="s">
        <v>2510</v>
      </c>
      <c r="B1161" t="s">
        <v>2511</v>
      </c>
    </row>
    <row r="1162" spans="1:2" x14ac:dyDescent="0.25">
      <c r="A1162" t="s">
        <v>2512</v>
      </c>
      <c r="B1162" t="s">
        <v>2513</v>
      </c>
    </row>
    <row r="1163" spans="1:2" x14ac:dyDescent="0.25">
      <c r="A1163" t="s">
        <v>2514</v>
      </c>
      <c r="B1163" t="s">
        <v>2515</v>
      </c>
    </row>
    <row r="1164" spans="1:2" x14ac:dyDescent="0.25">
      <c r="A1164" t="s">
        <v>2516</v>
      </c>
      <c r="B1164" t="s">
        <v>2517</v>
      </c>
    </row>
    <row r="1165" spans="1:2" x14ac:dyDescent="0.25">
      <c r="A1165" t="s">
        <v>2518</v>
      </c>
      <c r="B1165" t="s">
        <v>2519</v>
      </c>
    </row>
    <row r="1166" spans="1:2" x14ac:dyDescent="0.25">
      <c r="A1166" t="s">
        <v>2520</v>
      </c>
      <c r="B1166" t="s">
        <v>2521</v>
      </c>
    </row>
    <row r="1167" spans="1:2" x14ac:dyDescent="0.25">
      <c r="A1167" t="s">
        <v>2522</v>
      </c>
      <c r="B1167" t="s">
        <v>2523</v>
      </c>
    </row>
    <row r="1168" spans="1:2" x14ac:dyDescent="0.25">
      <c r="A1168" t="s">
        <v>543</v>
      </c>
      <c r="B1168" t="s">
        <v>2524</v>
      </c>
    </row>
    <row r="1169" spans="1:2" x14ac:dyDescent="0.25">
      <c r="A1169" t="s">
        <v>544</v>
      </c>
      <c r="B1169" t="s">
        <v>2525</v>
      </c>
    </row>
    <row r="1170" spans="1:2" x14ac:dyDescent="0.25">
      <c r="A1170" t="s">
        <v>2526</v>
      </c>
      <c r="B1170" t="s">
        <v>2527</v>
      </c>
    </row>
    <row r="1171" spans="1:2" x14ac:dyDescent="0.25">
      <c r="A1171" t="s">
        <v>2528</v>
      </c>
      <c r="B1171" t="s">
        <v>2529</v>
      </c>
    </row>
    <row r="1172" spans="1:2" x14ac:dyDescent="0.25">
      <c r="A1172" t="s">
        <v>2530</v>
      </c>
      <c r="B1172" t="s">
        <v>2531</v>
      </c>
    </row>
    <row r="1173" spans="1:2" x14ac:dyDescent="0.25">
      <c r="A1173" t="s">
        <v>2532</v>
      </c>
      <c r="B1173" t="s">
        <v>2533</v>
      </c>
    </row>
    <row r="1174" spans="1:2" x14ac:dyDescent="0.25">
      <c r="A1174" t="s">
        <v>2534</v>
      </c>
      <c r="B1174" t="s">
        <v>2535</v>
      </c>
    </row>
    <row r="1175" spans="1:2" x14ac:dyDescent="0.25">
      <c r="A1175" t="s">
        <v>2536</v>
      </c>
      <c r="B1175" t="s">
        <v>2537</v>
      </c>
    </row>
    <row r="1176" spans="1:2" x14ac:dyDescent="0.25">
      <c r="A1176" t="s">
        <v>2538</v>
      </c>
      <c r="B1176" t="s">
        <v>2539</v>
      </c>
    </row>
    <row r="1177" spans="1:2" x14ac:dyDescent="0.25">
      <c r="A1177" t="s">
        <v>2540</v>
      </c>
      <c r="B1177" t="s">
        <v>2541</v>
      </c>
    </row>
    <row r="1178" spans="1:2" x14ac:dyDescent="0.25">
      <c r="A1178" t="s">
        <v>2542</v>
      </c>
      <c r="B1178" t="s">
        <v>2543</v>
      </c>
    </row>
    <row r="1179" spans="1:2" x14ac:dyDescent="0.25">
      <c r="A1179" t="s">
        <v>2544</v>
      </c>
      <c r="B1179" t="s">
        <v>2545</v>
      </c>
    </row>
    <row r="1180" spans="1:2" x14ac:dyDescent="0.25">
      <c r="A1180" t="s">
        <v>2546</v>
      </c>
      <c r="B1180" t="s">
        <v>2547</v>
      </c>
    </row>
    <row r="1181" spans="1:2" x14ac:dyDescent="0.25">
      <c r="A1181" t="s">
        <v>2548</v>
      </c>
      <c r="B1181" t="s">
        <v>2549</v>
      </c>
    </row>
    <row r="1182" spans="1:2" x14ac:dyDescent="0.25">
      <c r="A1182" t="s">
        <v>2550</v>
      </c>
      <c r="B1182" t="s">
        <v>2551</v>
      </c>
    </row>
    <row r="1183" spans="1:2" x14ac:dyDescent="0.25">
      <c r="A1183" t="s">
        <v>2552</v>
      </c>
      <c r="B1183" t="s">
        <v>2553</v>
      </c>
    </row>
    <row r="1184" spans="1:2" x14ac:dyDescent="0.25">
      <c r="A1184" t="s">
        <v>2554</v>
      </c>
      <c r="B1184" t="s">
        <v>2555</v>
      </c>
    </row>
    <row r="1185" spans="1:2" x14ac:dyDescent="0.25">
      <c r="A1185" t="s">
        <v>2556</v>
      </c>
      <c r="B1185" t="s">
        <v>2557</v>
      </c>
    </row>
    <row r="1186" spans="1:2" x14ac:dyDescent="0.25">
      <c r="A1186" t="s">
        <v>2558</v>
      </c>
      <c r="B1186" t="s">
        <v>2559</v>
      </c>
    </row>
    <row r="1187" spans="1:2" x14ac:dyDescent="0.25">
      <c r="A1187" t="s">
        <v>2560</v>
      </c>
      <c r="B1187" t="s">
        <v>2561</v>
      </c>
    </row>
    <row r="1188" spans="1:2" x14ac:dyDescent="0.25">
      <c r="A1188" t="s">
        <v>2562</v>
      </c>
      <c r="B1188" t="s">
        <v>2563</v>
      </c>
    </row>
    <row r="1189" spans="1:2" x14ac:dyDescent="0.25">
      <c r="A1189" t="s">
        <v>2564</v>
      </c>
      <c r="B1189" t="s">
        <v>2565</v>
      </c>
    </row>
    <row r="1190" spans="1:2" x14ac:dyDescent="0.25">
      <c r="A1190" t="s">
        <v>2566</v>
      </c>
      <c r="B1190" t="s">
        <v>2567</v>
      </c>
    </row>
    <row r="1191" spans="1:2" x14ac:dyDescent="0.25">
      <c r="A1191" t="s">
        <v>2568</v>
      </c>
      <c r="B1191" t="s">
        <v>2569</v>
      </c>
    </row>
    <row r="1192" spans="1:2" x14ac:dyDescent="0.25">
      <c r="A1192" t="s">
        <v>2570</v>
      </c>
      <c r="B1192" t="s">
        <v>2571</v>
      </c>
    </row>
    <row r="1193" spans="1:2" x14ac:dyDescent="0.25">
      <c r="A1193" t="s">
        <v>2572</v>
      </c>
      <c r="B1193" t="s">
        <v>2573</v>
      </c>
    </row>
    <row r="1194" spans="1:2" x14ac:dyDescent="0.25">
      <c r="A1194" t="s">
        <v>2574</v>
      </c>
      <c r="B1194" t="s">
        <v>2575</v>
      </c>
    </row>
    <row r="1195" spans="1:2" x14ac:dyDescent="0.25">
      <c r="A1195" t="s">
        <v>2576</v>
      </c>
      <c r="B1195" t="s">
        <v>2577</v>
      </c>
    </row>
    <row r="1196" spans="1:2" x14ac:dyDescent="0.25">
      <c r="A1196" t="s">
        <v>2578</v>
      </c>
      <c r="B1196" t="s">
        <v>2579</v>
      </c>
    </row>
    <row r="1197" spans="1:2" x14ac:dyDescent="0.25">
      <c r="A1197" t="s">
        <v>2580</v>
      </c>
      <c r="B1197" t="s">
        <v>2581</v>
      </c>
    </row>
    <row r="1198" spans="1:2" x14ac:dyDescent="0.25">
      <c r="A1198" t="s">
        <v>2582</v>
      </c>
      <c r="B1198" t="s">
        <v>2583</v>
      </c>
    </row>
    <row r="1199" spans="1:2" x14ac:dyDescent="0.25">
      <c r="A1199" t="s">
        <v>2584</v>
      </c>
      <c r="B1199" t="s">
        <v>2585</v>
      </c>
    </row>
    <row r="1200" spans="1:2" x14ac:dyDescent="0.25">
      <c r="A1200" t="s">
        <v>2586</v>
      </c>
      <c r="B1200" t="s">
        <v>2587</v>
      </c>
    </row>
    <row r="1201" spans="1:2" x14ac:dyDescent="0.25">
      <c r="A1201" t="s">
        <v>2588</v>
      </c>
      <c r="B1201" t="s">
        <v>2589</v>
      </c>
    </row>
    <row r="1202" spans="1:2" x14ac:dyDescent="0.25">
      <c r="A1202" t="s">
        <v>2590</v>
      </c>
      <c r="B1202" t="s">
        <v>2591</v>
      </c>
    </row>
    <row r="1203" spans="1:2" x14ac:dyDescent="0.25">
      <c r="A1203" t="s">
        <v>2592</v>
      </c>
      <c r="B1203" t="s">
        <v>2593</v>
      </c>
    </row>
    <row r="1204" spans="1:2" x14ac:dyDescent="0.25">
      <c r="A1204" t="s">
        <v>2594</v>
      </c>
      <c r="B1204" t="s">
        <v>2595</v>
      </c>
    </row>
    <row r="1205" spans="1:2" x14ac:dyDescent="0.25">
      <c r="A1205" t="s">
        <v>2596</v>
      </c>
      <c r="B1205" t="s">
        <v>2597</v>
      </c>
    </row>
    <row r="1206" spans="1:2" x14ac:dyDescent="0.25">
      <c r="A1206" t="s">
        <v>2598</v>
      </c>
      <c r="B1206" t="s">
        <v>2599</v>
      </c>
    </row>
    <row r="1207" spans="1:2" x14ac:dyDescent="0.25">
      <c r="A1207" t="s">
        <v>2600</v>
      </c>
      <c r="B1207" t="s">
        <v>2601</v>
      </c>
    </row>
    <row r="1208" spans="1:2" x14ac:dyDescent="0.25">
      <c r="A1208" t="s">
        <v>2602</v>
      </c>
      <c r="B1208" t="s">
        <v>2603</v>
      </c>
    </row>
    <row r="1209" spans="1:2" x14ac:dyDescent="0.25">
      <c r="A1209" t="s">
        <v>2604</v>
      </c>
      <c r="B1209" t="s">
        <v>2605</v>
      </c>
    </row>
    <row r="1210" spans="1:2" x14ac:dyDescent="0.25">
      <c r="A1210" t="s">
        <v>2606</v>
      </c>
      <c r="B1210" t="s">
        <v>2607</v>
      </c>
    </row>
    <row r="1211" spans="1:2" x14ac:dyDescent="0.25">
      <c r="A1211" t="s">
        <v>2608</v>
      </c>
      <c r="B1211" t="s">
        <v>2609</v>
      </c>
    </row>
    <row r="1212" spans="1:2" x14ac:dyDescent="0.25">
      <c r="A1212" t="s">
        <v>2610</v>
      </c>
      <c r="B1212" t="s">
        <v>2611</v>
      </c>
    </row>
    <row r="1213" spans="1:2" x14ac:dyDescent="0.25">
      <c r="A1213" t="s">
        <v>2612</v>
      </c>
      <c r="B1213" t="s">
        <v>2613</v>
      </c>
    </row>
    <row r="1214" spans="1:2" x14ac:dyDescent="0.25">
      <c r="A1214" t="s">
        <v>2614</v>
      </c>
      <c r="B1214" t="s">
        <v>2615</v>
      </c>
    </row>
    <row r="1215" spans="1:2" x14ac:dyDescent="0.25">
      <c r="A1215" t="s">
        <v>2616</v>
      </c>
      <c r="B1215" t="s">
        <v>2617</v>
      </c>
    </row>
    <row r="1216" spans="1:2" x14ac:dyDescent="0.25">
      <c r="A1216" t="s">
        <v>2618</v>
      </c>
      <c r="B1216" t="s">
        <v>2619</v>
      </c>
    </row>
    <row r="1217" spans="1:2" x14ac:dyDescent="0.25">
      <c r="A1217" t="s">
        <v>2620</v>
      </c>
      <c r="B1217" t="s">
        <v>2621</v>
      </c>
    </row>
    <row r="1218" spans="1:2" x14ac:dyDescent="0.25">
      <c r="A1218" t="s">
        <v>2622</v>
      </c>
      <c r="B1218" t="s">
        <v>2623</v>
      </c>
    </row>
    <row r="1219" spans="1:2" x14ac:dyDescent="0.25">
      <c r="A1219" t="s">
        <v>2624</v>
      </c>
      <c r="B1219" t="s">
        <v>2625</v>
      </c>
    </row>
    <row r="1220" spans="1:2" x14ac:dyDescent="0.25">
      <c r="A1220" t="s">
        <v>2626</v>
      </c>
      <c r="B1220" t="s">
        <v>2627</v>
      </c>
    </row>
    <row r="1221" spans="1:2" x14ac:dyDescent="0.25">
      <c r="A1221" t="s">
        <v>2628</v>
      </c>
      <c r="B1221" t="s">
        <v>2629</v>
      </c>
    </row>
    <row r="1222" spans="1:2" x14ac:dyDescent="0.25">
      <c r="A1222" t="s">
        <v>2630</v>
      </c>
      <c r="B1222" t="s">
        <v>2631</v>
      </c>
    </row>
    <row r="1223" spans="1:2" x14ac:dyDescent="0.25">
      <c r="A1223" t="s">
        <v>2632</v>
      </c>
      <c r="B1223" t="s">
        <v>2633</v>
      </c>
    </row>
    <row r="1224" spans="1:2" x14ac:dyDescent="0.25">
      <c r="A1224" t="s">
        <v>545</v>
      </c>
      <c r="B1224" t="s">
        <v>2634</v>
      </c>
    </row>
    <row r="1225" spans="1:2" x14ac:dyDescent="0.25">
      <c r="A1225" t="s">
        <v>2635</v>
      </c>
      <c r="B1225" t="s">
        <v>2636</v>
      </c>
    </row>
    <row r="1226" spans="1:2" x14ac:dyDescent="0.25">
      <c r="A1226" t="s">
        <v>2637</v>
      </c>
      <c r="B1226" t="s">
        <v>2638</v>
      </c>
    </row>
    <row r="1227" spans="1:2" x14ac:dyDescent="0.25">
      <c r="A1227" t="s">
        <v>2639</v>
      </c>
      <c r="B1227" t="s">
        <v>2640</v>
      </c>
    </row>
    <row r="1228" spans="1:2" x14ac:dyDescent="0.25">
      <c r="A1228" t="s">
        <v>2641</v>
      </c>
      <c r="B1228" t="s">
        <v>2642</v>
      </c>
    </row>
    <row r="1229" spans="1:2" x14ac:dyDescent="0.25">
      <c r="A1229" t="s">
        <v>2643</v>
      </c>
      <c r="B1229" t="s">
        <v>2644</v>
      </c>
    </row>
    <row r="1230" spans="1:2" x14ac:dyDescent="0.25">
      <c r="A1230" t="s">
        <v>2645</v>
      </c>
      <c r="B1230" t="s">
        <v>2646</v>
      </c>
    </row>
    <row r="1231" spans="1:2" x14ac:dyDescent="0.25">
      <c r="A1231" t="s">
        <v>2647</v>
      </c>
      <c r="B1231" t="s">
        <v>2648</v>
      </c>
    </row>
    <row r="1232" spans="1:2" x14ac:dyDescent="0.25">
      <c r="A1232" t="s">
        <v>2649</v>
      </c>
      <c r="B1232" t="s">
        <v>2650</v>
      </c>
    </row>
    <row r="1233" spans="1:2" x14ac:dyDescent="0.25">
      <c r="A1233" t="s">
        <v>2651</v>
      </c>
      <c r="B1233" t="s">
        <v>2652</v>
      </c>
    </row>
    <row r="1234" spans="1:2" x14ac:dyDescent="0.25">
      <c r="A1234" t="s">
        <v>2653</v>
      </c>
      <c r="B1234" t="s">
        <v>2654</v>
      </c>
    </row>
    <row r="1235" spans="1:2" x14ac:dyDescent="0.25">
      <c r="A1235" t="s">
        <v>2655</v>
      </c>
      <c r="B1235" t="s">
        <v>2656</v>
      </c>
    </row>
    <row r="1236" spans="1:2" x14ac:dyDescent="0.25">
      <c r="A1236" t="s">
        <v>546</v>
      </c>
      <c r="B1236" t="s">
        <v>2657</v>
      </c>
    </row>
    <row r="1237" spans="1:2" x14ac:dyDescent="0.25">
      <c r="A1237" t="s">
        <v>2658</v>
      </c>
      <c r="B1237" t="s">
        <v>2659</v>
      </c>
    </row>
    <row r="1238" spans="1:2" x14ac:dyDescent="0.25">
      <c r="A1238" t="s">
        <v>2660</v>
      </c>
      <c r="B1238" t="s">
        <v>2661</v>
      </c>
    </row>
    <row r="1239" spans="1:2" x14ac:dyDescent="0.25">
      <c r="A1239" t="s">
        <v>2662</v>
      </c>
      <c r="B1239" t="s">
        <v>2663</v>
      </c>
    </row>
    <row r="1240" spans="1:2" x14ac:dyDescent="0.25">
      <c r="A1240" t="s">
        <v>547</v>
      </c>
      <c r="B1240" t="s">
        <v>2664</v>
      </c>
    </row>
    <row r="1241" spans="1:2" x14ac:dyDescent="0.25">
      <c r="A1241" t="s">
        <v>2665</v>
      </c>
      <c r="B1241" t="s">
        <v>2666</v>
      </c>
    </row>
    <row r="1242" spans="1:2" x14ac:dyDescent="0.25">
      <c r="A1242" t="s">
        <v>2667</v>
      </c>
      <c r="B1242" t="s">
        <v>2668</v>
      </c>
    </row>
    <row r="1243" spans="1:2" x14ac:dyDescent="0.25">
      <c r="A1243" t="s">
        <v>2669</v>
      </c>
      <c r="B1243" t="s">
        <v>2670</v>
      </c>
    </row>
    <row r="1244" spans="1:2" x14ac:dyDescent="0.25">
      <c r="A1244" t="s">
        <v>2671</v>
      </c>
      <c r="B1244" t="s">
        <v>2672</v>
      </c>
    </row>
    <row r="1245" spans="1:2" x14ac:dyDescent="0.25">
      <c r="A1245" t="s">
        <v>2673</v>
      </c>
      <c r="B1245" t="s">
        <v>2674</v>
      </c>
    </row>
    <row r="1246" spans="1:2" x14ac:dyDescent="0.25">
      <c r="A1246" t="s">
        <v>2675</v>
      </c>
      <c r="B1246" t="s">
        <v>2676</v>
      </c>
    </row>
    <row r="1247" spans="1:2" x14ac:dyDescent="0.25">
      <c r="A1247" t="s">
        <v>2677</v>
      </c>
      <c r="B1247" t="s">
        <v>2678</v>
      </c>
    </row>
    <row r="1248" spans="1:2" x14ac:dyDescent="0.25">
      <c r="A1248" t="s">
        <v>2679</v>
      </c>
      <c r="B1248" t="s">
        <v>2680</v>
      </c>
    </row>
    <row r="1249" spans="1:2" x14ac:dyDescent="0.25">
      <c r="A1249" t="s">
        <v>2681</v>
      </c>
      <c r="B1249" t="s">
        <v>2682</v>
      </c>
    </row>
    <row r="1250" spans="1:2" x14ac:dyDescent="0.25">
      <c r="A1250" t="s">
        <v>2683</v>
      </c>
      <c r="B1250" t="s">
        <v>2684</v>
      </c>
    </row>
    <row r="1251" spans="1:2" x14ac:dyDescent="0.25">
      <c r="A1251" t="s">
        <v>2685</v>
      </c>
      <c r="B1251" t="s">
        <v>2686</v>
      </c>
    </row>
    <row r="1252" spans="1:2" x14ac:dyDescent="0.25">
      <c r="A1252" t="s">
        <v>2687</v>
      </c>
      <c r="B1252" t="s">
        <v>2688</v>
      </c>
    </row>
    <row r="1253" spans="1:2" x14ac:dyDescent="0.25">
      <c r="A1253" t="s">
        <v>2689</v>
      </c>
      <c r="B1253" t="s">
        <v>2690</v>
      </c>
    </row>
    <row r="1254" spans="1:2" x14ac:dyDescent="0.25">
      <c r="A1254" t="s">
        <v>2691</v>
      </c>
      <c r="B1254" t="s">
        <v>2692</v>
      </c>
    </row>
    <row r="1255" spans="1:2" x14ac:dyDescent="0.25">
      <c r="A1255" t="s">
        <v>2693</v>
      </c>
      <c r="B1255" t="s">
        <v>2694</v>
      </c>
    </row>
    <row r="1256" spans="1:2" x14ac:dyDescent="0.25">
      <c r="A1256" t="s">
        <v>548</v>
      </c>
      <c r="B1256" t="s">
        <v>2695</v>
      </c>
    </row>
    <row r="1257" spans="1:2" x14ac:dyDescent="0.25">
      <c r="A1257" t="s">
        <v>2696</v>
      </c>
      <c r="B1257" t="s">
        <v>2697</v>
      </c>
    </row>
    <row r="1258" spans="1:2" x14ac:dyDescent="0.25">
      <c r="A1258" t="s">
        <v>2698</v>
      </c>
      <c r="B1258" t="s">
        <v>2699</v>
      </c>
    </row>
    <row r="1259" spans="1:2" x14ac:dyDescent="0.25">
      <c r="A1259" t="s">
        <v>2700</v>
      </c>
      <c r="B1259" t="s">
        <v>2701</v>
      </c>
    </row>
    <row r="1260" spans="1:2" x14ac:dyDescent="0.25">
      <c r="A1260" t="s">
        <v>549</v>
      </c>
      <c r="B1260" t="s">
        <v>2702</v>
      </c>
    </row>
    <row r="1261" spans="1:2" x14ac:dyDescent="0.25">
      <c r="A1261" t="s">
        <v>2703</v>
      </c>
      <c r="B1261" t="s">
        <v>2704</v>
      </c>
    </row>
    <row r="1262" spans="1:2" x14ac:dyDescent="0.25">
      <c r="A1262" t="s">
        <v>2705</v>
      </c>
      <c r="B1262" t="s">
        <v>2706</v>
      </c>
    </row>
    <row r="1263" spans="1:2" x14ac:dyDescent="0.25">
      <c r="A1263" t="s">
        <v>2707</v>
      </c>
      <c r="B1263" t="s">
        <v>2708</v>
      </c>
    </row>
    <row r="1264" spans="1:2" x14ac:dyDescent="0.25">
      <c r="A1264" t="s">
        <v>2709</v>
      </c>
      <c r="B1264" t="s">
        <v>2710</v>
      </c>
    </row>
    <row r="1265" spans="1:2" x14ac:dyDescent="0.25">
      <c r="A1265" t="s">
        <v>2711</v>
      </c>
      <c r="B1265" t="s">
        <v>2712</v>
      </c>
    </row>
    <row r="1266" spans="1:2" x14ac:dyDescent="0.25">
      <c r="A1266" t="s">
        <v>2713</v>
      </c>
      <c r="B1266" t="s">
        <v>2714</v>
      </c>
    </row>
    <row r="1267" spans="1:2" x14ac:dyDescent="0.25">
      <c r="A1267" t="s">
        <v>2715</v>
      </c>
      <c r="B1267" t="s">
        <v>2716</v>
      </c>
    </row>
    <row r="1268" spans="1:2" x14ac:dyDescent="0.25">
      <c r="A1268" t="s">
        <v>2717</v>
      </c>
      <c r="B1268" t="s">
        <v>2718</v>
      </c>
    </row>
    <row r="1269" spans="1:2" x14ac:dyDescent="0.25">
      <c r="A1269" t="s">
        <v>2719</v>
      </c>
      <c r="B1269" t="s">
        <v>2720</v>
      </c>
    </row>
    <row r="1270" spans="1:2" x14ac:dyDescent="0.25">
      <c r="A1270" t="s">
        <v>2721</v>
      </c>
      <c r="B1270" t="s">
        <v>2722</v>
      </c>
    </row>
    <row r="1271" spans="1:2" x14ac:dyDescent="0.25">
      <c r="A1271" t="s">
        <v>2723</v>
      </c>
      <c r="B1271" t="s">
        <v>2724</v>
      </c>
    </row>
    <row r="1272" spans="1:2" x14ac:dyDescent="0.25">
      <c r="A1272" t="s">
        <v>2725</v>
      </c>
      <c r="B1272" t="s">
        <v>2726</v>
      </c>
    </row>
    <row r="1273" spans="1:2" x14ac:dyDescent="0.25">
      <c r="A1273" t="s">
        <v>550</v>
      </c>
      <c r="B1273" t="s">
        <v>2727</v>
      </c>
    </row>
    <row r="1274" spans="1:2" x14ac:dyDescent="0.25">
      <c r="A1274" t="s">
        <v>2728</v>
      </c>
      <c r="B1274" t="s">
        <v>2729</v>
      </c>
    </row>
    <row r="1275" spans="1:2" x14ac:dyDescent="0.25">
      <c r="A1275" t="s">
        <v>2730</v>
      </c>
      <c r="B1275" t="s">
        <v>2731</v>
      </c>
    </row>
    <row r="1276" spans="1:2" x14ac:dyDescent="0.25">
      <c r="A1276" t="s">
        <v>551</v>
      </c>
      <c r="B1276" t="s">
        <v>2732</v>
      </c>
    </row>
    <row r="1277" spans="1:2" x14ac:dyDescent="0.25">
      <c r="A1277" t="s">
        <v>2733</v>
      </c>
      <c r="B1277" t="s">
        <v>2734</v>
      </c>
    </row>
    <row r="1278" spans="1:2" x14ac:dyDescent="0.25">
      <c r="A1278" t="s">
        <v>2735</v>
      </c>
      <c r="B1278" t="s">
        <v>2736</v>
      </c>
    </row>
    <row r="1279" spans="1:2" x14ac:dyDescent="0.25">
      <c r="A1279" t="s">
        <v>552</v>
      </c>
      <c r="B1279" t="s">
        <v>2737</v>
      </c>
    </row>
    <row r="1280" spans="1:2" x14ac:dyDescent="0.25">
      <c r="A1280" t="s">
        <v>2738</v>
      </c>
      <c r="B1280" t="s">
        <v>2739</v>
      </c>
    </row>
    <row r="1281" spans="1:2" x14ac:dyDescent="0.25">
      <c r="A1281" t="s">
        <v>553</v>
      </c>
      <c r="B1281" t="s">
        <v>2740</v>
      </c>
    </row>
    <row r="1282" spans="1:2" x14ac:dyDescent="0.25">
      <c r="A1282" t="s">
        <v>2741</v>
      </c>
      <c r="B1282" t="s">
        <v>2742</v>
      </c>
    </row>
    <row r="1283" spans="1:2" x14ac:dyDescent="0.25">
      <c r="A1283" t="s">
        <v>554</v>
      </c>
      <c r="B1283" t="s">
        <v>2743</v>
      </c>
    </row>
    <row r="1284" spans="1:2" x14ac:dyDescent="0.25">
      <c r="A1284" t="s">
        <v>2744</v>
      </c>
      <c r="B1284" t="s">
        <v>2745</v>
      </c>
    </row>
    <row r="1285" spans="1:2" x14ac:dyDescent="0.25">
      <c r="A1285" t="s">
        <v>2746</v>
      </c>
      <c r="B1285" t="s">
        <v>2747</v>
      </c>
    </row>
    <row r="1286" spans="1:2" x14ac:dyDescent="0.25">
      <c r="A1286" t="s">
        <v>2748</v>
      </c>
      <c r="B1286" t="s">
        <v>2749</v>
      </c>
    </row>
    <row r="1287" spans="1:2" x14ac:dyDescent="0.25">
      <c r="A1287" t="s">
        <v>2750</v>
      </c>
      <c r="B1287" t="s">
        <v>2751</v>
      </c>
    </row>
    <row r="1288" spans="1:2" x14ac:dyDescent="0.25">
      <c r="A1288" t="s">
        <v>2752</v>
      </c>
      <c r="B1288" t="s">
        <v>2753</v>
      </c>
    </row>
    <row r="1289" spans="1:2" x14ac:dyDescent="0.25">
      <c r="A1289" t="s">
        <v>2754</v>
      </c>
      <c r="B1289" t="s">
        <v>2755</v>
      </c>
    </row>
    <row r="1290" spans="1:2" x14ac:dyDescent="0.25">
      <c r="A1290" t="s">
        <v>2756</v>
      </c>
      <c r="B1290" t="s">
        <v>2757</v>
      </c>
    </row>
    <row r="1291" spans="1:2" x14ac:dyDescent="0.25">
      <c r="A1291" t="s">
        <v>2758</v>
      </c>
      <c r="B1291" t="s">
        <v>2759</v>
      </c>
    </row>
    <row r="1292" spans="1:2" x14ac:dyDescent="0.25">
      <c r="A1292" t="s">
        <v>555</v>
      </c>
      <c r="B1292" t="s">
        <v>2760</v>
      </c>
    </row>
    <row r="1293" spans="1:2" x14ac:dyDescent="0.25">
      <c r="A1293" t="s">
        <v>2761</v>
      </c>
      <c r="B1293" t="s">
        <v>2762</v>
      </c>
    </row>
    <row r="1294" spans="1:2" x14ac:dyDescent="0.25">
      <c r="A1294" t="s">
        <v>556</v>
      </c>
      <c r="B1294" t="s">
        <v>2763</v>
      </c>
    </row>
    <row r="1295" spans="1:2" x14ac:dyDescent="0.25">
      <c r="A1295" t="s">
        <v>2764</v>
      </c>
      <c r="B1295" t="s">
        <v>2765</v>
      </c>
    </row>
    <row r="1296" spans="1:2" x14ac:dyDescent="0.25">
      <c r="A1296" t="s">
        <v>557</v>
      </c>
      <c r="B1296" t="s">
        <v>2766</v>
      </c>
    </row>
    <row r="1297" spans="1:2" x14ac:dyDescent="0.25">
      <c r="A1297" t="s">
        <v>558</v>
      </c>
      <c r="B1297" t="s">
        <v>2767</v>
      </c>
    </row>
    <row r="1298" spans="1:2" x14ac:dyDescent="0.25">
      <c r="A1298" t="s">
        <v>559</v>
      </c>
      <c r="B1298" t="s">
        <v>2768</v>
      </c>
    </row>
    <row r="1299" spans="1:2" x14ac:dyDescent="0.25">
      <c r="A1299" t="s">
        <v>560</v>
      </c>
      <c r="B1299" t="s">
        <v>2769</v>
      </c>
    </row>
    <row r="1300" spans="1:2" x14ac:dyDescent="0.25">
      <c r="A1300" t="s">
        <v>561</v>
      </c>
      <c r="B1300" t="s">
        <v>2770</v>
      </c>
    </row>
    <row r="1301" spans="1:2" x14ac:dyDescent="0.25">
      <c r="A1301" t="s">
        <v>562</v>
      </c>
      <c r="B1301" t="s">
        <v>2771</v>
      </c>
    </row>
    <row r="1302" spans="1:2" x14ac:dyDescent="0.25">
      <c r="A1302" t="s">
        <v>563</v>
      </c>
      <c r="B1302" t="s">
        <v>2772</v>
      </c>
    </row>
    <row r="1303" spans="1:2" x14ac:dyDescent="0.25">
      <c r="A1303" t="s">
        <v>564</v>
      </c>
      <c r="B1303" t="s">
        <v>2773</v>
      </c>
    </row>
    <row r="1304" spans="1:2" x14ac:dyDescent="0.25">
      <c r="A1304" t="s">
        <v>565</v>
      </c>
      <c r="B1304" t="s">
        <v>2774</v>
      </c>
    </row>
    <row r="1305" spans="1:2" x14ac:dyDescent="0.25">
      <c r="A1305" t="s">
        <v>2775</v>
      </c>
      <c r="B1305" t="s">
        <v>2776</v>
      </c>
    </row>
    <row r="1306" spans="1:2" x14ac:dyDescent="0.25">
      <c r="A1306" t="s">
        <v>2777</v>
      </c>
      <c r="B1306" t="s">
        <v>2778</v>
      </c>
    </row>
    <row r="1307" spans="1:2" x14ac:dyDescent="0.25">
      <c r="A1307" t="s">
        <v>2779</v>
      </c>
      <c r="B1307" t="s">
        <v>2780</v>
      </c>
    </row>
    <row r="1308" spans="1:2" x14ac:dyDescent="0.25">
      <c r="A1308" t="s">
        <v>2781</v>
      </c>
      <c r="B1308" t="s">
        <v>2782</v>
      </c>
    </row>
    <row r="1309" spans="1:2" x14ac:dyDescent="0.25">
      <c r="A1309" t="s">
        <v>566</v>
      </c>
      <c r="B1309" t="s">
        <v>2783</v>
      </c>
    </row>
    <row r="1310" spans="1:2" x14ac:dyDescent="0.25">
      <c r="A1310" t="s">
        <v>567</v>
      </c>
      <c r="B1310" t="s">
        <v>2784</v>
      </c>
    </row>
    <row r="1311" spans="1:2" x14ac:dyDescent="0.25">
      <c r="A1311" t="s">
        <v>568</v>
      </c>
      <c r="B1311" t="s">
        <v>2785</v>
      </c>
    </row>
    <row r="1312" spans="1:2" x14ac:dyDescent="0.25">
      <c r="A1312" t="s">
        <v>569</v>
      </c>
      <c r="B1312" t="s">
        <v>2786</v>
      </c>
    </row>
    <row r="1313" spans="1:2" x14ac:dyDescent="0.25">
      <c r="A1313" t="s">
        <v>570</v>
      </c>
      <c r="B1313" t="s">
        <v>2787</v>
      </c>
    </row>
    <row r="1314" spans="1:2" x14ac:dyDescent="0.25">
      <c r="A1314" t="s">
        <v>571</v>
      </c>
      <c r="B1314" t="s">
        <v>2788</v>
      </c>
    </row>
    <row r="1315" spans="1:2" x14ac:dyDescent="0.25">
      <c r="A1315" t="s">
        <v>572</v>
      </c>
      <c r="B1315" t="s">
        <v>2789</v>
      </c>
    </row>
    <row r="1316" spans="1:2" x14ac:dyDescent="0.25">
      <c r="A1316" t="s">
        <v>2790</v>
      </c>
      <c r="B1316" t="s">
        <v>2791</v>
      </c>
    </row>
    <row r="1317" spans="1:2" x14ac:dyDescent="0.25">
      <c r="A1317" t="s">
        <v>2792</v>
      </c>
      <c r="B1317" t="s">
        <v>2793</v>
      </c>
    </row>
    <row r="1318" spans="1:2" x14ac:dyDescent="0.25">
      <c r="A1318" t="s">
        <v>573</v>
      </c>
      <c r="B1318" t="s">
        <v>2794</v>
      </c>
    </row>
    <row r="1319" spans="1:2" x14ac:dyDescent="0.25">
      <c r="A1319" t="s">
        <v>574</v>
      </c>
      <c r="B1319" t="s">
        <v>2795</v>
      </c>
    </row>
    <row r="1320" spans="1:2" x14ac:dyDescent="0.25">
      <c r="A1320" t="s">
        <v>575</v>
      </c>
      <c r="B1320" t="s">
        <v>2796</v>
      </c>
    </row>
    <row r="1321" spans="1:2" x14ac:dyDescent="0.25">
      <c r="A1321" t="s">
        <v>576</v>
      </c>
      <c r="B1321" t="s">
        <v>2797</v>
      </c>
    </row>
    <row r="1322" spans="1:2" x14ac:dyDescent="0.25">
      <c r="A1322" t="s">
        <v>2798</v>
      </c>
      <c r="B1322" t="s">
        <v>2799</v>
      </c>
    </row>
    <row r="1323" spans="1:2" x14ac:dyDescent="0.25">
      <c r="A1323" t="s">
        <v>577</v>
      </c>
      <c r="B1323" t="s">
        <v>2800</v>
      </c>
    </row>
    <row r="1324" spans="1:2" x14ac:dyDescent="0.25">
      <c r="A1324" t="s">
        <v>2801</v>
      </c>
      <c r="B1324" t="s">
        <v>2802</v>
      </c>
    </row>
    <row r="1325" spans="1:2" x14ac:dyDescent="0.25">
      <c r="A1325" t="s">
        <v>2803</v>
      </c>
      <c r="B1325" t="s">
        <v>2804</v>
      </c>
    </row>
    <row r="1326" spans="1:2" x14ac:dyDescent="0.25">
      <c r="A1326" t="s">
        <v>578</v>
      </c>
      <c r="B1326" t="s">
        <v>2805</v>
      </c>
    </row>
    <row r="1327" spans="1:2" x14ac:dyDescent="0.25">
      <c r="A1327" t="s">
        <v>579</v>
      </c>
      <c r="B1327" t="s">
        <v>2806</v>
      </c>
    </row>
    <row r="1328" spans="1:2" x14ac:dyDescent="0.25">
      <c r="A1328" t="s">
        <v>580</v>
      </c>
      <c r="B1328" t="s">
        <v>2807</v>
      </c>
    </row>
    <row r="1329" spans="1:2" x14ac:dyDescent="0.25">
      <c r="A1329" t="s">
        <v>581</v>
      </c>
      <c r="B1329" t="s">
        <v>2808</v>
      </c>
    </row>
    <row r="1330" spans="1:2" x14ac:dyDescent="0.25">
      <c r="A1330" t="s">
        <v>2809</v>
      </c>
      <c r="B1330" t="s">
        <v>2810</v>
      </c>
    </row>
    <row r="1331" spans="1:2" x14ac:dyDescent="0.25">
      <c r="A1331" t="s">
        <v>2811</v>
      </c>
      <c r="B1331" t="s">
        <v>2812</v>
      </c>
    </row>
    <row r="1332" spans="1:2" x14ac:dyDescent="0.25">
      <c r="A1332" t="s">
        <v>582</v>
      </c>
      <c r="B1332" t="s">
        <v>2813</v>
      </c>
    </row>
    <row r="1333" spans="1:2" x14ac:dyDescent="0.25">
      <c r="A1333" t="s">
        <v>2814</v>
      </c>
      <c r="B1333" t="s">
        <v>2815</v>
      </c>
    </row>
    <row r="1334" spans="1:2" x14ac:dyDescent="0.25">
      <c r="A1334" t="s">
        <v>2816</v>
      </c>
      <c r="B1334" t="s">
        <v>2817</v>
      </c>
    </row>
    <row r="1335" spans="1:2" x14ac:dyDescent="0.25">
      <c r="A1335" t="s">
        <v>2818</v>
      </c>
      <c r="B1335" t="s">
        <v>2819</v>
      </c>
    </row>
    <row r="1336" spans="1:2" x14ac:dyDescent="0.25">
      <c r="A1336" t="s">
        <v>2820</v>
      </c>
      <c r="B1336" t="s">
        <v>2821</v>
      </c>
    </row>
    <row r="1337" spans="1:2" x14ac:dyDescent="0.25">
      <c r="A1337" t="s">
        <v>583</v>
      </c>
      <c r="B1337" t="s">
        <v>2822</v>
      </c>
    </row>
    <row r="1338" spans="1:2" x14ac:dyDescent="0.25">
      <c r="A1338" t="s">
        <v>584</v>
      </c>
      <c r="B1338" t="s">
        <v>2823</v>
      </c>
    </row>
    <row r="1339" spans="1:2" x14ac:dyDescent="0.25">
      <c r="A1339" t="s">
        <v>585</v>
      </c>
      <c r="B1339" t="s">
        <v>2824</v>
      </c>
    </row>
    <row r="1340" spans="1:2" x14ac:dyDescent="0.25">
      <c r="A1340" t="s">
        <v>2825</v>
      </c>
      <c r="B1340" t="s">
        <v>2826</v>
      </c>
    </row>
    <row r="1341" spans="1:2" x14ac:dyDescent="0.25">
      <c r="A1341" t="s">
        <v>2827</v>
      </c>
      <c r="B1341" t="s">
        <v>2828</v>
      </c>
    </row>
    <row r="1342" spans="1:2" x14ac:dyDescent="0.25">
      <c r="A1342" t="s">
        <v>586</v>
      </c>
      <c r="B1342" t="s">
        <v>2829</v>
      </c>
    </row>
    <row r="1343" spans="1:2" x14ac:dyDescent="0.25">
      <c r="A1343" t="s">
        <v>2830</v>
      </c>
      <c r="B1343" t="s">
        <v>2831</v>
      </c>
    </row>
    <row r="1344" spans="1:2" x14ac:dyDescent="0.25">
      <c r="A1344" t="s">
        <v>587</v>
      </c>
      <c r="B1344" t="s">
        <v>2832</v>
      </c>
    </row>
    <row r="1345" spans="1:2" x14ac:dyDescent="0.25">
      <c r="A1345" t="s">
        <v>2833</v>
      </c>
      <c r="B1345" t="s">
        <v>2834</v>
      </c>
    </row>
    <row r="1346" spans="1:2" x14ac:dyDescent="0.25">
      <c r="A1346" t="s">
        <v>2835</v>
      </c>
      <c r="B1346" t="s">
        <v>2836</v>
      </c>
    </row>
    <row r="1347" spans="1:2" x14ac:dyDescent="0.25">
      <c r="A1347" t="s">
        <v>2837</v>
      </c>
      <c r="B1347" t="s">
        <v>2838</v>
      </c>
    </row>
    <row r="1348" spans="1:2" x14ac:dyDescent="0.25">
      <c r="A1348" t="s">
        <v>588</v>
      </c>
      <c r="B1348" t="s">
        <v>2839</v>
      </c>
    </row>
    <row r="1349" spans="1:2" x14ac:dyDescent="0.25">
      <c r="A1349" t="s">
        <v>589</v>
      </c>
      <c r="B1349" t="s">
        <v>2840</v>
      </c>
    </row>
    <row r="1350" spans="1:2" x14ac:dyDescent="0.25">
      <c r="A1350" t="s">
        <v>590</v>
      </c>
      <c r="B1350" t="s">
        <v>2841</v>
      </c>
    </row>
    <row r="1351" spans="1:2" x14ac:dyDescent="0.25">
      <c r="A1351" t="s">
        <v>2842</v>
      </c>
      <c r="B1351" t="s">
        <v>2843</v>
      </c>
    </row>
    <row r="1352" spans="1:2" x14ac:dyDescent="0.25">
      <c r="A1352" t="s">
        <v>591</v>
      </c>
      <c r="B1352" t="s">
        <v>2844</v>
      </c>
    </row>
    <row r="1353" spans="1:2" x14ac:dyDescent="0.25">
      <c r="A1353" t="s">
        <v>2845</v>
      </c>
      <c r="B1353" t="s">
        <v>2846</v>
      </c>
    </row>
    <row r="1354" spans="1:2" x14ac:dyDescent="0.25">
      <c r="A1354" t="s">
        <v>2847</v>
      </c>
      <c r="B1354" t="s">
        <v>2848</v>
      </c>
    </row>
    <row r="1355" spans="1:2" x14ac:dyDescent="0.25">
      <c r="A1355" t="s">
        <v>592</v>
      </c>
      <c r="B1355" t="s">
        <v>2849</v>
      </c>
    </row>
    <row r="1356" spans="1:2" x14ac:dyDescent="0.25">
      <c r="A1356" t="s">
        <v>593</v>
      </c>
      <c r="B1356" t="s">
        <v>2850</v>
      </c>
    </row>
    <row r="1357" spans="1:2" x14ac:dyDescent="0.25">
      <c r="A1357" t="s">
        <v>2851</v>
      </c>
      <c r="B1357" t="s">
        <v>2852</v>
      </c>
    </row>
    <row r="1358" spans="1:2" x14ac:dyDescent="0.25">
      <c r="A1358" t="s">
        <v>594</v>
      </c>
      <c r="B1358" t="s">
        <v>2853</v>
      </c>
    </row>
    <row r="1359" spans="1:2" x14ac:dyDescent="0.25">
      <c r="A1359" t="s">
        <v>2854</v>
      </c>
      <c r="B1359" t="s">
        <v>2855</v>
      </c>
    </row>
    <row r="1360" spans="1:2" x14ac:dyDescent="0.25">
      <c r="A1360" t="s">
        <v>595</v>
      </c>
      <c r="B1360" t="s">
        <v>2856</v>
      </c>
    </row>
    <row r="1361" spans="1:2" x14ac:dyDescent="0.25">
      <c r="A1361" t="s">
        <v>596</v>
      </c>
      <c r="B1361" t="s">
        <v>2857</v>
      </c>
    </row>
    <row r="1362" spans="1:2" x14ac:dyDescent="0.25">
      <c r="A1362" t="s">
        <v>597</v>
      </c>
      <c r="B1362" t="s">
        <v>2858</v>
      </c>
    </row>
    <row r="1363" spans="1:2" x14ac:dyDescent="0.25">
      <c r="A1363" t="s">
        <v>2859</v>
      </c>
      <c r="B1363" t="s">
        <v>2860</v>
      </c>
    </row>
    <row r="1364" spans="1:2" x14ac:dyDescent="0.25">
      <c r="A1364" t="s">
        <v>598</v>
      </c>
      <c r="B1364" t="s">
        <v>2861</v>
      </c>
    </row>
    <row r="1365" spans="1:2" x14ac:dyDescent="0.25">
      <c r="A1365" t="s">
        <v>2862</v>
      </c>
      <c r="B1365" t="s">
        <v>2863</v>
      </c>
    </row>
    <row r="1366" spans="1:2" x14ac:dyDescent="0.25">
      <c r="A1366" t="s">
        <v>2864</v>
      </c>
      <c r="B1366" t="s">
        <v>2865</v>
      </c>
    </row>
    <row r="1367" spans="1:2" x14ac:dyDescent="0.25">
      <c r="A1367" t="s">
        <v>599</v>
      </c>
      <c r="B1367" t="s">
        <v>2866</v>
      </c>
    </row>
    <row r="1368" spans="1:2" x14ac:dyDescent="0.25">
      <c r="A1368" t="s">
        <v>600</v>
      </c>
      <c r="B1368" t="s">
        <v>2867</v>
      </c>
    </row>
    <row r="1369" spans="1:2" x14ac:dyDescent="0.25">
      <c r="A1369" t="s">
        <v>2868</v>
      </c>
      <c r="B1369" t="s">
        <v>2869</v>
      </c>
    </row>
    <row r="1370" spans="1:2" x14ac:dyDescent="0.25">
      <c r="A1370" t="s">
        <v>2870</v>
      </c>
      <c r="B1370" t="s">
        <v>2871</v>
      </c>
    </row>
    <row r="1371" spans="1:2" x14ac:dyDescent="0.25">
      <c r="A1371" t="s">
        <v>601</v>
      </c>
      <c r="B1371" t="s">
        <v>2872</v>
      </c>
    </row>
    <row r="1372" spans="1:2" x14ac:dyDescent="0.25">
      <c r="A1372" t="s">
        <v>2873</v>
      </c>
      <c r="B1372" t="s">
        <v>2874</v>
      </c>
    </row>
    <row r="1373" spans="1:2" x14ac:dyDescent="0.25">
      <c r="A1373" t="s">
        <v>602</v>
      </c>
      <c r="B1373" t="s">
        <v>2875</v>
      </c>
    </row>
    <row r="1374" spans="1:2" x14ac:dyDescent="0.25">
      <c r="A1374" t="s">
        <v>2876</v>
      </c>
      <c r="B1374" t="s">
        <v>2877</v>
      </c>
    </row>
    <row r="1375" spans="1:2" x14ac:dyDescent="0.25">
      <c r="A1375" t="s">
        <v>603</v>
      </c>
      <c r="B1375" t="s">
        <v>2878</v>
      </c>
    </row>
    <row r="1376" spans="1:2" x14ac:dyDescent="0.25">
      <c r="A1376" t="s">
        <v>604</v>
      </c>
      <c r="B1376" t="s">
        <v>2879</v>
      </c>
    </row>
    <row r="1377" spans="1:2" x14ac:dyDescent="0.25">
      <c r="A1377" t="s">
        <v>605</v>
      </c>
      <c r="B1377" t="s">
        <v>2880</v>
      </c>
    </row>
    <row r="1378" spans="1:2" x14ac:dyDescent="0.25">
      <c r="A1378" t="s">
        <v>2881</v>
      </c>
      <c r="B1378" t="s">
        <v>2882</v>
      </c>
    </row>
    <row r="1379" spans="1:2" x14ac:dyDescent="0.25">
      <c r="A1379" t="s">
        <v>606</v>
      </c>
      <c r="B1379" t="s">
        <v>2883</v>
      </c>
    </row>
    <row r="1380" spans="1:2" x14ac:dyDescent="0.25">
      <c r="A1380" t="s">
        <v>607</v>
      </c>
      <c r="B1380" t="s">
        <v>2884</v>
      </c>
    </row>
    <row r="1381" spans="1:2" x14ac:dyDescent="0.25">
      <c r="A1381" t="s">
        <v>2885</v>
      </c>
      <c r="B1381" t="s">
        <v>2886</v>
      </c>
    </row>
    <row r="1382" spans="1:2" x14ac:dyDescent="0.25">
      <c r="A1382" t="s">
        <v>2887</v>
      </c>
      <c r="B1382" t="s">
        <v>2888</v>
      </c>
    </row>
    <row r="1383" spans="1:2" x14ac:dyDescent="0.25">
      <c r="A1383" t="s">
        <v>2889</v>
      </c>
      <c r="B1383" t="s">
        <v>2890</v>
      </c>
    </row>
    <row r="1384" spans="1:2" x14ac:dyDescent="0.25">
      <c r="A1384" t="s">
        <v>608</v>
      </c>
      <c r="B1384" t="s">
        <v>2891</v>
      </c>
    </row>
    <row r="1385" spans="1:2" x14ac:dyDescent="0.25">
      <c r="A1385" t="s">
        <v>2892</v>
      </c>
      <c r="B1385" t="s">
        <v>2893</v>
      </c>
    </row>
    <row r="1386" spans="1:2" x14ac:dyDescent="0.25">
      <c r="A1386" t="s">
        <v>2894</v>
      </c>
      <c r="B1386" t="s">
        <v>2895</v>
      </c>
    </row>
    <row r="1387" spans="1:2" x14ac:dyDescent="0.25">
      <c r="A1387" t="s">
        <v>2896</v>
      </c>
      <c r="B1387" t="s">
        <v>2897</v>
      </c>
    </row>
    <row r="1388" spans="1:2" x14ac:dyDescent="0.25">
      <c r="A1388" t="s">
        <v>2898</v>
      </c>
      <c r="B1388" t="s">
        <v>2899</v>
      </c>
    </row>
    <row r="1389" spans="1:2" x14ac:dyDescent="0.25">
      <c r="A1389" t="s">
        <v>2900</v>
      </c>
      <c r="B1389" t="s">
        <v>2901</v>
      </c>
    </row>
    <row r="1390" spans="1:2" x14ac:dyDescent="0.25">
      <c r="A1390" t="s">
        <v>2902</v>
      </c>
      <c r="B1390" t="s">
        <v>2903</v>
      </c>
    </row>
    <row r="1391" spans="1:2" x14ac:dyDescent="0.25">
      <c r="A1391" t="s">
        <v>2904</v>
      </c>
      <c r="B1391" t="s">
        <v>2905</v>
      </c>
    </row>
    <row r="1392" spans="1:2" x14ac:dyDescent="0.25">
      <c r="A1392" t="s">
        <v>609</v>
      </c>
      <c r="B1392" t="s">
        <v>2906</v>
      </c>
    </row>
    <row r="1393" spans="1:2" x14ac:dyDescent="0.25">
      <c r="A1393" t="s">
        <v>2907</v>
      </c>
      <c r="B1393" t="s">
        <v>2908</v>
      </c>
    </row>
    <row r="1394" spans="1:2" x14ac:dyDescent="0.25">
      <c r="A1394" t="s">
        <v>610</v>
      </c>
      <c r="B1394" t="s">
        <v>2909</v>
      </c>
    </row>
    <row r="1395" spans="1:2" x14ac:dyDescent="0.25">
      <c r="A1395" t="s">
        <v>2910</v>
      </c>
      <c r="B1395" t="s">
        <v>2911</v>
      </c>
    </row>
    <row r="1396" spans="1:2" x14ac:dyDescent="0.25">
      <c r="A1396" t="s">
        <v>2912</v>
      </c>
      <c r="B1396" t="s">
        <v>2913</v>
      </c>
    </row>
    <row r="1397" spans="1:2" x14ac:dyDescent="0.25">
      <c r="A1397" t="s">
        <v>2914</v>
      </c>
      <c r="B1397" t="s">
        <v>2915</v>
      </c>
    </row>
    <row r="1398" spans="1:2" x14ac:dyDescent="0.25">
      <c r="A1398" t="s">
        <v>2916</v>
      </c>
      <c r="B1398" t="s">
        <v>2917</v>
      </c>
    </row>
    <row r="1399" spans="1:2" x14ac:dyDescent="0.25">
      <c r="A1399" t="s">
        <v>611</v>
      </c>
      <c r="B1399" t="s">
        <v>2918</v>
      </c>
    </row>
    <row r="1400" spans="1:2" x14ac:dyDescent="0.25">
      <c r="A1400" t="s">
        <v>2919</v>
      </c>
      <c r="B1400" t="s">
        <v>2920</v>
      </c>
    </row>
    <row r="1401" spans="1:2" x14ac:dyDescent="0.25">
      <c r="A1401" t="s">
        <v>2921</v>
      </c>
      <c r="B1401" t="s">
        <v>2922</v>
      </c>
    </row>
    <row r="1402" spans="1:2" x14ac:dyDescent="0.25">
      <c r="A1402" t="s">
        <v>2923</v>
      </c>
      <c r="B1402" t="s">
        <v>2924</v>
      </c>
    </row>
    <row r="1403" spans="1:2" x14ac:dyDescent="0.25">
      <c r="A1403" t="s">
        <v>2925</v>
      </c>
      <c r="B1403" t="s">
        <v>2926</v>
      </c>
    </row>
    <row r="1404" spans="1:2" x14ac:dyDescent="0.25">
      <c r="A1404" t="s">
        <v>2927</v>
      </c>
      <c r="B1404" t="s">
        <v>2928</v>
      </c>
    </row>
    <row r="1405" spans="1:2" x14ac:dyDescent="0.25">
      <c r="A1405" t="s">
        <v>2929</v>
      </c>
      <c r="B1405" t="s">
        <v>2930</v>
      </c>
    </row>
    <row r="1406" spans="1:2" x14ac:dyDescent="0.25">
      <c r="A1406" t="s">
        <v>612</v>
      </c>
      <c r="B1406" t="s">
        <v>2931</v>
      </c>
    </row>
    <row r="1407" spans="1:2" x14ac:dyDescent="0.25">
      <c r="A1407" t="s">
        <v>2932</v>
      </c>
      <c r="B1407" t="s">
        <v>2933</v>
      </c>
    </row>
    <row r="1408" spans="1:2" x14ac:dyDescent="0.25">
      <c r="A1408" t="s">
        <v>613</v>
      </c>
      <c r="B1408" t="s">
        <v>2934</v>
      </c>
    </row>
    <row r="1409" spans="1:2" x14ac:dyDescent="0.25">
      <c r="A1409" t="s">
        <v>614</v>
      </c>
      <c r="B1409" t="s">
        <v>2935</v>
      </c>
    </row>
    <row r="1410" spans="1:2" x14ac:dyDescent="0.25">
      <c r="A1410" t="s">
        <v>2936</v>
      </c>
      <c r="B1410" t="s">
        <v>2937</v>
      </c>
    </row>
    <row r="1411" spans="1:2" x14ac:dyDescent="0.25">
      <c r="A1411" t="s">
        <v>2938</v>
      </c>
      <c r="B1411" t="s">
        <v>2939</v>
      </c>
    </row>
    <row r="1412" spans="1:2" x14ac:dyDescent="0.25">
      <c r="A1412" t="s">
        <v>2940</v>
      </c>
      <c r="B1412" t="s">
        <v>2941</v>
      </c>
    </row>
    <row r="1413" spans="1:2" x14ac:dyDescent="0.25">
      <c r="A1413" t="s">
        <v>615</v>
      </c>
      <c r="B1413" t="s">
        <v>2942</v>
      </c>
    </row>
    <row r="1414" spans="1:2" x14ac:dyDescent="0.25">
      <c r="A1414" t="s">
        <v>2943</v>
      </c>
      <c r="B1414" t="s">
        <v>2944</v>
      </c>
    </row>
    <row r="1415" spans="1:2" x14ac:dyDescent="0.25">
      <c r="A1415" t="s">
        <v>2945</v>
      </c>
      <c r="B1415" t="s">
        <v>2946</v>
      </c>
    </row>
    <row r="1416" spans="1:2" x14ac:dyDescent="0.25">
      <c r="A1416" t="s">
        <v>616</v>
      </c>
      <c r="B1416" t="s">
        <v>2947</v>
      </c>
    </row>
    <row r="1417" spans="1:2" x14ac:dyDescent="0.25">
      <c r="A1417" t="s">
        <v>2948</v>
      </c>
      <c r="B1417" t="s">
        <v>2949</v>
      </c>
    </row>
    <row r="1418" spans="1:2" x14ac:dyDescent="0.25">
      <c r="A1418" t="s">
        <v>2950</v>
      </c>
      <c r="B1418" t="s">
        <v>2951</v>
      </c>
    </row>
    <row r="1419" spans="1:2" x14ac:dyDescent="0.25">
      <c r="A1419" t="s">
        <v>617</v>
      </c>
      <c r="B1419" t="s">
        <v>2952</v>
      </c>
    </row>
    <row r="1420" spans="1:2" x14ac:dyDescent="0.25">
      <c r="A1420" t="s">
        <v>618</v>
      </c>
      <c r="B1420" t="s">
        <v>2953</v>
      </c>
    </row>
    <row r="1421" spans="1:2" x14ac:dyDescent="0.25">
      <c r="A1421" t="s">
        <v>2954</v>
      </c>
      <c r="B1421" t="s">
        <v>2955</v>
      </c>
    </row>
    <row r="1422" spans="1:2" x14ac:dyDescent="0.25">
      <c r="A1422" t="s">
        <v>2956</v>
      </c>
      <c r="B1422" t="s">
        <v>2957</v>
      </c>
    </row>
    <row r="1423" spans="1:2" x14ac:dyDescent="0.25">
      <c r="A1423" t="s">
        <v>619</v>
      </c>
      <c r="B1423" t="s">
        <v>2958</v>
      </c>
    </row>
    <row r="1424" spans="1:2" x14ac:dyDescent="0.25">
      <c r="A1424" t="s">
        <v>2959</v>
      </c>
      <c r="B1424" t="s">
        <v>2960</v>
      </c>
    </row>
    <row r="1425" spans="1:2" x14ac:dyDescent="0.25">
      <c r="A1425" t="s">
        <v>2961</v>
      </c>
      <c r="B1425" t="s">
        <v>2962</v>
      </c>
    </row>
    <row r="1426" spans="1:2" x14ac:dyDescent="0.25">
      <c r="A1426" t="s">
        <v>620</v>
      </c>
      <c r="B1426" t="s">
        <v>2963</v>
      </c>
    </row>
    <row r="1427" spans="1:2" x14ac:dyDescent="0.25">
      <c r="A1427" t="s">
        <v>2964</v>
      </c>
      <c r="B1427" t="s">
        <v>2965</v>
      </c>
    </row>
    <row r="1428" spans="1:2" x14ac:dyDescent="0.25">
      <c r="A1428" t="s">
        <v>621</v>
      </c>
      <c r="B1428" t="s">
        <v>2966</v>
      </c>
    </row>
    <row r="1429" spans="1:2" x14ac:dyDescent="0.25">
      <c r="A1429" t="s">
        <v>622</v>
      </c>
      <c r="B1429" t="s">
        <v>2967</v>
      </c>
    </row>
    <row r="1430" spans="1:2" x14ac:dyDescent="0.25">
      <c r="A1430" t="s">
        <v>2968</v>
      </c>
      <c r="B1430" t="s">
        <v>2969</v>
      </c>
    </row>
    <row r="1431" spans="1:2" x14ac:dyDescent="0.25">
      <c r="A1431" t="s">
        <v>623</v>
      </c>
      <c r="B1431" t="s">
        <v>2970</v>
      </c>
    </row>
    <row r="1432" spans="1:2" x14ac:dyDescent="0.25">
      <c r="A1432" t="s">
        <v>2971</v>
      </c>
      <c r="B1432" t="s">
        <v>2972</v>
      </c>
    </row>
    <row r="1433" spans="1:2" x14ac:dyDescent="0.25">
      <c r="A1433" t="s">
        <v>2973</v>
      </c>
      <c r="B1433" t="s">
        <v>2974</v>
      </c>
    </row>
    <row r="1434" spans="1:2" x14ac:dyDescent="0.25">
      <c r="A1434" t="s">
        <v>2975</v>
      </c>
      <c r="B1434" t="s">
        <v>2976</v>
      </c>
    </row>
    <row r="1435" spans="1:2" x14ac:dyDescent="0.25">
      <c r="A1435" t="s">
        <v>2977</v>
      </c>
      <c r="B1435" t="s">
        <v>2978</v>
      </c>
    </row>
    <row r="1436" spans="1:2" x14ac:dyDescent="0.25">
      <c r="A1436" t="s">
        <v>2979</v>
      </c>
      <c r="B1436" t="s">
        <v>2980</v>
      </c>
    </row>
    <row r="1437" spans="1:2" x14ac:dyDescent="0.25">
      <c r="A1437" t="s">
        <v>2981</v>
      </c>
      <c r="B1437" t="s">
        <v>2982</v>
      </c>
    </row>
    <row r="1438" spans="1:2" x14ac:dyDescent="0.25">
      <c r="A1438" t="s">
        <v>624</v>
      </c>
      <c r="B1438" t="s">
        <v>2983</v>
      </c>
    </row>
    <row r="1439" spans="1:2" x14ac:dyDescent="0.25">
      <c r="A1439" t="s">
        <v>625</v>
      </c>
      <c r="B1439" t="s">
        <v>2984</v>
      </c>
    </row>
    <row r="1440" spans="1:2" x14ac:dyDescent="0.25">
      <c r="A1440" t="s">
        <v>626</v>
      </c>
      <c r="B1440" t="s">
        <v>2985</v>
      </c>
    </row>
    <row r="1441" spans="1:2" x14ac:dyDescent="0.25">
      <c r="A1441" t="s">
        <v>627</v>
      </c>
      <c r="B1441" t="s">
        <v>2986</v>
      </c>
    </row>
    <row r="1442" spans="1:2" x14ac:dyDescent="0.25">
      <c r="A1442" t="s">
        <v>2987</v>
      </c>
      <c r="B1442" t="s">
        <v>2988</v>
      </c>
    </row>
    <row r="1443" spans="1:2" x14ac:dyDescent="0.25">
      <c r="A1443" t="s">
        <v>2989</v>
      </c>
      <c r="B1443" t="s">
        <v>2990</v>
      </c>
    </row>
    <row r="1444" spans="1:2" x14ac:dyDescent="0.25">
      <c r="A1444" t="s">
        <v>2991</v>
      </c>
      <c r="B1444" t="s">
        <v>2992</v>
      </c>
    </row>
    <row r="1445" spans="1:2" x14ac:dyDescent="0.25">
      <c r="A1445" t="s">
        <v>2993</v>
      </c>
      <c r="B1445" t="s">
        <v>2994</v>
      </c>
    </row>
    <row r="1446" spans="1:2" x14ac:dyDescent="0.25">
      <c r="A1446" t="s">
        <v>2995</v>
      </c>
      <c r="B1446" t="s">
        <v>2996</v>
      </c>
    </row>
    <row r="1447" spans="1:2" x14ac:dyDescent="0.25">
      <c r="A1447" t="s">
        <v>2997</v>
      </c>
      <c r="B1447" t="s">
        <v>2998</v>
      </c>
    </row>
    <row r="1448" spans="1:2" x14ac:dyDescent="0.25">
      <c r="A1448" t="s">
        <v>2999</v>
      </c>
      <c r="B1448" t="s">
        <v>3000</v>
      </c>
    </row>
    <row r="1449" spans="1:2" x14ac:dyDescent="0.25">
      <c r="A1449" t="s">
        <v>628</v>
      </c>
      <c r="B1449" t="s">
        <v>3001</v>
      </c>
    </row>
    <row r="1450" spans="1:2" x14ac:dyDescent="0.25">
      <c r="A1450" t="s">
        <v>3002</v>
      </c>
      <c r="B1450" t="s">
        <v>3003</v>
      </c>
    </row>
    <row r="1451" spans="1:2" x14ac:dyDescent="0.25">
      <c r="A1451" t="s">
        <v>3004</v>
      </c>
      <c r="B1451" t="s">
        <v>3005</v>
      </c>
    </row>
    <row r="1452" spans="1:2" x14ac:dyDescent="0.25">
      <c r="A1452" t="s">
        <v>3006</v>
      </c>
      <c r="B1452" t="s">
        <v>3007</v>
      </c>
    </row>
    <row r="1453" spans="1:2" x14ac:dyDescent="0.25">
      <c r="A1453" t="s">
        <v>629</v>
      </c>
      <c r="B1453" t="s">
        <v>3008</v>
      </c>
    </row>
    <row r="1454" spans="1:2" x14ac:dyDescent="0.25">
      <c r="A1454" t="s">
        <v>3009</v>
      </c>
      <c r="B1454" t="s">
        <v>3010</v>
      </c>
    </row>
    <row r="1455" spans="1:2" x14ac:dyDescent="0.25">
      <c r="A1455" t="s">
        <v>3011</v>
      </c>
      <c r="B1455" t="s">
        <v>3012</v>
      </c>
    </row>
    <row r="1456" spans="1:2" x14ac:dyDescent="0.25">
      <c r="A1456" t="s">
        <v>3013</v>
      </c>
      <c r="B1456" t="s">
        <v>3014</v>
      </c>
    </row>
    <row r="1457" spans="1:2" x14ac:dyDescent="0.25">
      <c r="A1457" t="s">
        <v>3015</v>
      </c>
      <c r="B1457" t="s">
        <v>3016</v>
      </c>
    </row>
    <row r="1458" spans="1:2" x14ac:dyDescent="0.25">
      <c r="A1458" t="s">
        <v>630</v>
      </c>
      <c r="B1458" t="s">
        <v>3017</v>
      </c>
    </row>
    <row r="1459" spans="1:2" x14ac:dyDescent="0.25">
      <c r="A1459" t="s">
        <v>631</v>
      </c>
      <c r="B1459" t="s">
        <v>3018</v>
      </c>
    </row>
    <row r="1460" spans="1:2" x14ac:dyDescent="0.25">
      <c r="A1460" t="s">
        <v>632</v>
      </c>
      <c r="B1460" t="s">
        <v>3019</v>
      </c>
    </row>
    <row r="1461" spans="1:2" x14ac:dyDescent="0.25">
      <c r="A1461" t="s">
        <v>3020</v>
      </c>
      <c r="B1461" t="s">
        <v>3021</v>
      </c>
    </row>
    <row r="1462" spans="1:2" x14ac:dyDescent="0.25">
      <c r="A1462" t="s">
        <v>3022</v>
      </c>
      <c r="B1462" t="s">
        <v>3023</v>
      </c>
    </row>
    <row r="1463" spans="1:2" x14ac:dyDescent="0.25">
      <c r="A1463" t="s">
        <v>633</v>
      </c>
      <c r="B1463" t="s">
        <v>3024</v>
      </c>
    </row>
    <row r="1464" spans="1:2" x14ac:dyDescent="0.25">
      <c r="A1464" t="s">
        <v>3025</v>
      </c>
      <c r="B1464" t="s">
        <v>3026</v>
      </c>
    </row>
    <row r="1465" spans="1:2" x14ac:dyDescent="0.25">
      <c r="A1465" t="s">
        <v>3027</v>
      </c>
      <c r="B1465" t="s">
        <v>3028</v>
      </c>
    </row>
    <row r="1466" spans="1:2" x14ac:dyDescent="0.25">
      <c r="A1466" t="s">
        <v>634</v>
      </c>
      <c r="B1466" t="s">
        <v>3029</v>
      </c>
    </row>
    <row r="1467" spans="1:2" x14ac:dyDescent="0.25">
      <c r="A1467" t="s">
        <v>3030</v>
      </c>
      <c r="B1467" t="s">
        <v>3031</v>
      </c>
    </row>
    <row r="1468" spans="1:2" x14ac:dyDescent="0.25">
      <c r="A1468" t="s">
        <v>635</v>
      </c>
      <c r="B1468" t="s">
        <v>3032</v>
      </c>
    </row>
    <row r="1469" spans="1:2" x14ac:dyDescent="0.25">
      <c r="A1469" t="s">
        <v>636</v>
      </c>
      <c r="B1469" t="s">
        <v>3033</v>
      </c>
    </row>
    <row r="1470" spans="1:2" x14ac:dyDescent="0.25">
      <c r="A1470" t="s">
        <v>637</v>
      </c>
      <c r="B1470" t="s">
        <v>3034</v>
      </c>
    </row>
    <row r="1471" spans="1:2" x14ac:dyDescent="0.25">
      <c r="A1471" t="s">
        <v>3035</v>
      </c>
      <c r="B1471" t="s">
        <v>3036</v>
      </c>
    </row>
    <row r="1472" spans="1:2" x14ac:dyDescent="0.25">
      <c r="A1472" t="s">
        <v>3037</v>
      </c>
      <c r="B1472" t="s">
        <v>3038</v>
      </c>
    </row>
    <row r="1473" spans="1:2" x14ac:dyDescent="0.25">
      <c r="A1473" t="s">
        <v>3039</v>
      </c>
      <c r="B1473" t="s">
        <v>3040</v>
      </c>
    </row>
    <row r="1474" spans="1:2" x14ac:dyDescent="0.25">
      <c r="A1474" t="s">
        <v>3041</v>
      </c>
      <c r="B1474" t="s">
        <v>3042</v>
      </c>
    </row>
    <row r="1475" spans="1:2" x14ac:dyDescent="0.25">
      <c r="A1475" t="s">
        <v>3043</v>
      </c>
      <c r="B1475" t="s">
        <v>3044</v>
      </c>
    </row>
    <row r="1476" spans="1:2" x14ac:dyDescent="0.25">
      <c r="A1476" t="s">
        <v>638</v>
      </c>
      <c r="B1476" t="s">
        <v>3045</v>
      </c>
    </row>
    <row r="1477" spans="1:2" x14ac:dyDescent="0.25">
      <c r="A1477" t="s">
        <v>639</v>
      </c>
      <c r="B1477" t="s">
        <v>3046</v>
      </c>
    </row>
    <row r="1478" spans="1:2" x14ac:dyDescent="0.25">
      <c r="A1478" t="s">
        <v>3047</v>
      </c>
      <c r="B1478" t="s">
        <v>3048</v>
      </c>
    </row>
    <row r="1479" spans="1:2" x14ac:dyDescent="0.25">
      <c r="A1479" t="s">
        <v>3049</v>
      </c>
      <c r="B1479" t="s">
        <v>3050</v>
      </c>
    </row>
    <row r="1480" spans="1:2" x14ac:dyDescent="0.25">
      <c r="A1480" t="s">
        <v>3051</v>
      </c>
      <c r="B1480" t="s">
        <v>3052</v>
      </c>
    </row>
    <row r="1481" spans="1:2" x14ac:dyDescent="0.25">
      <c r="A1481" t="s">
        <v>3053</v>
      </c>
      <c r="B1481" t="s">
        <v>3054</v>
      </c>
    </row>
    <row r="1482" spans="1:2" x14ac:dyDescent="0.25">
      <c r="A1482" t="s">
        <v>640</v>
      </c>
      <c r="B1482" t="s">
        <v>3055</v>
      </c>
    </row>
    <row r="1483" spans="1:2" x14ac:dyDescent="0.25">
      <c r="A1483" t="s">
        <v>3056</v>
      </c>
      <c r="B1483" t="s">
        <v>3057</v>
      </c>
    </row>
    <row r="1484" spans="1:2" x14ac:dyDescent="0.25">
      <c r="A1484" t="s">
        <v>641</v>
      </c>
      <c r="B1484" t="s">
        <v>3058</v>
      </c>
    </row>
    <row r="1485" spans="1:2" x14ac:dyDescent="0.25">
      <c r="A1485" t="s">
        <v>3059</v>
      </c>
      <c r="B1485" t="s">
        <v>3060</v>
      </c>
    </row>
    <row r="1486" spans="1:2" x14ac:dyDescent="0.25">
      <c r="A1486" t="s">
        <v>3061</v>
      </c>
      <c r="B1486" t="s">
        <v>3062</v>
      </c>
    </row>
    <row r="1487" spans="1:2" x14ac:dyDescent="0.25">
      <c r="A1487" t="s">
        <v>3063</v>
      </c>
      <c r="B1487" t="s">
        <v>3064</v>
      </c>
    </row>
    <row r="1488" spans="1:2" x14ac:dyDescent="0.25">
      <c r="A1488" t="s">
        <v>3065</v>
      </c>
      <c r="B1488" t="s">
        <v>3066</v>
      </c>
    </row>
    <row r="1489" spans="1:2" x14ac:dyDescent="0.25">
      <c r="A1489" t="s">
        <v>3067</v>
      </c>
      <c r="B1489" t="s">
        <v>3068</v>
      </c>
    </row>
    <row r="1490" spans="1:2" x14ac:dyDescent="0.25">
      <c r="A1490" t="s">
        <v>3069</v>
      </c>
      <c r="B1490" t="s">
        <v>3070</v>
      </c>
    </row>
    <row r="1491" spans="1:2" x14ac:dyDescent="0.25">
      <c r="A1491" t="s">
        <v>3071</v>
      </c>
      <c r="B1491" t="s">
        <v>3072</v>
      </c>
    </row>
    <row r="1492" spans="1:2" x14ac:dyDescent="0.25">
      <c r="A1492" t="s">
        <v>3073</v>
      </c>
      <c r="B1492" t="s">
        <v>3074</v>
      </c>
    </row>
    <row r="1493" spans="1:2" x14ac:dyDescent="0.25">
      <c r="A1493" t="s">
        <v>3075</v>
      </c>
      <c r="B1493" t="s">
        <v>3076</v>
      </c>
    </row>
    <row r="1494" spans="1:2" x14ac:dyDescent="0.25">
      <c r="A1494" t="s">
        <v>3077</v>
      </c>
      <c r="B1494" t="s">
        <v>3078</v>
      </c>
    </row>
    <row r="1495" spans="1:2" x14ac:dyDescent="0.25">
      <c r="A1495" t="s">
        <v>3079</v>
      </c>
      <c r="B1495" t="s">
        <v>3080</v>
      </c>
    </row>
    <row r="1496" spans="1:2" x14ac:dyDescent="0.25">
      <c r="A1496" t="s">
        <v>3081</v>
      </c>
      <c r="B1496" t="s">
        <v>3082</v>
      </c>
    </row>
    <row r="1497" spans="1:2" x14ac:dyDescent="0.25">
      <c r="A1497" t="s">
        <v>3083</v>
      </c>
      <c r="B1497" t="s">
        <v>3084</v>
      </c>
    </row>
    <row r="1498" spans="1:2" x14ac:dyDescent="0.25">
      <c r="A1498" t="s">
        <v>3085</v>
      </c>
      <c r="B1498" t="s">
        <v>3086</v>
      </c>
    </row>
    <row r="1499" spans="1:2" x14ac:dyDescent="0.25">
      <c r="A1499" t="s">
        <v>3087</v>
      </c>
      <c r="B1499" t="s">
        <v>3088</v>
      </c>
    </row>
    <row r="1500" spans="1:2" x14ac:dyDescent="0.25">
      <c r="A1500" t="s">
        <v>3089</v>
      </c>
      <c r="B1500" t="s">
        <v>3090</v>
      </c>
    </row>
    <row r="1501" spans="1:2" x14ac:dyDescent="0.25">
      <c r="A1501" t="s">
        <v>3091</v>
      </c>
      <c r="B1501" t="s">
        <v>3092</v>
      </c>
    </row>
    <row r="1502" spans="1:2" x14ac:dyDescent="0.25">
      <c r="A1502" t="s">
        <v>3093</v>
      </c>
      <c r="B1502" t="s">
        <v>3094</v>
      </c>
    </row>
    <row r="1503" spans="1:2" x14ac:dyDescent="0.25">
      <c r="A1503" t="s">
        <v>3095</v>
      </c>
      <c r="B1503" t="s">
        <v>3096</v>
      </c>
    </row>
    <row r="1504" spans="1:2" x14ac:dyDescent="0.25">
      <c r="A1504" t="s">
        <v>3097</v>
      </c>
      <c r="B1504" t="s">
        <v>3098</v>
      </c>
    </row>
    <row r="1505" spans="1:2" x14ac:dyDescent="0.25">
      <c r="A1505" t="s">
        <v>3099</v>
      </c>
      <c r="B1505" t="s">
        <v>3100</v>
      </c>
    </row>
    <row r="1506" spans="1:2" x14ac:dyDescent="0.25">
      <c r="A1506" t="s">
        <v>3101</v>
      </c>
      <c r="B1506" t="s">
        <v>3102</v>
      </c>
    </row>
    <row r="1507" spans="1:2" x14ac:dyDescent="0.25">
      <c r="A1507" t="s">
        <v>3103</v>
      </c>
      <c r="B1507" t="s">
        <v>3104</v>
      </c>
    </row>
    <row r="1508" spans="1:2" x14ac:dyDescent="0.25">
      <c r="A1508" t="s">
        <v>3105</v>
      </c>
      <c r="B1508" t="s">
        <v>3106</v>
      </c>
    </row>
    <row r="1509" spans="1:2" x14ac:dyDescent="0.25">
      <c r="A1509" t="s">
        <v>3107</v>
      </c>
      <c r="B1509" t="s">
        <v>3108</v>
      </c>
    </row>
    <row r="1510" spans="1:2" x14ac:dyDescent="0.25">
      <c r="A1510" t="s">
        <v>3109</v>
      </c>
      <c r="B1510" t="s">
        <v>3110</v>
      </c>
    </row>
    <row r="1511" spans="1:2" x14ac:dyDescent="0.25">
      <c r="A1511" t="s">
        <v>3111</v>
      </c>
      <c r="B1511" t="s">
        <v>3112</v>
      </c>
    </row>
    <row r="1512" spans="1:2" x14ac:dyDescent="0.25">
      <c r="A1512" t="s">
        <v>3113</v>
      </c>
      <c r="B1512" t="s">
        <v>3114</v>
      </c>
    </row>
    <row r="1513" spans="1:2" x14ac:dyDescent="0.25">
      <c r="A1513" t="s">
        <v>3115</v>
      </c>
      <c r="B1513" t="s">
        <v>3116</v>
      </c>
    </row>
    <row r="1514" spans="1:2" x14ac:dyDescent="0.25">
      <c r="A1514" t="s">
        <v>3117</v>
      </c>
      <c r="B1514" t="s">
        <v>3118</v>
      </c>
    </row>
    <row r="1515" spans="1:2" x14ac:dyDescent="0.25">
      <c r="A1515" t="s">
        <v>3119</v>
      </c>
      <c r="B1515" t="s">
        <v>3120</v>
      </c>
    </row>
    <row r="1516" spans="1:2" x14ac:dyDescent="0.25">
      <c r="A1516" t="s">
        <v>3121</v>
      </c>
      <c r="B1516" t="s">
        <v>3122</v>
      </c>
    </row>
    <row r="1517" spans="1:2" x14ac:dyDescent="0.25">
      <c r="A1517" t="s">
        <v>3123</v>
      </c>
      <c r="B1517" t="s">
        <v>3124</v>
      </c>
    </row>
    <row r="1518" spans="1:2" x14ac:dyDescent="0.25">
      <c r="A1518" t="s">
        <v>3125</v>
      </c>
      <c r="B1518" t="s">
        <v>3126</v>
      </c>
    </row>
    <row r="1519" spans="1:2" x14ac:dyDescent="0.25">
      <c r="A1519" t="s">
        <v>3127</v>
      </c>
      <c r="B1519" t="s">
        <v>3128</v>
      </c>
    </row>
    <row r="1520" spans="1:2" x14ac:dyDescent="0.25">
      <c r="A1520" t="s">
        <v>3129</v>
      </c>
      <c r="B1520" t="s">
        <v>3130</v>
      </c>
    </row>
    <row r="1521" spans="1:2" x14ac:dyDescent="0.25">
      <c r="A1521" t="s">
        <v>642</v>
      </c>
      <c r="B1521" t="s">
        <v>3131</v>
      </c>
    </row>
    <row r="1522" spans="1:2" x14ac:dyDescent="0.25">
      <c r="A1522" t="s">
        <v>3132</v>
      </c>
      <c r="B1522" t="s">
        <v>3133</v>
      </c>
    </row>
    <row r="1523" spans="1:2" x14ac:dyDescent="0.25">
      <c r="A1523" t="s">
        <v>3134</v>
      </c>
      <c r="B1523" t="s">
        <v>3135</v>
      </c>
    </row>
    <row r="1524" spans="1:2" x14ac:dyDescent="0.25">
      <c r="A1524" t="s">
        <v>3136</v>
      </c>
      <c r="B1524" t="s">
        <v>3137</v>
      </c>
    </row>
    <row r="1525" spans="1:2" x14ac:dyDescent="0.25">
      <c r="A1525" t="s">
        <v>3138</v>
      </c>
      <c r="B1525" t="s">
        <v>3139</v>
      </c>
    </row>
    <row r="1526" spans="1:2" x14ac:dyDescent="0.25">
      <c r="A1526" t="s">
        <v>3140</v>
      </c>
      <c r="B1526" t="s">
        <v>3141</v>
      </c>
    </row>
    <row r="1527" spans="1:2" x14ac:dyDescent="0.25">
      <c r="A1527" t="s">
        <v>3142</v>
      </c>
      <c r="B1527" t="s">
        <v>3143</v>
      </c>
    </row>
    <row r="1528" spans="1:2" x14ac:dyDescent="0.25">
      <c r="A1528" t="s">
        <v>3144</v>
      </c>
      <c r="B1528" t="s">
        <v>3145</v>
      </c>
    </row>
    <row r="1529" spans="1:2" x14ac:dyDescent="0.25">
      <c r="A1529" t="s">
        <v>3146</v>
      </c>
      <c r="B1529" t="s">
        <v>3147</v>
      </c>
    </row>
    <row r="1530" spans="1:2" x14ac:dyDescent="0.25">
      <c r="A1530" t="s">
        <v>3148</v>
      </c>
      <c r="B1530" t="s">
        <v>3149</v>
      </c>
    </row>
    <row r="1531" spans="1:2" x14ac:dyDescent="0.25">
      <c r="A1531" t="s">
        <v>3150</v>
      </c>
      <c r="B1531" t="s">
        <v>3151</v>
      </c>
    </row>
    <row r="1532" spans="1:2" x14ac:dyDescent="0.25">
      <c r="A1532" t="s">
        <v>3152</v>
      </c>
      <c r="B1532" t="s">
        <v>3153</v>
      </c>
    </row>
    <row r="1533" spans="1:2" x14ac:dyDescent="0.25">
      <c r="A1533" t="s">
        <v>3154</v>
      </c>
      <c r="B1533" t="s">
        <v>3155</v>
      </c>
    </row>
    <row r="1534" spans="1:2" x14ac:dyDescent="0.25">
      <c r="A1534" t="s">
        <v>643</v>
      </c>
      <c r="B1534" t="s">
        <v>3156</v>
      </c>
    </row>
    <row r="1535" spans="1:2" x14ac:dyDescent="0.25">
      <c r="A1535" t="s">
        <v>3157</v>
      </c>
      <c r="B1535" t="s">
        <v>3158</v>
      </c>
    </row>
    <row r="1536" spans="1:2" x14ac:dyDescent="0.25">
      <c r="A1536" t="s">
        <v>644</v>
      </c>
      <c r="B1536" t="s">
        <v>3159</v>
      </c>
    </row>
    <row r="1537" spans="1:2" x14ac:dyDescent="0.25">
      <c r="A1537" t="s">
        <v>3160</v>
      </c>
      <c r="B1537" t="s">
        <v>3161</v>
      </c>
    </row>
    <row r="1538" spans="1:2" x14ac:dyDescent="0.25">
      <c r="A1538" t="s">
        <v>645</v>
      </c>
      <c r="B1538" t="s">
        <v>3162</v>
      </c>
    </row>
    <row r="1539" spans="1:2" x14ac:dyDescent="0.25">
      <c r="A1539" t="s">
        <v>646</v>
      </c>
      <c r="B1539" t="s">
        <v>3163</v>
      </c>
    </row>
    <row r="1540" spans="1:2" x14ac:dyDescent="0.25">
      <c r="A1540" t="s">
        <v>3164</v>
      </c>
      <c r="B1540" t="s">
        <v>3165</v>
      </c>
    </row>
    <row r="1541" spans="1:2" x14ac:dyDescent="0.25">
      <c r="A1541" t="s">
        <v>3166</v>
      </c>
      <c r="B1541" t="s">
        <v>3167</v>
      </c>
    </row>
    <row r="1542" spans="1:2" x14ac:dyDescent="0.25">
      <c r="A1542" t="s">
        <v>647</v>
      </c>
      <c r="B1542" t="s">
        <v>3168</v>
      </c>
    </row>
    <row r="1543" spans="1:2" x14ac:dyDescent="0.25">
      <c r="A1543" t="s">
        <v>3169</v>
      </c>
      <c r="B1543" t="s">
        <v>3170</v>
      </c>
    </row>
    <row r="1544" spans="1:2" x14ac:dyDescent="0.25">
      <c r="A1544" t="s">
        <v>648</v>
      </c>
      <c r="B1544" t="s">
        <v>3171</v>
      </c>
    </row>
    <row r="1545" spans="1:2" x14ac:dyDescent="0.25">
      <c r="A1545" t="s">
        <v>649</v>
      </c>
      <c r="B1545" t="s">
        <v>3172</v>
      </c>
    </row>
    <row r="1546" spans="1:2" x14ac:dyDescent="0.25">
      <c r="A1546" t="s">
        <v>3173</v>
      </c>
      <c r="B1546" t="s">
        <v>3174</v>
      </c>
    </row>
    <row r="1547" spans="1:2" x14ac:dyDescent="0.25">
      <c r="A1547" t="s">
        <v>650</v>
      </c>
      <c r="B1547" t="s">
        <v>3175</v>
      </c>
    </row>
    <row r="1548" spans="1:2" x14ac:dyDescent="0.25">
      <c r="A1548" t="s">
        <v>651</v>
      </c>
      <c r="B1548" t="s">
        <v>3176</v>
      </c>
    </row>
    <row r="1549" spans="1:2" x14ac:dyDescent="0.25">
      <c r="A1549" t="s">
        <v>3177</v>
      </c>
      <c r="B1549" t="s">
        <v>3178</v>
      </c>
    </row>
    <row r="1550" spans="1:2" x14ac:dyDescent="0.25">
      <c r="A1550" t="s">
        <v>3179</v>
      </c>
      <c r="B1550" t="s">
        <v>3180</v>
      </c>
    </row>
    <row r="1551" spans="1:2" x14ac:dyDescent="0.25">
      <c r="A1551" t="s">
        <v>3181</v>
      </c>
      <c r="B1551" t="s">
        <v>3182</v>
      </c>
    </row>
    <row r="1552" spans="1:2" x14ac:dyDescent="0.25">
      <c r="A1552" t="s">
        <v>3183</v>
      </c>
      <c r="B1552" t="s">
        <v>3184</v>
      </c>
    </row>
    <row r="1553" spans="1:2" x14ac:dyDescent="0.25">
      <c r="A1553" t="s">
        <v>3185</v>
      </c>
      <c r="B1553" t="s">
        <v>3186</v>
      </c>
    </row>
    <row r="1554" spans="1:2" x14ac:dyDescent="0.25">
      <c r="A1554" t="s">
        <v>3187</v>
      </c>
      <c r="B1554" t="s">
        <v>3188</v>
      </c>
    </row>
    <row r="1555" spans="1:2" x14ac:dyDescent="0.25">
      <c r="A1555" t="s">
        <v>3189</v>
      </c>
      <c r="B1555" t="s">
        <v>3190</v>
      </c>
    </row>
    <row r="1556" spans="1:2" x14ac:dyDescent="0.25">
      <c r="A1556" t="s">
        <v>3191</v>
      </c>
      <c r="B1556" t="s">
        <v>3192</v>
      </c>
    </row>
    <row r="1557" spans="1:2" x14ac:dyDescent="0.25">
      <c r="A1557" t="s">
        <v>3193</v>
      </c>
      <c r="B1557" t="s">
        <v>3194</v>
      </c>
    </row>
    <row r="1558" spans="1:2" x14ac:dyDescent="0.25">
      <c r="A1558" t="s">
        <v>3195</v>
      </c>
      <c r="B1558" t="s">
        <v>3196</v>
      </c>
    </row>
    <row r="1559" spans="1:2" x14ac:dyDescent="0.25">
      <c r="A1559" t="s">
        <v>3197</v>
      </c>
      <c r="B1559" t="s">
        <v>3198</v>
      </c>
    </row>
    <row r="1560" spans="1:2" x14ac:dyDescent="0.25">
      <c r="A1560" t="s">
        <v>3199</v>
      </c>
      <c r="B1560" t="s">
        <v>3200</v>
      </c>
    </row>
    <row r="1561" spans="1:2" x14ac:dyDescent="0.25">
      <c r="A1561" t="s">
        <v>3201</v>
      </c>
      <c r="B1561" t="s">
        <v>3202</v>
      </c>
    </row>
    <row r="1562" spans="1:2" x14ac:dyDescent="0.25">
      <c r="A1562" t="s">
        <v>3203</v>
      </c>
      <c r="B1562" t="s">
        <v>3204</v>
      </c>
    </row>
    <row r="1563" spans="1:2" x14ac:dyDescent="0.25">
      <c r="A1563" t="s">
        <v>3205</v>
      </c>
      <c r="B1563" t="s">
        <v>3206</v>
      </c>
    </row>
    <row r="1564" spans="1:2" x14ac:dyDescent="0.25">
      <c r="A1564" t="s">
        <v>3207</v>
      </c>
      <c r="B1564" t="s">
        <v>3208</v>
      </c>
    </row>
    <row r="1565" spans="1:2" x14ac:dyDescent="0.25">
      <c r="A1565" t="s">
        <v>3209</v>
      </c>
      <c r="B1565" t="s">
        <v>3210</v>
      </c>
    </row>
    <row r="1566" spans="1:2" x14ac:dyDescent="0.25">
      <c r="A1566" t="s">
        <v>3211</v>
      </c>
      <c r="B1566" t="s">
        <v>3212</v>
      </c>
    </row>
    <row r="1567" spans="1:2" x14ac:dyDescent="0.25">
      <c r="A1567" t="s">
        <v>3213</v>
      </c>
      <c r="B1567" t="s">
        <v>3214</v>
      </c>
    </row>
    <row r="1568" spans="1:2" x14ac:dyDescent="0.25">
      <c r="A1568" t="s">
        <v>3215</v>
      </c>
      <c r="B1568" t="s">
        <v>3216</v>
      </c>
    </row>
    <row r="1569" spans="1:2" x14ac:dyDescent="0.25">
      <c r="A1569" t="s">
        <v>3217</v>
      </c>
      <c r="B1569" t="s">
        <v>3218</v>
      </c>
    </row>
    <row r="1570" spans="1:2" x14ac:dyDescent="0.25">
      <c r="A1570" t="s">
        <v>3219</v>
      </c>
      <c r="B1570" t="s">
        <v>3220</v>
      </c>
    </row>
    <row r="1571" spans="1:2" x14ac:dyDescent="0.25">
      <c r="A1571" t="s">
        <v>3221</v>
      </c>
      <c r="B1571" t="s">
        <v>3222</v>
      </c>
    </row>
    <row r="1572" spans="1:2" x14ac:dyDescent="0.25">
      <c r="A1572" t="s">
        <v>3223</v>
      </c>
      <c r="B1572" t="s">
        <v>3224</v>
      </c>
    </row>
    <row r="1573" spans="1:2" x14ac:dyDescent="0.25">
      <c r="A1573" t="s">
        <v>3225</v>
      </c>
      <c r="B1573" t="s">
        <v>3226</v>
      </c>
    </row>
    <row r="1574" spans="1:2" x14ac:dyDescent="0.25">
      <c r="A1574" t="s">
        <v>3227</v>
      </c>
      <c r="B1574" t="s">
        <v>3228</v>
      </c>
    </row>
    <row r="1575" spans="1:2" x14ac:dyDescent="0.25">
      <c r="A1575" t="s">
        <v>3229</v>
      </c>
      <c r="B1575" t="s">
        <v>3230</v>
      </c>
    </row>
    <row r="1576" spans="1:2" x14ac:dyDescent="0.25">
      <c r="A1576" t="s">
        <v>3231</v>
      </c>
      <c r="B1576" t="s">
        <v>3232</v>
      </c>
    </row>
    <row r="1577" spans="1:2" x14ac:dyDescent="0.25">
      <c r="A1577" t="s">
        <v>3233</v>
      </c>
      <c r="B1577" t="s">
        <v>3234</v>
      </c>
    </row>
    <row r="1578" spans="1:2" x14ac:dyDescent="0.25">
      <c r="A1578" t="s">
        <v>3235</v>
      </c>
      <c r="B1578" t="s">
        <v>3236</v>
      </c>
    </row>
    <row r="1579" spans="1:2" x14ac:dyDescent="0.25">
      <c r="A1579" t="s">
        <v>3237</v>
      </c>
      <c r="B1579" t="s">
        <v>3238</v>
      </c>
    </row>
    <row r="1580" spans="1:2" x14ac:dyDescent="0.25">
      <c r="A1580" t="s">
        <v>3239</v>
      </c>
      <c r="B1580" t="s">
        <v>3240</v>
      </c>
    </row>
    <row r="1581" spans="1:2" x14ac:dyDescent="0.25">
      <c r="A1581" t="s">
        <v>3241</v>
      </c>
      <c r="B1581" t="s">
        <v>3242</v>
      </c>
    </row>
    <row r="1582" spans="1:2" x14ac:dyDescent="0.25">
      <c r="A1582" t="s">
        <v>3243</v>
      </c>
      <c r="B1582" t="s">
        <v>3244</v>
      </c>
    </row>
    <row r="1583" spans="1:2" x14ac:dyDescent="0.25">
      <c r="A1583" t="s">
        <v>3245</v>
      </c>
      <c r="B1583" t="s">
        <v>3246</v>
      </c>
    </row>
    <row r="1584" spans="1:2" x14ac:dyDescent="0.25">
      <c r="A1584" t="s">
        <v>3247</v>
      </c>
      <c r="B1584" t="s">
        <v>3248</v>
      </c>
    </row>
    <row r="1585" spans="1:2" x14ac:dyDescent="0.25">
      <c r="A1585" t="s">
        <v>3249</v>
      </c>
      <c r="B1585" t="s">
        <v>3250</v>
      </c>
    </row>
    <row r="1586" spans="1:2" x14ac:dyDescent="0.25">
      <c r="A1586" t="s">
        <v>3251</v>
      </c>
      <c r="B1586" t="s">
        <v>3252</v>
      </c>
    </row>
    <row r="1587" spans="1:2" x14ac:dyDescent="0.25">
      <c r="A1587" t="s">
        <v>3253</v>
      </c>
      <c r="B1587" t="s">
        <v>3254</v>
      </c>
    </row>
    <row r="1588" spans="1:2" x14ac:dyDescent="0.25">
      <c r="A1588" t="s">
        <v>3255</v>
      </c>
      <c r="B1588" t="s">
        <v>3256</v>
      </c>
    </row>
    <row r="1589" spans="1:2" x14ac:dyDescent="0.25">
      <c r="A1589" t="s">
        <v>3257</v>
      </c>
      <c r="B1589" t="s">
        <v>3258</v>
      </c>
    </row>
    <row r="1590" spans="1:2" x14ac:dyDescent="0.25">
      <c r="A1590" t="s">
        <v>3259</v>
      </c>
      <c r="B1590" t="s">
        <v>3260</v>
      </c>
    </row>
    <row r="1591" spans="1:2" x14ac:dyDescent="0.25">
      <c r="A1591" t="s">
        <v>3261</v>
      </c>
      <c r="B1591" t="s">
        <v>3262</v>
      </c>
    </row>
    <row r="1592" spans="1:2" x14ac:dyDescent="0.25">
      <c r="A1592" t="s">
        <v>3263</v>
      </c>
      <c r="B1592" t="s">
        <v>3264</v>
      </c>
    </row>
    <row r="1593" spans="1:2" x14ac:dyDescent="0.25">
      <c r="A1593" t="s">
        <v>3265</v>
      </c>
      <c r="B1593" t="s">
        <v>3266</v>
      </c>
    </row>
    <row r="1594" spans="1:2" x14ac:dyDescent="0.25">
      <c r="A1594" t="s">
        <v>3267</v>
      </c>
      <c r="B1594" t="s">
        <v>3268</v>
      </c>
    </row>
    <row r="1595" spans="1:2" x14ac:dyDescent="0.25">
      <c r="A1595" t="s">
        <v>3269</v>
      </c>
      <c r="B1595" t="s">
        <v>3270</v>
      </c>
    </row>
    <row r="1596" spans="1:2" x14ac:dyDescent="0.25">
      <c r="A1596" t="s">
        <v>3271</v>
      </c>
      <c r="B1596" t="s">
        <v>3272</v>
      </c>
    </row>
    <row r="1597" spans="1:2" x14ac:dyDescent="0.25">
      <c r="A1597" t="s">
        <v>3273</v>
      </c>
      <c r="B1597" t="s">
        <v>3274</v>
      </c>
    </row>
    <row r="1598" spans="1:2" x14ac:dyDescent="0.25">
      <c r="A1598" t="s">
        <v>3275</v>
      </c>
      <c r="B1598" t="s">
        <v>3276</v>
      </c>
    </row>
    <row r="1599" spans="1:2" x14ac:dyDescent="0.25">
      <c r="A1599" t="s">
        <v>3277</v>
      </c>
      <c r="B1599" t="s">
        <v>3278</v>
      </c>
    </row>
    <row r="1600" spans="1:2" x14ac:dyDescent="0.25">
      <c r="A1600" t="s">
        <v>3279</v>
      </c>
      <c r="B1600" t="s">
        <v>3280</v>
      </c>
    </row>
    <row r="1601" spans="1:2" x14ac:dyDescent="0.25">
      <c r="A1601" t="s">
        <v>3281</v>
      </c>
      <c r="B1601" t="s">
        <v>3282</v>
      </c>
    </row>
    <row r="1602" spans="1:2" x14ac:dyDescent="0.25">
      <c r="A1602" t="s">
        <v>3283</v>
      </c>
      <c r="B1602" t="s">
        <v>3284</v>
      </c>
    </row>
    <row r="1603" spans="1:2" x14ac:dyDescent="0.25">
      <c r="A1603" t="s">
        <v>3285</v>
      </c>
      <c r="B1603" t="s">
        <v>3286</v>
      </c>
    </row>
    <row r="1604" spans="1:2" x14ac:dyDescent="0.25">
      <c r="A1604" t="s">
        <v>3287</v>
      </c>
      <c r="B1604" t="s">
        <v>3288</v>
      </c>
    </row>
    <row r="1605" spans="1:2" x14ac:dyDescent="0.25">
      <c r="A1605" t="s">
        <v>3289</v>
      </c>
      <c r="B1605" t="s">
        <v>3290</v>
      </c>
    </row>
    <row r="1606" spans="1:2" x14ac:dyDescent="0.25">
      <c r="A1606" t="s">
        <v>3291</v>
      </c>
      <c r="B1606" t="s">
        <v>3292</v>
      </c>
    </row>
    <row r="1607" spans="1:2" x14ac:dyDescent="0.25">
      <c r="A1607" t="s">
        <v>3293</v>
      </c>
      <c r="B1607" t="s">
        <v>3294</v>
      </c>
    </row>
    <row r="1608" spans="1:2" x14ac:dyDescent="0.25">
      <c r="A1608" t="s">
        <v>3295</v>
      </c>
      <c r="B1608" t="s">
        <v>3296</v>
      </c>
    </row>
    <row r="1609" spans="1:2" x14ac:dyDescent="0.25">
      <c r="A1609" t="s">
        <v>3297</v>
      </c>
      <c r="B1609" t="s">
        <v>3298</v>
      </c>
    </row>
    <row r="1610" spans="1:2" x14ac:dyDescent="0.25">
      <c r="A1610" t="s">
        <v>3299</v>
      </c>
      <c r="B1610" t="s">
        <v>3300</v>
      </c>
    </row>
    <row r="1611" spans="1:2" x14ac:dyDescent="0.25">
      <c r="A1611" t="s">
        <v>3301</v>
      </c>
      <c r="B1611" t="s">
        <v>3302</v>
      </c>
    </row>
    <row r="1612" spans="1:2" x14ac:dyDescent="0.25">
      <c r="A1612" t="s">
        <v>3303</v>
      </c>
      <c r="B1612" t="s">
        <v>3304</v>
      </c>
    </row>
    <row r="1613" spans="1:2" x14ac:dyDescent="0.25">
      <c r="A1613" t="s">
        <v>3305</v>
      </c>
      <c r="B1613" t="s">
        <v>3306</v>
      </c>
    </row>
    <row r="1614" spans="1:2" x14ac:dyDescent="0.25">
      <c r="A1614" t="s">
        <v>3307</v>
      </c>
      <c r="B1614" t="s">
        <v>3308</v>
      </c>
    </row>
    <row r="1615" spans="1:2" x14ac:dyDescent="0.25">
      <c r="A1615" t="s">
        <v>3309</v>
      </c>
      <c r="B1615" t="s">
        <v>3310</v>
      </c>
    </row>
    <row r="1616" spans="1:2" x14ac:dyDescent="0.25">
      <c r="A1616" t="s">
        <v>3311</v>
      </c>
      <c r="B1616" t="s">
        <v>3312</v>
      </c>
    </row>
    <row r="1617" spans="1:2" x14ac:dyDescent="0.25">
      <c r="A1617" t="s">
        <v>3313</v>
      </c>
      <c r="B1617" t="s">
        <v>3314</v>
      </c>
    </row>
    <row r="1618" spans="1:2" x14ac:dyDescent="0.25">
      <c r="A1618" t="s">
        <v>3315</v>
      </c>
      <c r="B1618" t="s">
        <v>3316</v>
      </c>
    </row>
    <row r="1619" spans="1:2" x14ac:dyDescent="0.25">
      <c r="A1619" t="s">
        <v>3317</v>
      </c>
      <c r="B1619" t="s">
        <v>3318</v>
      </c>
    </row>
    <row r="1620" spans="1:2" x14ac:dyDescent="0.25">
      <c r="A1620" t="s">
        <v>3319</v>
      </c>
      <c r="B1620" t="s">
        <v>3320</v>
      </c>
    </row>
    <row r="1621" spans="1:2" x14ac:dyDescent="0.25">
      <c r="A1621" t="s">
        <v>3321</v>
      </c>
      <c r="B1621" t="s">
        <v>3322</v>
      </c>
    </row>
    <row r="1622" spans="1:2" x14ac:dyDescent="0.25">
      <c r="A1622" t="s">
        <v>3323</v>
      </c>
      <c r="B1622" t="s">
        <v>3324</v>
      </c>
    </row>
    <row r="1623" spans="1:2" x14ac:dyDescent="0.25">
      <c r="A1623" t="s">
        <v>3325</v>
      </c>
      <c r="B1623" t="s">
        <v>3326</v>
      </c>
    </row>
    <row r="1624" spans="1:2" x14ac:dyDescent="0.25">
      <c r="A1624" t="s">
        <v>3327</v>
      </c>
      <c r="B1624" t="s">
        <v>3328</v>
      </c>
    </row>
    <row r="1625" spans="1:2" x14ac:dyDescent="0.25">
      <c r="A1625" t="s">
        <v>3329</v>
      </c>
      <c r="B1625" t="s">
        <v>3330</v>
      </c>
    </row>
    <row r="1626" spans="1:2" x14ac:dyDescent="0.25">
      <c r="A1626" t="s">
        <v>3331</v>
      </c>
      <c r="B1626" t="s">
        <v>3332</v>
      </c>
    </row>
    <row r="1627" spans="1:2" x14ac:dyDescent="0.25">
      <c r="A1627" t="s">
        <v>3333</v>
      </c>
      <c r="B1627" t="s">
        <v>3334</v>
      </c>
    </row>
    <row r="1628" spans="1:2" x14ac:dyDescent="0.25">
      <c r="A1628" t="s">
        <v>3335</v>
      </c>
      <c r="B1628" t="s">
        <v>3336</v>
      </c>
    </row>
    <row r="1629" spans="1:2" x14ac:dyDescent="0.25">
      <c r="A1629" t="s">
        <v>3337</v>
      </c>
      <c r="B1629" t="s">
        <v>3338</v>
      </c>
    </row>
    <row r="1630" spans="1:2" x14ac:dyDescent="0.25">
      <c r="A1630" t="s">
        <v>3339</v>
      </c>
      <c r="B1630" t="s">
        <v>3340</v>
      </c>
    </row>
    <row r="1631" spans="1:2" x14ac:dyDescent="0.25">
      <c r="A1631" t="s">
        <v>3341</v>
      </c>
      <c r="B1631" t="s">
        <v>3342</v>
      </c>
    </row>
    <row r="1632" spans="1:2" x14ac:dyDescent="0.25">
      <c r="A1632" t="s">
        <v>3343</v>
      </c>
      <c r="B1632" t="s">
        <v>3344</v>
      </c>
    </row>
    <row r="1633" spans="1:2" x14ac:dyDescent="0.25">
      <c r="A1633" t="s">
        <v>3345</v>
      </c>
      <c r="B1633" t="s">
        <v>3346</v>
      </c>
    </row>
    <row r="1634" spans="1:2" x14ac:dyDescent="0.25">
      <c r="A1634" t="s">
        <v>3347</v>
      </c>
      <c r="B1634" t="s">
        <v>3348</v>
      </c>
    </row>
    <row r="1635" spans="1:2" x14ac:dyDescent="0.25">
      <c r="A1635" t="s">
        <v>3349</v>
      </c>
      <c r="B1635" t="s">
        <v>3350</v>
      </c>
    </row>
    <row r="1636" spans="1:2" x14ac:dyDescent="0.25">
      <c r="A1636" t="s">
        <v>652</v>
      </c>
      <c r="B1636" t="s">
        <v>3351</v>
      </c>
    </row>
    <row r="1637" spans="1:2" x14ac:dyDescent="0.25">
      <c r="A1637" t="s">
        <v>3352</v>
      </c>
      <c r="B1637" t="s">
        <v>3353</v>
      </c>
    </row>
    <row r="1638" spans="1:2" x14ac:dyDescent="0.25">
      <c r="A1638" t="s">
        <v>3354</v>
      </c>
      <c r="B1638" t="s">
        <v>3355</v>
      </c>
    </row>
    <row r="1639" spans="1:2" x14ac:dyDescent="0.25">
      <c r="A1639" t="s">
        <v>3356</v>
      </c>
      <c r="B1639" t="s">
        <v>3357</v>
      </c>
    </row>
    <row r="1640" spans="1:2" x14ac:dyDescent="0.25">
      <c r="A1640" t="s">
        <v>3358</v>
      </c>
      <c r="B1640" t="s">
        <v>3359</v>
      </c>
    </row>
    <row r="1641" spans="1:2" x14ac:dyDescent="0.25">
      <c r="A1641" t="s">
        <v>3360</v>
      </c>
      <c r="B1641" t="s">
        <v>3361</v>
      </c>
    </row>
    <row r="1642" spans="1:2" x14ac:dyDescent="0.25">
      <c r="A1642" t="s">
        <v>3362</v>
      </c>
      <c r="B1642" t="s">
        <v>3363</v>
      </c>
    </row>
    <row r="1643" spans="1:2" x14ac:dyDescent="0.25">
      <c r="A1643" t="s">
        <v>3364</v>
      </c>
      <c r="B1643" t="s">
        <v>3365</v>
      </c>
    </row>
    <row r="1644" spans="1:2" x14ac:dyDescent="0.25">
      <c r="A1644" t="s">
        <v>3366</v>
      </c>
      <c r="B1644" t="s">
        <v>3367</v>
      </c>
    </row>
    <row r="1645" spans="1:2" x14ac:dyDescent="0.25">
      <c r="A1645" t="s">
        <v>3368</v>
      </c>
      <c r="B1645" t="s">
        <v>3369</v>
      </c>
    </row>
    <row r="1646" spans="1:2" x14ac:dyDescent="0.25">
      <c r="A1646" t="s">
        <v>3370</v>
      </c>
      <c r="B1646" t="s">
        <v>3371</v>
      </c>
    </row>
    <row r="1647" spans="1:2" x14ac:dyDescent="0.25">
      <c r="A1647" t="s">
        <v>3372</v>
      </c>
      <c r="B1647" t="s">
        <v>3373</v>
      </c>
    </row>
    <row r="1648" spans="1:2" x14ac:dyDescent="0.25">
      <c r="A1648" t="s">
        <v>3374</v>
      </c>
      <c r="B1648" t="s">
        <v>3375</v>
      </c>
    </row>
    <row r="1649" spans="1:2" x14ac:dyDescent="0.25">
      <c r="A1649" t="s">
        <v>3376</v>
      </c>
      <c r="B1649" t="s">
        <v>3377</v>
      </c>
    </row>
    <row r="1650" spans="1:2" x14ac:dyDescent="0.25">
      <c r="A1650" t="s">
        <v>3378</v>
      </c>
      <c r="B1650" t="s">
        <v>3379</v>
      </c>
    </row>
    <row r="1651" spans="1:2" x14ac:dyDescent="0.25">
      <c r="A1651" t="s">
        <v>3380</v>
      </c>
      <c r="B1651" t="s">
        <v>3381</v>
      </c>
    </row>
    <row r="1652" spans="1:2" x14ac:dyDescent="0.25">
      <c r="A1652" t="s">
        <v>3382</v>
      </c>
      <c r="B1652" t="s">
        <v>3383</v>
      </c>
    </row>
    <row r="1653" spans="1:2" x14ac:dyDescent="0.25">
      <c r="A1653" t="s">
        <v>3384</v>
      </c>
      <c r="B1653" t="s">
        <v>3385</v>
      </c>
    </row>
    <row r="1654" spans="1:2" x14ac:dyDescent="0.25">
      <c r="A1654" t="s">
        <v>3386</v>
      </c>
      <c r="B1654" t="s">
        <v>3387</v>
      </c>
    </row>
    <row r="1655" spans="1:2" x14ac:dyDescent="0.25">
      <c r="A1655" t="s">
        <v>3388</v>
      </c>
      <c r="B1655" t="s">
        <v>3389</v>
      </c>
    </row>
    <row r="1656" spans="1:2" x14ac:dyDescent="0.25">
      <c r="A1656" t="s">
        <v>3390</v>
      </c>
      <c r="B1656" t="s">
        <v>3391</v>
      </c>
    </row>
    <row r="1657" spans="1:2" x14ac:dyDescent="0.25">
      <c r="A1657" t="s">
        <v>3392</v>
      </c>
      <c r="B1657" t="s">
        <v>3393</v>
      </c>
    </row>
    <row r="1658" spans="1:2" x14ac:dyDescent="0.25">
      <c r="A1658" t="s">
        <v>3394</v>
      </c>
      <c r="B1658" t="s">
        <v>3395</v>
      </c>
    </row>
    <row r="1659" spans="1:2" x14ac:dyDescent="0.25">
      <c r="A1659" t="s">
        <v>3396</v>
      </c>
      <c r="B1659" t="s">
        <v>3397</v>
      </c>
    </row>
    <row r="1660" spans="1:2" x14ac:dyDescent="0.25">
      <c r="A1660" t="s">
        <v>3398</v>
      </c>
      <c r="B1660" t="s">
        <v>3399</v>
      </c>
    </row>
    <row r="1661" spans="1:2" x14ac:dyDescent="0.25">
      <c r="A1661" t="s">
        <v>3400</v>
      </c>
      <c r="B1661" t="s">
        <v>3401</v>
      </c>
    </row>
    <row r="1662" spans="1:2" x14ac:dyDescent="0.25">
      <c r="A1662" t="s">
        <v>3402</v>
      </c>
      <c r="B1662" t="s">
        <v>3403</v>
      </c>
    </row>
    <row r="1663" spans="1:2" x14ac:dyDescent="0.25">
      <c r="A1663" t="s">
        <v>3404</v>
      </c>
      <c r="B1663" t="s">
        <v>3405</v>
      </c>
    </row>
    <row r="1664" spans="1:2" x14ac:dyDescent="0.25">
      <c r="A1664" t="s">
        <v>3406</v>
      </c>
      <c r="B1664" t="s">
        <v>3407</v>
      </c>
    </row>
    <row r="1665" spans="1:2" x14ac:dyDescent="0.25">
      <c r="A1665" t="s">
        <v>653</v>
      </c>
      <c r="B1665" t="s">
        <v>3408</v>
      </c>
    </row>
    <row r="1666" spans="1:2" x14ac:dyDescent="0.25">
      <c r="A1666" t="s">
        <v>3409</v>
      </c>
      <c r="B1666" t="s">
        <v>3410</v>
      </c>
    </row>
    <row r="1667" spans="1:2" x14ac:dyDescent="0.25">
      <c r="A1667" t="s">
        <v>3411</v>
      </c>
      <c r="B1667" t="s">
        <v>3412</v>
      </c>
    </row>
    <row r="1668" spans="1:2" x14ac:dyDescent="0.25">
      <c r="A1668" t="s">
        <v>3413</v>
      </c>
      <c r="B1668" t="s">
        <v>3414</v>
      </c>
    </row>
    <row r="1669" spans="1:2" x14ac:dyDescent="0.25">
      <c r="A1669" t="s">
        <v>3415</v>
      </c>
      <c r="B1669" t="s">
        <v>3416</v>
      </c>
    </row>
    <row r="1670" spans="1:2" x14ac:dyDescent="0.25">
      <c r="A1670" t="s">
        <v>3417</v>
      </c>
      <c r="B1670" t="s">
        <v>3418</v>
      </c>
    </row>
    <row r="1671" spans="1:2" x14ac:dyDescent="0.25">
      <c r="A1671" t="s">
        <v>3419</v>
      </c>
      <c r="B1671" t="s">
        <v>3420</v>
      </c>
    </row>
    <row r="1672" spans="1:2" x14ac:dyDescent="0.25">
      <c r="A1672" t="s">
        <v>3421</v>
      </c>
      <c r="B1672" t="s">
        <v>3422</v>
      </c>
    </row>
    <row r="1673" spans="1:2" x14ac:dyDescent="0.25">
      <c r="A1673" t="s">
        <v>3423</v>
      </c>
      <c r="B1673" t="s">
        <v>3424</v>
      </c>
    </row>
    <row r="1674" spans="1:2" x14ac:dyDescent="0.25">
      <c r="A1674" t="s">
        <v>3425</v>
      </c>
      <c r="B1674" t="s">
        <v>3426</v>
      </c>
    </row>
    <row r="1675" spans="1:2" x14ac:dyDescent="0.25">
      <c r="A1675" t="s">
        <v>3427</v>
      </c>
      <c r="B1675" t="s">
        <v>3428</v>
      </c>
    </row>
    <row r="1676" spans="1:2" x14ac:dyDescent="0.25">
      <c r="A1676" t="s">
        <v>3429</v>
      </c>
      <c r="B1676" t="s">
        <v>3430</v>
      </c>
    </row>
    <row r="1677" spans="1:2" x14ac:dyDescent="0.25">
      <c r="A1677" t="s">
        <v>3431</v>
      </c>
      <c r="B1677" t="s">
        <v>3432</v>
      </c>
    </row>
    <row r="1678" spans="1:2" x14ac:dyDescent="0.25">
      <c r="A1678" t="s">
        <v>3433</v>
      </c>
      <c r="B1678" t="s">
        <v>3434</v>
      </c>
    </row>
    <row r="1679" spans="1:2" x14ac:dyDescent="0.25">
      <c r="A1679" t="s">
        <v>3435</v>
      </c>
      <c r="B1679" t="s">
        <v>3436</v>
      </c>
    </row>
    <row r="1680" spans="1:2" x14ac:dyDescent="0.25">
      <c r="A1680" t="s">
        <v>3437</v>
      </c>
      <c r="B1680" t="s">
        <v>3438</v>
      </c>
    </row>
    <row r="1681" spans="1:2" x14ac:dyDescent="0.25">
      <c r="A1681" t="s">
        <v>3439</v>
      </c>
      <c r="B1681" t="s">
        <v>3440</v>
      </c>
    </row>
    <row r="1682" spans="1:2" x14ac:dyDescent="0.25">
      <c r="A1682" t="s">
        <v>3441</v>
      </c>
      <c r="B1682" t="s">
        <v>3442</v>
      </c>
    </row>
    <row r="1683" spans="1:2" x14ac:dyDescent="0.25">
      <c r="A1683" t="s">
        <v>3443</v>
      </c>
      <c r="B1683" t="s">
        <v>3444</v>
      </c>
    </row>
    <row r="1684" spans="1:2" x14ac:dyDescent="0.25">
      <c r="A1684" t="s">
        <v>3445</v>
      </c>
      <c r="B1684" t="s">
        <v>3446</v>
      </c>
    </row>
    <row r="1685" spans="1:2" x14ac:dyDescent="0.25">
      <c r="A1685" t="s">
        <v>3447</v>
      </c>
      <c r="B1685" t="s">
        <v>3448</v>
      </c>
    </row>
    <row r="1686" spans="1:2" x14ac:dyDescent="0.25">
      <c r="A1686" t="s">
        <v>3449</v>
      </c>
      <c r="B1686" t="s">
        <v>3450</v>
      </c>
    </row>
    <row r="1687" spans="1:2" x14ac:dyDescent="0.25">
      <c r="A1687" t="s">
        <v>3451</v>
      </c>
      <c r="B1687" t="s">
        <v>3452</v>
      </c>
    </row>
    <row r="1688" spans="1:2" x14ac:dyDescent="0.25">
      <c r="A1688" t="s">
        <v>3453</v>
      </c>
      <c r="B1688" t="s">
        <v>3454</v>
      </c>
    </row>
    <row r="1689" spans="1:2" x14ac:dyDescent="0.25">
      <c r="A1689" t="s">
        <v>3455</v>
      </c>
      <c r="B1689" t="s">
        <v>3456</v>
      </c>
    </row>
    <row r="1690" spans="1:2" x14ac:dyDescent="0.25">
      <c r="A1690" t="s">
        <v>3457</v>
      </c>
      <c r="B1690" t="s">
        <v>3458</v>
      </c>
    </row>
    <row r="1691" spans="1:2" x14ac:dyDescent="0.25">
      <c r="A1691" t="s">
        <v>3459</v>
      </c>
      <c r="B1691" t="s">
        <v>3460</v>
      </c>
    </row>
    <row r="1692" spans="1:2" x14ac:dyDescent="0.25">
      <c r="A1692" t="s">
        <v>3461</v>
      </c>
      <c r="B1692" t="s">
        <v>3462</v>
      </c>
    </row>
    <row r="1693" spans="1:2" x14ac:dyDescent="0.25">
      <c r="A1693" t="s">
        <v>3463</v>
      </c>
      <c r="B1693" t="s">
        <v>3464</v>
      </c>
    </row>
    <row r="1694" spans="1:2" x14ac:dyDescent="0.25">
      <c r="A1694" t="s">
        <v>3465</v>
      </c>
      <c r="B1694" t="s">
        <v>3466</v>
      </c>
    </row>
    <row r="1695" spans="1:2" x14ac:dyDescent="0.25">
      <c r="A1695" t="s">
        <v>654</v>
      </c>
      <c r="B1695" t="s">
        <v>3467</v>
      </c>
    </row>
    <row r="1696" spans="1:2" x14ac:dyDescent="0.25">
      <c r="A1696" t="s">
        <v>3468</v>
      </c>
      <c r="B1696" t="s">
        <v>3469</v>
      </c>
    </row>
    <row r="1697" spans="1:2" x14ac:dyDescent="0.25">
      <c r="A1697" t="s">
        <v>3470</v>
      </c>
      <c r="B1697" t="s">
        <v>3471</v>
      </c>
    </row>
    <row r="1698" spans="1:2" x14ac:dyDescent="0.25">
      <c r="A1698" t="s">
        <v>3472</v>
      </c>
      <c r="B1698" t="s">
        <v>3473</v>
      </c>
    </row>
    <row r="1699" spans="1:2" x14ac:dyDescent="0.25">
      <c r="A1699" t="s">
        <v>3474</v>
      </c>
      <c r="B1699" t="s">
        <v>3475</v>
      </c>
    </row>
    <row r="1700" spans="1:2" x14ac:dyDescent="0.25">
      <c r="A1700" t="s">
        <v>3476</v>
      </c>
      <c r="B1700" t="s">
        <v>3477</v>
      </c>
    </row>
    <row r="1701" spans="1:2" x14ac:dyDescent="0.25">
      <c r="A1701" t="s">
        <v>3478</v>
      </c>
      <c r="B1701" t="s">
        <v>3479</v>
      </c>
    </row>
    <row r="1702" spans="1:2" x14ac:dyDescent="0.25">
      <c r="A1702" t="s">
        <v>3480</v>
      </c>
      <c r="B1702" t="s">
        <v>3481</v>
      </c>
    </row>
    <row r="1703" spans="1:2" x14ac:dyDescent="0.25">
      <c r="A1703" t="s">
        <v>3482</v>
      </c>
      <c r="B1703" t="s">
        <v>3483</v>
      </c>
    </row>
    <row r="1704" spans="1:2" x14ac:dyDescent="0.25">
      <c r="A1704" t="s">
        <v>3484</v>
      </c>
      <c r="B1704" t="s">
        <v>3485</v>
      </c>
    </row>
    <row r="1705" spans="1:2" x14ac:dyDescent="0.25">
      <c r="A1705" t="s">
        <v>3486</v>
      </c>
      <c r="B1705" t="s">
        <v>3487</v>
      </c>
    </row>
    <row r="1706" spans="1:2" x14ac:dyDescent="0.25">
      <c r="A1706" t="s">
        <v>3488</v>
      </c>
      <c r="B1706" t="s">
        <v>3489</v>
      </c>
    </row>
    <row r="1707" spans="1:2" x14ac:dyDescent="0.25">
      <c r="A1707" t="s">
        <v>3490</v>
      </c>
      <c r="B1707" t="s">
        <v>3491</v>
      </c>
    </row>
    <row r="1708" spans="1:2" x14ac:dyDescent="0.25">
      <c r="A1708" t="s">
        <v>3492</v>
      </c>
      <c r="B1708" t="s">
        <v>3493</v>
      </c>
    </row>
    <row r="1709" spans="1:2" x14ac:dyDescent="0.25">
      <c r="A1709" t="s">
        <v>3494</v>
      </c>
      <c r="B1709" t="s">
        <v>3495</v>
      </c>
    </row>
    <row r="1710" spans="1:2" x14ac:dyDescent="0.25">
      <c r="A1710" t="s">
        <v>3496</v>
      </c>
      <c r="B1710" t="s">
        <v>3497</v>
      </c>
    </row>
    <row r="1711" spans="1:2" x14ac:dyDescent="0.25">
      <c r="A1711" t="s">
        <v>3498</v>
      </c>
      <c r="B1711" t="s">
        <v>3499</v>
      </c>
    </row>
    <row r="1712" spans="1:2" x14ac:dyDescent="0.25">
      <c r="A1712" t="s">
        <v>3500</v>
      </c>
      <c r="B1712" t="s">
        <v>3501</v>
      </c>
    </row>
    <row r="1713" spans="1:2" x14ac:dyDescent="0.25">
      <c r="A1713" t="s">
        <v>3502</v>
      </c>
      <c r="B1713" t="s">
        <v>3503</v>
      </c>
    </row>
    <row r="1714" spans="1:2" x14ac:dyDescent="0.25">
      <c r="A1714" t="s">
        <v>3504</v>
      </c>
      <c r="B1714" t="s">
        <v>3505</v>
      </c>
    </row>
    <row r="1715" spans="1:2" x14ac:dyDescent="0.25">
      <c r="A1715" t="s">
        <v>3506</v>
      </c>
      <c r="B1715" t="s">
        <v>3507</v>
      </c>
    </row>
    <row r="1716" spans="1:2" x14ac:dyDescent="0.25">
      <c r="A1716" t="s">
        <v>3508</v>
      </c>
      <c r="B1716" t="s">
        <v>3509</v>
      </c>
    </row>
    <row r="1717" spans="1:2" x14ac:dyDescent="0.25">
      <c r="A1717" t="s">
        <v>3510</v>
      </c>
      <c r="B1717" t="s">
        <v>3511</v>
      </c>
    </row>
    <row r="1718" spans="1:2" x14ac:dyDescent="0.25">
      <c r="A1718" t="s">
        <v>3512</v>
      </c>
      <c r="B1718" t="s">
        <v>3513</v>
      </c>
    </row>
    <row r="1719" spans="1:2" x14ac:dyDescent="0.25">
      <c r="A1719" t="s">
        <v>3514</v>
      </c>
      <c r="B1719" t="s">
        <v>3515</v>
      </c>
    </row>
    <row r="1720" spans="1:2" x14ac:dyDescent="0.25">
      <c r="A1720" t="s">
        <v>3516</v>
      </c>
      <c r="B1720" t="s">
        <v>3517</v>
      </c>
    </row>
    <row r="1721" spans="1:2" x14ac:dyDescent="0.25">
      <c r="A1721" t="s">
        <v>3518</v>
      </c>
      <c r="B1721" t="s">
        <v>3519</v>
      </c>
    </row>
    <row r="1722" spans="1:2" x14ac:dyDescent="0.25">
      <c r="A1722" t="s">
        <v>3520</v>
      </c>
      <c r="B1722" t="s">
        <v>3521</v>
      </c>
    </row>
    <row r="1723" spans="1:2" x14ac:dyDescent="0.25">
      <c r="A1723" t="s">
        <v>3522</v>
      </c>
      <c r="B1723" t="s">
        <v>3523</v>
      </c>
    </row>
    <row r="1724" spans="1:2" x14ac:dyDescent="0.25">
      <c r="A1724" t="s">
        <v>3524</v>
      </c>
      <c r="B1724" t="s">
        <v>3525</v>
      </c>
    </row>
    <row r="1725" spans="1:2" x14ac:dyDescent="0.25">
      <c r="A1725" t="s">
        <v>3526</v>
      </c>
      <c r="B1725" t="s">
        <v>3527</v>
      </c>
    </row>
    <row r="1726" spans="1:2" x14ac:dyDescent="0.25">
      <c r="A1726" t="s">
        <v>3528</v>
      </c>
      <c r="B1726" t="s">
        <v>3529</v>
      </c>
    </row>
    <row r="1727" spans="1:2" x14ac:dyDescent="0.25">
      <c r="A1727" t="s">
        <v>3530</v>
      </c>
      <c r="B1727" t="s">
        <v>3531</v>
      </c>
    </row>
    <row r="1728" spans="1:2" x14ac:dyDescent="0.25">
      <c r="A1728" t="s">
        <v>3532</v>
      </c>
      <c r="B1728" t="s">
        <v>3533</v>
      </c>
    </row>
    <row r="1729" spans="1:2" x14ac:dyDescent="0.25">
      <c r="A1729" t="s">
        <v>3534</v>
      </c>
      <c r="B1729" t="s">
        <v>3535</v>
      </c>
    </row>
    <row r="1730" spans="1:2" x14ac:dyDescent="0.25">
      <c r="A1730" t="s">
        <v>3536</v>
      </c>
      <c r="B1730" t="s">
        <v>3537</v>
      </c>
    </row>
    <row r="1731" spans="1:2" x14ac:dyDescent="0.25">
      <c r="A1731" t="s">
        <v>3538</v>
      </c>
      <c r="B1731" t="s">
        <v>3539</v>
      </c>
    </row>
    <row r="1732" spans="1:2" x14ac:dyDescent="0.25">
      <c r="A1732" t="s">
        <v>3540</v>
      </c>
      <c r="B1732" t="s">
        <v>3541</v>
      </c>
    </row>
    <row r="1733" spans="1:2" x14ac:dyDescent="0.25">
      <c r="A1733" t="s">
        <v>3542</v>
      </c>
      <c r="B1733" t="s">
        <v>3543</v>
      </c>
    </row>
    <row r="1734" spans="1:2" x14ac:dyDescent="0.25">
      <c r="A1734" t="s">
        <v>3544</v>
      </c>
      <c r="B1734" t="s">
        <v>3545</v>
      </c>
    </row>
    <row r="1735" spans="1:2" x14ac:dyDescent="0.25">
      <c r="A1735" t="s">
        <v>3546</v>
      </c>
      <c r="B1735" t="s">
        <v>3547</v>
      </c>
    </row>
    <row r="1736" spans="1:2" x14ac:dyDescent="0.25">
      <c r="A1736" t="s">
        <v>3548</v>
      </c>
      <c r="B1736" t="s">
        <v>3549</v>
      </c>
    </row>
    <row r="1737" spans="1:2" x14ac:dyDescent="0.25">
      <c r="A1737" t="s">
        <v>3550</v>
      </c>
      <c r="B1737" t="s">
        <v>3551</v>
      </c>
    </row>
    <row r="1738" spans="1:2" x14ac:dyDescent="0.25">
      <c r="A1738" t="s">
        <v>3552</v>
      </c>
      <c r="B1738" t="s">
        <v>3553</v>
      </c>
    </row>
    <row r="1739" spans="1:2" x14ac:dyDescent="0.25">
      <c r="A1739" t="s">
        <v>3554</v>
      </c>
      <c r="B1739" t="s">
        <v>3555</v>
      </c>
    </row>
    <row r="1740" spans="1:2" x14ac:dyDescent="0.25">
      <c r="A1740" t="s">
        <v>3556</v>
      </c>
      <c r="B1740" t="s">
        <v>3557</v>
      </c>
    </row>
    <row r="1741" spans="1:2" x14ac:dyDescent="0.25">
      <c r="A1741" t="s">
        <v>3558</v>
      </c>
      <c r="B1741" t="s">
        <v>3559</v>
      </c>
    </row>
    <row r="1742" spans="1:2" x14ac:dyDescent="0.25">
      <c r="A1742" t="s">
        <v>3560</v>
      </c>
      <c r="B1742" t="s">
        <v>3561</v>
      </c>
    </row>
    <row r="1743" spans="1:2" x14ac:dyDescent="0.25">
      <c r="A1743" t="s">
        <v>3562</v>
      </c>
      <c r="B1743" t="s">
        <v>3563</v>
      </c>
    </row>
    <row r="1744" spans="1:2" x14ac:dyDescent="0.25">
      <c r="A1744" t="s">
        <v>3564</v>
      </c>
      <c r="B1744" t="s">
        <v>3565</v>
      </c>
    </row>
    <row r="1745" spans="1:2" x14ac:dyDescent="0.25">
      <c r="A1745" t="s">
        <v>3566</v>
      </c>
      <c r="B1745" t="s">
        <v>3567</v>
      </c>
    </row>
    <row r="1746" spans="1:2" x14ac:dyDescent="0.25">
      <c r="A1746" t="s">
        <v>3568</v>
      </c>
      <c r="B1746" t="s">
        <v>3569</v>
      </c>
    </row>
    <row r="1747" spans="1:2" x14ac:dyDescent="0.25">
      <c r="A1747" t="s">
        <v>3570</v>
      </c>
      <c r="B1747" t="s">
        <v>3571</v>
      </c>
    </row>
    <row r="1748" spans="1:2" x14ac:dyDescent="0.25">
      <c r="A1748" t="s">
        <v>3572</v>
      </c>
      <c r="B1748" t="s">
        <v>3573</v>
      </c>
    </row>
    <row r="1749" spans="1:2" x14ac:dyDescent="0.25">
      <c r="A1749" t="s">
        <v>3574</v>
      </c>
      <c r="B1749" t="s">
        <v>3575</v>
      </c>
    </row>
    <row r="1750" spans="1:2" x14ac:dyDescent="0.25">
      <c r="A1750" t="s">
        <v>3576</v>
      </c>
      <c r="B1750" t="s">
        <v>3577</v>
      </c>
    </row>
    <row r="1751" spans="1:2" x14ac:dyDescent="0.25">
      <c r="A1751" t="s">
        <v>3578</v>
      </c>
      <c r="B1751" t="s">
        <v>3579</v>
      </c>
    </row>
    <row r="1752" spans="1:2" x14ac:dyDescent="0.25">
      <c r="A1752" t="s">
        <v>3580</v>
      </c>
      <c r="B1752" t="s">
        <v>3581</v>
      </c>
    </row>
    <row r="1753" spans="1:2" x14ac:dyDescent="0.25">
      <c r="A1753" t="s">
        <v>3582</v>
      </c>
      <c r="B1753" t="s">
        <v>3583</v>
      </c>
    </row>
    <row r="1754" spans="1:2" x14ac:dyDescent="0.25">
      <c r="A1754" t="s">
        <v>3584</v>
      </c>
      <c r="B1754" t="s">
        <v>3585</v>
      </c>
    </row>
    <row r="1755" spans="1:2" x14ac:dyDescent="0.25">
      <c r="A1755" t="s">
        <v>3586</v>
      </c>
      <c r="B1755" t="s">
        <v>3587</v>
      </c>
    </row>
    <row r="1756" spans="1:2" x14ac:dyDescent="0.25">
      <c r="A1756" t="s">
        <v>3588</v>
      </c>
      <c r="B1756" t="s">
        <v>3589</v>
      </c>
    </row>
    <row r="1757" spans="1:2" x14ac:dyDescent="0.25">
      <c r="A1757" t="s">
        <v>3590</v>
      </c>
      <c r="B1757" t="s">
        <v>3591</v>
      </c>
    </row>
    <row r="1758" spans="1:2" x14ac:dyDescent="0.25">
      <c r="A1758" t="s">
        <v>3592</v>
      </c>
      <c r="B1758" t="s">
        <v>3593</v>
      </c>
    </row>
    <row r="1759" spans="1:2" x14ac:dyDescent="0.25">
      <c r="A1759" t="s">
        <v>3594</v>
      </c>
      <c r="B1759" t="s">
        <v>3595</v>
      </c>
    </row>
    <row r="1760" spans="1:2" x14ac:dyDescent="0.25">
      <c r="A1760" t="s">
        <v>3596</v>
      </c>
      <c r="B1760" t="s">
        <v>3597</v>
      </c>
    </row>
    <row r="1761" spans="1:2" x14ac:dyDescent="0.25">
      <c r="A1761" t="s">
        <v>3598</v>
      </c>
      <c r="B1761" t="s">
        <v>3599</v>
      </c>
    </row>
    <row r="1762" spans="1:2" x14ac:dyDescent="0.25">
      <c r="A1762" t="s">
        <v>3600</v>
      </c>
      <c r="B1762" t="s">
        <v>3601</v>
      </c>
    </row>
    <row r="1763" spans="1:2" x14ac:dyDescent="0.25">
      <c r="A1763" t="s">
        <v>3602</v>
      </c>
      <c r="B1763" t="s">
        <v>3603</v>
      </c>
    </row>
    <row r="1764" spans="1:2" x14ac:dyDescent="0.25">
      <c r="A1764" t="s">
        <v>3604</v>
      </c>
      <c r="B1764" t="s">
        <v>3605</v>
      </c>
    </row>
    <row r="1765" spans="1:2" x14ac:dyDescent="0.25">
      <c r="A1765" t="s">
        <v>3606</v>
      </c>
      <c r="B1765" t="s">
        <v>3607</v>
      </c>
    </row>
    <row r="1766" spans="1:2" x14ac:dyDescent="0.25">
      <c r="A1766" t="s">
        <v>3608</v>
      </c>
      <c r="B1766" t="s">
        <v>3609</v>
      </c>
    </row>
    <row r="1767" spans="1:2" x14ac:dyDescent="0.25">
      <c r="A1767" t="s">
        <v>3610</v>
      </c>
      <c r="B1767" t="s">
        <v>3611</v>
      </c>
    </row>
    <row r="1768" spans="1:2" x14ac:dyDescent="0.25">
      <c r="A1768" t="s">
        <v>3612</v>
      </c>
      <c r="B1768" t="s">
        <v>3613</v>
      </c>
    </row>
    <row r="1769" spans="1:2" x14ac:dyDescent="0.25">
      <c r="A1769" t="s">
        <v>3614</v>
      </c>
      <c r="B1769" t="s">
        <v>3615</v>
      </c>
    </row>
    <row r="1770" spans="1:2" x14ac:dyDescent="0.25">
      <c r="A1770" t="s">
        <v>3616</v>
      </c>
      <c r="B1770" t="s">
        <v>3617</v>
      </c>
    </row>
    <row r="1771" spans="1:2" x14ac:dyDescent="0.25">
      <c r="A1771" t="s">
        <v>3618</v>
      </c>
      <c r="B1771" t="s">
        <v>3619</v>
      </c>
    </row>
    <row r="1772" spans="1:2" x14ac:dyDescent="0.25">
      <c r="A1772" t="s">
        <v>3620</v>
      </c>
      <c r="B1772" t="s">
        <v>3621</v>
      </c>
    </row>
    <row r="1773" spans="1:2" x14ac:dyDescent="0.25">
      <c r="A1773" t="s">
        <v>3622</v>
      </c>
      <c r="B1773" t="s">
        <v>3623</v>
      </c>
    </row>
    <row r="1774" spans="1:2" x14ac:dyDescent="0.25">
      <c r="A1774" t="s">
        <v>3624</v>
      </c>
      <c r="B1774" t="s">
        <v>3625</v>
      </c>
    </row>
    <row r="1775" spans="1:2" x14ac:dyDescent="0.25">
      <c r="A1775" t="s">
        <v>3626</v>
      </c>
      <c r="B1775" t="s">
        <v>3627</v>
      </c>
    </row>
    <row r="1776" spans="1:2" x14ac:dyDescent="0.25">
      <c r="A1776" t="s">
        <v>3628</v>
      </c>
      <c r="B1776" t="s">
        <v>3629</v>
      </c>
    </row>
    <row r="1777" spans="1:2" x14ac:dyDescent="0.25">
      <c r="A1777" t="s">
        <v>3630</v>
      </c>
      <c r="B1777" t="s">
        <v>3631</v>
      </c>
    </row>
    <row r="1778" spans="1:2" x14ac:dyDescent="0.25">
      <c r="A1778" t="s">
        <v>3632</v>
      </c>
      <c r="B1778" t="s">
        <v>3633</v>
      </c>
    </row>
    <row r="1779" spans="1:2" x14ac:dyDescent="0.25">
      <c r="A1779" t="s">
        <v>3634</v>
      </c>
      <c r="B1779" t="s">
        <v>3635</v>
      </c>
    </row>
    <row r="1780" spans="1:2" x14ac:dyDescent="0.25">
      <c r="A1780" t="s">
        <v>3636</v>
      </c>
      <c r="B1780" t="s">
        <v>3637</v>
      </c>
    </row>
    <row r="1781" spans="1:2" x14ac:dyDescent="0.25">
      <c r="A1781" t="s">
        <v>3638</v>
      </c>
      <c r="B1781" t="s">
        <v>3639</v>
      </c>
    </row>
    <row r="1782" spans="1:2" x14ac:dyDescent="0.25">
      <c r="A1782" t="s">
        <v>3640</v>
      </c>
      <c r="B1782" t="s">
        <v>3641</v>
      </c>
    </row>
    <row r="1783" spans="1:2" x14ac:dyDescent="0.25">
      <c r="A1783" t="s">
        <v>3642</v>
      </c>
      <c r="B1783" t="s">
        <v>3643</v>
      </c>
    </row>
    <row r="1784" spans="1:2" x14ac:dyDescent="0.25">
      <c r="A1784" t="s">
        <v>3644</v>
      </c>
      <c r="B1784" t="s">
        <v>3645</v>
      </c>
    </row>
    <row r="1785" spans="1:2" x14ac:dyDescent="0.25">
      <c r="A1785" t="s">
        <v>3646</v>
      </c>
      <c r="B1785" t="s">
        <v>3647</v>
      </c>
    </row>
    <row r="1786" spans="1:2" x14ac:dyDescent="0.25">
      <c r="A1786" t="s">
        <v>3648</v>
      </c>
      <c r="B1786" t="s">
        <v>3649</v>
      </c>
    </row>
    <row r="1787" spans="1:2" x14ac:dyDescent="0.25">
      <c r="A1787" t="s">
        <v>3650</v>
      </c>
      <c r="B1787" t="s">
        <v>3651</v>
      </c>
    </row>
    <row r="1788" spans="1:2" x14ac:dyDescent="0.25">
      <c r="A1788" t="s">
        <v>3652</v>
      </c>
      <c r="B1788" t="s">
        <v>3653</v>
      </c>
    </row>
    <row r="1789" spans="1:2" x14ac:dyDescent="0.25">
      <c r="A1789" t="s">
        <v>3654</v>
      </c>
      <c r="B1789" t="s">
        <v>3655</v>
      </c>
    </row>
    <row r="1790" spans="1:2" x14ac:dyDescent="0.25">
      <c r="A1790" t="s">
        <v>3656</v>
      </c>
      <c r="B1790" t="s">
        <v>3657</v>
      </c>
    </row>
    <row r="1791" spans="1:2" x14ac:dyDescent="0.25">
      <c r="A1791" t="s">
        <v>3658</v>
      </c>
      <c r="B1791" t="s">
        <v>3659</v>
      </c>
    </row>
    <row r="1792" spans="1:2" x14ac:dyDescent="0.25">
      <c r="A1792" t="s">
        <v>3660</v>
      </c>
      <c r="B1792" t="s">
        <v>3661</v>
      </c>
    </row>
    <row r="1793" spans="1:2" x14ac:dyDescent="0.25">
      <c r="A1793" t="s">
        <v>3662</v>
      </c>
      <c r="B1793" t="s">
        <v>3663</v>
      </c>
    </row>
    <row r="1794" spans="1:2" x14ac:dyDescent="0.25">
      <c r="A1794" t="s">
        <v>3664</v>
      </c>
      <c r="B1794" t="s">
        <v>3665</v>
      </c>
    </row>
    <row r="1795" spans="1:2" x14ac:dyDescent="0.25">
      <c r="A1795" t="s">
        <v>3666</v>
      </c>
      <c r="B1795" t="s">
        <v>3667</v>
      </c>
    </row>
    <row r="1796" spans="1:2" x14ac:dyDescent="0.25">
      <c r="A1796" t="s">
        <v>3668</v>
      </c>
      <c r="B1796" t="s">
        <v>3669</v>
      </c>
    </row>
    <row r="1797" spans="1:2" x14ac:dyDescent="0.25">
      <c r="A1797" t="s">
        <v>3670</v>
      </c>
      <c r="B1797" t="s">
        <v>3671</v>
      </c>
    </row>
    <row r="1798" spans="1:2" x14ac:dyDescent="0.25">
      <c r="A1798" t="s">
        <v>3672</v>
      </c>
      <c r="B1798" t="s">
        <v>3673</v>
      </c>
    </row>
    <row r="1799" spans="1:2" x14ac:dyDescent="0.25">
      <c r="A1799" t="s">
        <v>3674</v>
      </c>
      <c r="B1799" t="s">
        <v>3675</v>
      </c>
    </row>
    <row r="1800" spans="1:2" x14ac:dyDescent="0.25">
      <c r="A1800" t="s">
        <v>3676</v>
      </c>
      <c r="B1800" t="s">
        <v>3677</v>
      </c>
    </row>
    <row r="1801" spans="1:2" x14ac:dyDescent="0.25">
      <c r="A1801" t="s">
        <v>3678</v>
      </c>
      <c r="B1801" t="s">
        <v>3679</v>
      </c>
    </row>
    <row r="1802" spans="1:2" x14ac:dyDescent="0.25">
      <c r="A1802" t="s">
        <v>3680</v>
      </c>
      <c r="B1802" t="s">
        <v>3681</v>
      </c>
    </row>
    <row r="1803" spans="1:2" x14ac:dyDescent="0.25">
      <c r="A1803" t="s">
        <v>3682</v>
      </c>
      <c r="B1803" t="s">
        <v>3683</v>
      </c>
    </row>
    <row r="1804" spans="1:2" x14ac:dyDescent="0.25">
      <c r="A1804" t="s">
        <v>3684</v>
      </c>
      <c r="B1804" t="s">
        <v>3685</v>
      </c>
    </row>
    <row r="1805" spans="1:2" x14ac:dyDescent="0.25">
      <c r="A1805" t="s">
        <v>3686</v>
      </c>
      <c r="B1805" t="s">
        <v>3687</v>
      </c>
    </row>
    <row r="1806" spans="1:2" x14ac:dyDescent="0.25">
      <c r="A1806" t="s">
        <v>3688</v>
      </c>
      <c r="B1806" t="s">
        <v>3689</v>
      </c>
    </row>
    <row r="1807" spans="1:2" x14ac:dyDescent="0.25">
      <c r="A1807" t="s">
        <v>3690</v>
      </c>
      <c r="B1807" t="s">
        <v>3691</v>
      </c>
    </row>
    <row r="1808" spans="1:2" x14ac:dyDescent="0.25">
      <c r="A1808" t="s">
        <v>3692</v>
      </c>
      <c r="B1808" t="s">
        <v>3693</v>
      </c>
    </row>
    <row r="1809" spans="1:2" x14ac:dyDescent="0.25">
      <c r="A1809" t="s">
        <v>3694</v>
      </c>
      <c r="B1809" t="s">
        <v>3695</v>
      </c>
    </row>
    <row r="1810" spans="1:2" x14ac:dyDescent="0.25">
      <c r="A1810" t="s">
        <v>3696</v>
      </c>
      <c r="B1810" t="s">
        <v>3697</v>
      </c>
    </row>
    <row r="1811" spans="1:2" x14ac:dyDescent="0.25">
      <c r="A1811" t="s">
        <v>3698</v>
      </c>
      <c r="B1811" t="s">
        <v>3699</v>
      </c>
    </row>
    <row r="1812" spans="1:2" x14ac:dyDescent="0.25">
      <c r="A1812" t="s">
        <v>3700</v>
      </c>
      <c r="B1812" t="s">
        <v>3701</v>
      </c>
    </row>
    <row r="1813" spans="1:2" x14ac:dyDescent="0.25">
      <c r="A1813" t="s">
        <v>3702</v>
      </c>
      <c r="B1813" t="s">
        <v>3703</v>
      </c>
    </row>
    <row r="1814" spans="1:2" x14ac:dyDescent="0.25">
      <c r="A1814" t="s">
        <v>3704</v>
      </c>
      <c r="B1814" t="s">
        <v>3705</v>
      </c>
    </row>
    <row r="1815" spans="1:2" x14ac:dyDescent="0.25">
      <c r="A1815" t="s">
        <v>3706</v>
      </c>
      <c r="B1815" t="s">
        <v>3707</v>
      </c>
    </row>
    <row r="1816" spans="1:2" x14ac:dyDescent="0.25">
      <c r="A1816" t="s">
        <v>3708</v>
      </c>
      <c r="B1816" t="s">
        <v>3709</v>
      </c>
    </row>
    <row r="1817" spans="1:2" x14ac:dyDescent="0.25">
      <c r="A1817" t="s">
        <v>3710</v>
      </c>
      <c r="B1817" t="s">
        <v>3711</v>
      </c>
    </row>
    <row r="1818" spans="1:2" x14ac:dyDescent="0.25">
      <c r="A1818" t="s">
        <v>3712</v>
      </c>
      <c r="B1818" t="s">
        <v>3713</v>
      </c>
    </row>
    <row r="1819" spans="1:2" x14ac:dyDescent="0.25">
      <c r="A1819" t="s">
        <v>3714</v>
      </c>
      <c r="B1819" t="s">
        <v>3715</v>
      </c>
    </row>
  </sheetData>
  <dataValidations count="1">
    <dataValidation allowBlank="1" showInputMessage="1" showErrorMessage="1" prompt="ICD10 Key. ICD10 Categories and Descriptions" sqref="A1" xr:uid="{26EC4C5C-9032-4211-BB29-1F373A192146}"/>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C3822"/>
  <sheetViews>
    <sheetView topLeftCell="EW1" workbookViewId="0">
      <selection activeCell="EZ1" sqref="EZ1"/>
    </sheetView>
  </sheetViews>
  <sheetFormatPr defaultColWidth="28.7109375" defaultRowHeight="15" x14ac:dyDescent="0.25"/>
  <cols>
    <col min="4" max="5" width="28.7109375" style="1"/>
    <col min="67" max="78" width="28.7109375" customWidth="1"/>
    <col min="119" max="155" width="28.7109375" customWidth="1"/>
  </cols>
  <sheetData>
    <row r="1" spans="1:185" x14ac:dyDescent="0.25">
      <c r="A1" t="s">
        <v>3753</v>
      </c>
      <c r="B1" t="s">
        <v>3754</v>
      </c>
      <c r="C1" t="s">
        <v>3755</v>
      </c>
      <c r="D1" t="s">
        <v>3756</v>
      </c>
      <c r="E1" t="s">
        <v>3757</v>
      </c>
      <c r="F1" t="s">
        <v>3758</v>
      </c>
      <c r="G1" t="s">
        <v>3759</v>
      </c>
      <c r="H1" t="s">
        <v>3760</v>
      </c>
      <c r="I1" t="s">
        <v>3761</v>
      </c>
      <c r="J1" t="s">
        <v>3762</v>
      </c>
      <c r="K1" t="s">
        <v>3763</v>
      </c>
      <c r="L1" t="s">
        <v>3764</v>
      </c>
      <c r="M1" t="s">
        <v>3765</v>
      </c>
      <c r="N1" t="s">
        <v>3766</v>
      </c>
      <c r="O1" t="s">
        <v>3767</v>
      </c>
      <c r="P1" t="s">
        <v>3768</v>
      </c>
      <c r="Q1" t="s">
        <v>3769</v>
      </c>
      <c r="R1" t="s">
        <v>3770</v>
      </c>
      <c r="S1" t="s">
        <v>3749</v>
      </c>
      <c r="T1" t="s">
        <v>3771</v>
      </c>
      <c r="U1" t="s">
        <v>3772</v>
      </c>
      <c r="V1" t="s">
        <v>3773</v>
      </c>
      <c r="W1" t="s">
        <v>3774</v>
      </c>
      <c r="X1" t="s">
        <v>3775</v>
      </c>
      <c r="Y1" t="s">
        <v>3776</v>
      </c>
      <c r="Z1" t="s">
        <v>3777</v>
      </c>
      <c r="AA1" t="s">
        <v>3778</v>
      </c>
      <c r="AB1" t="s">
        <v>3779</v>
      </c>
      <c r="AC1" t="s">
        <v>3780</v>
      </c>
      <c r="AD1" t="s">
        <v>3781</v>
      </c>
      <c r="AE1" t="s">
        <v>3782</v>
      </c>
      <c r="AF1" t="s">
        <v>3783</v>
      </c>
      <c r="AG1" t="s">
        <v>3784</v>
      </c>
      <c r="AH1" t="s">
        <v>3785</v>
      </c>
      <c r="AI1" t="s">
        <v>3786</v>
      </c>
      <c r="AJ1" t="s">
        <v>3787</v>
      </c>
      <c r="AK1" t="s">
        <v>3788</v>
      </c>
      <c r="AL1" t="s">
        <v>3789</v>
      </c>
      <c r="AM1" t="s">
        <v>3790</v>
      </c>
      <c r="AN1" t="s">
        <v>3791</v>
      </c>
      <c r="AO1" t="s">
        <v>3792</v>
      </c>
      <c r="AP1" t="s">
        <v>3793</v>
      </c>
      <c r="AQ1" t="s">
        <v>3794</v>
      </c>
      <c r="AR1" t="s">
        <v>3795</v>
      </c>
      <c r="AS1" t="s">
        <v>3796</v>
      </c>
      <c r="AT1" t="s">
        <v>3797</v>
      </c>
      <c r="AU1" t="s">
        <v>3798</v>
      </c>
      <c r="AV1" t="s">
        <v>3799</v>
      </c>
      <c r="AW1" t="s">
        <v>3800</v>
      </c>
      <c r="AX1" t="s">
        <v>3801</v>
      </c>
      <c r="AY1" t="s">
        <v>3802</v>
      </c>
      <c r="AZ1" t="s">
        <v>3803</v>
      </c>
      <c r="BA1" t="s">
        <v>3804</v>
      </c>
      <c r="BB1" t="s">
        <v>3805</v>
      </c>
      <c r="BC1" t="s">
        <v>3806</v>
      </c>
      <c r="BD1" t="s">
        <v>3807</v>
      </c>
      <c r="BE1" t="s">
        <v>3808</v>
      </c>
      <c r="BF1" t="s">
        <v>3809</v>
      </c>
      <c r="BG1" t="s">
        <v>3810</v>
      </c>
      <c r="BH1" t="s">
        <v>3811</v>
      </c>
      <c r="BI1" t="s">
        <v>3812</v>
      </c>
      <c r="BJ1" t="s">
        <v>3813</v>
      </c>
      <c r="BK1" t="s">
        <v>3814</v>
      </c>
      <c r="BL1" t="s">
        <v>3815</v>
      </c>
      <c r="BM1" t="s">
        <v>3816</v>
      </c>
      <c r="BN1" t="s">
        <v>3817</v>
      </c>
      <c r="BO1" t="s">
        <v>3818</v>
      </c>
      <c r="BP1" t="s">
        <v>3819</v>
      </c>
      <c r="BQ1" t="s">
        <v>3820</v>
      </c>
      <c r="BR1" t="s">
        <v>3821</v>
      </c>
      <c r="BS1" t="s">
        <v>3822</v>
      </c>
      <c r="BT1" t="s">
        <v>3823</v>
      </c>
      <c r="BU1" t="s">
        <v>3824</v>
      </c>
      <c r="BV1" t="s">
        <v>3825</v>
      </c>
      <c r="BW1" t="s">
        <v>3826</v>
      </c>
      <c r="BX1" t="s">
        <v>3827</v>
      </c>
      <c r="BY1" t="s">
        <v>3828</v>
      </c>
      <c r="BZ1" t="s">
        <v>3829</v>
      </c>
      <c r="CA1" t="s">
        <v>3830</v>
      </c>
      <c r="CB1" t="s">
        <v>3831</v>
      </c>
      <c r="CC1" t="s">
        <v>3832</v>
      </c>
      <c r="CD1" t="s">
        <v>3833</v>
      </c>
      <c r="CE1" t="s">
        <v>3834</v>
      </c>
      <c r="CF1" t="s">
        <v>3835</v>
      </c>
      <c r="CG1" t="s">
        <v>3836</v>
      </c>
      <c r="CH1" t="s">
        <v>3837</v>
      </c>
      <c r="CI1" t="s">
        <v>3838</v>
      </c>
      <c r="CJ1" t="s">
        <v>3839</v>
      </c>
      <c r="CK1" t="s">
        <v>3840</v>
      </c>
      <c r="CL1" t="s">
        <v>3841</v>
      </c>
      <c r="CM1" t="s">
        <v>3842</v>
      </c>
      <c r="CN1" t="s">
        <v>3843</v>
      </c>
      <c r="CO1" t="s">
        <v>3844</v>
      </c>
      <c r="CP1" t="s">
        <v>3845</v>
      </c>
      <c r="CQ1" t="s">
        <v>3846</v>
      </c>
      <c r="CR1" t="s">
        <v>3847</v>
      </c>
      <c r="CS1" t="s">
        <v>3848</v>
      </c>
      <c r="CT1" t="s">
        <v>3849</v>
      </c>
      <c r="CU1" t="s">
        <v>3850</v>
      </c>
      <c r="CV1" t="s">
        <v>3851</v>
      </c>
      <c r="CW1" t="s">
        <v>3852</v>
      </c>
      <c r="CX1" t="s">
        <v>3853</v>
      </c>
      <c r="CY1" t="s">
        <v>3854</v>
      </c>
      <c r="CZ1" t="s">
        <v>3855</v>
      </c>
      <c r="DA1" t="s">
        <v>3856</v>
      </c>
      <c r="DB1" t="s">
        <v>3857</v>
      </c>
      <c r="DC1" t="s">
        <v>3858</v>
      </c>
      <c r="DD1" t="s">
        <v>3859</v>
      </c>
      <c r="DE1" t="s">
        <v>3860</v>
      </c>
      <c r="DF1" t="s">
        <v>3861</v>
      </c>
      <c r="DG1" t="s">
        <v>3862</v>
      </c>
      <c r="DH1" t="s">
        <v>3863</v>
      </c>
      <c r="DI1" t="s">
        <v>3864</v>
      </c>
      <c r="DJ1" t="s">
        <v>3865</v>
      </c>
      <c r="DK1" t="s">
        <v>3866</v>
      </c>
      <c r="DL1" t="s">
        <v>3867</v>
      </c>
      <c r="DM1" t="s">
        <v>7969</v>
      </c>
      <c r="DN1" t="s">
        <v>3868</v>
      </c>
      <c r="DO1" t="s">
        <v>3869</v>
      </c>
      <c r="DP1" t="s">
        <v>3870</v>
      </c>
      <c r="DQ1" t="s">
        <v>3871</v>
      </c>
      <c r="DR1" t="s">
        <v>3872</v>
      </c>
      <c r="DS1" t="s">
        <v>3873</v>
      </c>
      <c r="DT1" t="s">
        <v>3874</v>
      </c>
      <c r="DU1" t="s">
        <v>3875</v>
      </c>
      <c r="DV1" t="s">
        <v>3876</v>
      </c>
      <c r="DW1" t="s">
        <v>3877</v>
      </c>
      <c r="DX1" t="s">
        <v>3878</v>
      </c>
      <c r="DY1" t="s">
        <v>3879</v>
      </c>
      <c r="DZ1" t="s">
        <v>3880</v>
      </c>
      <c r="EA1" t="s">
        <v>3881</v>
      </c>
      <c r="EB1" t="s">
        <v>3882</v>
      </c>
      <c r="EC1" t="s">
        <v>3883</v>
      </c>
      <c r="ED1" t="s">
        <v>3884</v>
      </c>
      <c r="EE1" t="s">
        <v>3885</v>
      </c>
      <c r="EF1" t="s">
        <v>3886</v>
      </c>
      <c r="EG1" t="s">
        <v>3887</v>
      </c>
      <c r="EH1" t="s">
        <v>3888</v>
      </c>
      <c r="EI1" t="s">
        <v>3889</v>
      </c>
      <c r="EJ1" t="s">
        <v>3890</v>
      </c>
      <c r="EK1" t="s">
        <v>3891</v>
      </c>
      <c r="EL1" t="s">
        <v>3892</v>
      </c>
      <c r="EM1" t="s">
        <v>3893</v>
      </c>
      <c r="EN1" t="s">
        <v>3894</v>
      </c>
      <c r="EO1" t="s">
        <v>3895</v>
      </c>
      <c r="EP1" t="s">
        <v>3896</v>
      </c>
      <c r="EQ1" t="s">
        <v>3897</v>
      </c>
      <c r="ER1" t="s">
        <v>3898</v>
      </c>
      <c r="ES1" t="s">
        <v>3899</v>
      </c>
      <c r="ET1" t="s">
        <v>3900</v>
      </c>
      <c r="EU1" t="s">
        <v>3901</v>
      </c>
      <c r="EV1" t="s">
        <v>3902</v>
      </c>
      <c r="EW1" t="s">
        <v>3903</v>
      </c>
      <c r="EX1" t="s">
        <v>3904</v>
      </c>
      <c r="EY1" t="s">
        <v>3905</v>
      </c>
      <c r="EZ1" t="s">
        <v>7975</v>
      </c>
      <c r="FA1" t="s">
        <v>3906</v>
      </c>
      <c r="FB1" t="s">
        <v>11</v>
      </c>
      <c r="FC1" t="s">
        <v>12</v>
      </c>
      <c r="FD1" t="s">
        <v>13</v>
      </c>
      <c r="FE1" t="s">
        <v>7970</v>
      </c>
      <c r="FF1" t="s">
        <v>7971</v>
      </c>
      <c r="FG1" t="s">
        <v>3</v>
      </c>
      <c r="FH1" t="s">
        <v>4</v>
      </c>
      <c r="FI1" t="s">
        <v>5</v>
      </c>
      <c r="FJ1" t="s">
        <v>6</v>
      </c>
      <c r="FK1" t="s">
        <v>7</v>
      </c>
      <c r="FL1" t="s">
        <v>8</v>
      </c>
      <c r="FM1" t="s">
        <v>77</v>
      </c>
      <c r="FN1" t="s">
        <v>78</v>
      </c>
      <c r="FO1" t="s">
        <v>79</v>
      </c>
      <c r="FP1" t="s">
        <v>3907</v>
      </c>
      <c r="FQ1" t="s">
        <v>3908</v>
      </c>
      <c r="FR1" t="s">
        <v>3909</v>
      </c>
      <c r="FS1" t="s">
        <v>29</v>
      </c>
      <c r="FT1" t="s">
        <v>28</v>
      </c>
      <c r="FU1" t="s">
        <v>24</v>
      </c>
      <c r="FV1" t="s">
        <v>25</v>
      </c>
      <c r="FW1" t="s">
        <v>26</v>
      </c>
      <c r="FX1" t="s">
        <v>27</v>
      </c>
      <c r="FY1" t="s">
        <v>0</v>
      </c>
      <c r="FZ1" t="s">
        <v>1</v>
      </c>
      <c r="GA1" t="s">
        <v>2</v>
      </c>
      <c r="GB1" t="s">
        <v>9</v>
      </c>
      <c r="GC1" t="s">
        <v>10</v>
      </c>
    </row>
    <row r="2" spans="1:185" x14ac:dyDescent="0.25">
      <c r="A2" t="s">
        <v>3910</v>
      </c>
      <c r="B2" t="s">
        <v>3911</v>
      </c>
      <c r="C2" t="s">
        <v>30</v>
      </c>
      <c r="D2" t="s">
        <v>3911</v>
      </c>
      <c r="E2" t="s">
        <v>30</v>
      </c>
      <c r="F2" t="s">
        <v>3912</v>
      </c>
      <c r="G2" t="s">
        <v>3912</v>
      </c>
      <c r="H2" t="s">
        <v>30</v>
      </c>
      <c r="I2" t="s">
        <v>30</v>
      </c>
      <c r="J2" t="s">
        <v>30</v>
      </c>
      <c r="K2" t="s">
        <v>30</v>
      </c>
      <c r="L2" t="s">
        <v>30</v>
      </c>
      <c r="M2" t="s">
        <v>30</v>
      </c>
      <c r="N2" t="s">
        <v>30</v>
      </c>
      <c r="O2" t="s">
        <v>30</v>
      </c>
      <c r="P2" t="s">
        <v>30</v>
      </c>
      <c r="Q2" s="29" t="s">
        <v>30</v>
      </c>
      <c r="R2" s="29" t="s">
        <v>30</v>
      </c>
      <c r="S2" t="s">
        <v>30</v>
      </c>
      <c r="T2" t="s">
        <v>30</v>
      </c>
      <c r="U2" t="s">
        <v>30</v>
      </c>
      <c r="V2" t="s">
        <v>30</v>
      </c>
      <c r="W2" t="s">
        <v>30</v>
      </c>
      <c r="X2" t="s">
        <v>30</v>
      </c>
      <c r="Y2" s="29" t="s">
        <v>30</v>
      </c>
      <c r="Z2" s="29" t="s">
        <v>30</v>
      </c>
      <c r="AA2" s="29" t="s">
        <v>30</v>
      </c>
      <c r="AB2" t="s">
        <v>30</v>
      </c>
      <c r="AC2" t="s">
        <v>30</v>
      </c>
      <c r="AD2" t="s">
        <v>30</v>
      </c>
      <c r="AE2" t="s">
        <v>30</v>
      </c>
      <c r="AF2" t="s">
        <v>30</v>
      </c>
      <c r="AG2" t="s">
        <v>30</v>
      </c>
      <c r="AH2" t="s">
        <v>30</v>
      </c>
      <c r="AI2" t="s">
        <v>30</v>
      </c>
      <c r="AJ2" t="s">
        <v>3913</v>
      </c>
      <c r="AK2" t="s">
        <v>30</v>
      </c>
      <c r="AL2" t="s">
        <v>30</v>
      </c>
      <c r="AM2" t="s">
        <v>30</v>
      </c>
      <c r="AN2" s="29" t="s">
        <v>30</v>
      </c>
      <c r="AO2" t="s">
        <v>30</v>
      </c>
      <c r="AP2" t="s">
        <v>30</v>
      </c>
      <c r="AQ2" t="s">
        <v>30</v>
      </c>
      <c r="AR2" t="s">
        <v>30</v>
      </c>
      <c r="AS2" t="s">
        <v>30</v>
      </c>
      <c r="AT2" t="s">
        <v>30</v>
      </c>
      <c r="AU2" t="s">
        <v>30</v>
      </c>
      <c r="AV2" t="s">
        <v>30</v>
      </c>
      <c r="AW2" t="s">
        <v>30</v>
      </c>
      <c r="AX2" t="s">
        <v>30</v>
      </c>
      <c r="AY2" t="s">
        <v>30</v>
      </c>
      <c r="AZ2" t="s">
        <v>30</v>
      </c>
      <c r="BA2" t="s">
        <v>30</v>
      </c>
      <c r="BB2" t="s">
        <v>30</v>
      </c>
      <c r="BC2" t="s">
        <v>30</v>
      </c>
      <c r="BD2" t="s">
        <v>30</v>
      </c>
      <c r="BE2" t="s">
        <v>30</v>
      </c>
      <c r="BF2" t="s">
        <v>30</v>
      </c>
      <c r="BG2" t="s">
        <v>30</v>
      </c>
      <c r="BH2" t="s">
        <v>30</v>
      </c>
      <c r="BI2" t="s">
        <v>30</v>
      </c>
      <c r="BJ2" t="s">
        <v>30</v>
      </c>
      <c r="BK2" s="29" t="s">
        <v>30</v>
      </c>
      <c r="BL2" t="s">
        <v>3914</v>
      </c>
      <c r="BM2" t="s">
        <v>3915</v>
      </c>
      <c r="BN2" s="30">
        <v>45448.379467592596</v>
      </c>
      <c r="BO2" t="s">
        <v>3916</v>
      </c>
      <c r="BP2" t="s">
        <v>3917</v>
      </c>
      <c r="BQ2" t="s">
        <v>3918</v>
      </c>
      <c r="BR2" t="s">
        <v>3919</v>
      </c>
      <c r="BS2" t="s">
        <v>3920</v>
      </c>
      <c r="BT2" t="s">
        <v>3921</v>
      </c>
      <c r="BU2" t="s">
        <v>3922</v>
      </c>
      <c r="BV2" t="s">
        <v>3923</v>
      </c>
      <c r="BW2" t="s">
        <v>3924</v>
      </c>
      <c r="BX2" t="s">
        <v>3925</v>
      </c>
      <c r="BY2" t="s">
        <v>3926</v>
      </c>
      <c r="BZ2" t="s">
        <v>3927</v>
      </c>
      <c r="CA2" s="30">
        <v>45447.427719907399</v>
      </c>
      <c r="CB2" s="30">
        <v>45448.359583333302</v>
      </c>
      <c r="CC2" s="30">
        <v>45447.425231481502</v>
      </c>
      <c r="CD2" t="s">
        <v>14</v>
      </c>
      <c r="CE2">
        <v>2024</v>
      </c>
      <c r="CF2">
        <v>6</v>
      </c>
      <c r="CG2" t="s">
        <v>3928</v>
      </c>
      <c r="CH2" t="s">
        <v>55</v>
      </c>
      <c r="CI2" t="s">
        <v>3929</v>
      </c>
      <c r="CJ2" t="s">
        <v>3930</v>
      </c>
      <c r="CK2" t="s">
        <v>3931</v>
      </c>
      <c r="CL2" t="s">
        <v>3928</v>
      </c>
      <c r="CM2">
        <v>0</v>
      </c>
      <c r="CN2" t="s">
        <v>71</v>
      </c>
      <c r="CO2" t="s">
        <v>3928</v>
      </c>
      <c r="CP2" s="30" t="s">
        <v>30</v>
      </c>
      <c r="CQ2" s="30" t="s">
        <v>30</v>
      </c>
      <c r="CR2" t="s">
        <v>3932</v>
      </c>
      <c r="CS2" t="s">
        <v>3933</v>
      </c>
      <c r="CT2" t="s">
        <v>3934</v>
      </c>
      <c r="CU2">
        <v>24063</v>
      </c>
      <c r="CV2">
        <v>58</v>
      </c>
      <c r="CW2" t="s">
        <v>3935</v>
      </c>
      <c r="CX2" t="s">
        <v>3932</v>
      </c>
      <c r="CY2" t="s">
        <v>3936</v>
      </c>
      <c r="CZ2" t="s">
        <v>3937</v>
      </c>
      <c r="DA2" t="s">
        <v>3938</v>
      </c>
      <c r="DB2" t="s">
        <v>3923</v>
      </c>
      <c r="DC2" t="s">
        <v>3923</v>
      </c>
      <c r="DD2" t="s">
        <v>3939</v>
      </c>
      <c r="DE2" t="s">
        <v>3940</v>
      </c>
      <c r="DF2" t="s">
        <v>3941</v>
      </c>
      <c r="DG2" t="s">
        <v>3932</v>
      </c>
      <c r="DH2" t="s">
        <v>3942</v>
      </c>
      <c r="DI2" t="s">
        <v>3943</v>
      </c>
      <c r="DJ2" t="s">
        <v>3944</v>
      </c>
      <c r="DK2" t="s">
        <v>3912</v>
      </c>
      <c r="DL2" t="s">
        <v>3926</v>
      </c>
      <c r="DM2" t="s">
        <v>3945</v>
      </c>
      <c r="DN2" t="s">
        <v>3927</v>
      </c>
      <c r="DO2" t="s">
        <v>3925</v>
      </c>
      <c r="DP2" t="s">
        <v>3946</v>
      </c>
      <c r="DQ2" t="s">
        <v>14</v>
      </c>
      <c r="DR2" t="s">
        <v>3947</v>
      </c>
      <c r="DS2" t="s">
        <v>3948</v>
      </c>
      <c r="DT2" t="s">
        <v>3949</v>
      </c>
      <c r="DU2" t="s">
        <v>3950</v>
      </c>
      <c r="DV2">
        <v>0.28999999999999998</v>
      </c>
      <c r="DW2">
        <v>0.28999999999999998</v>
      </c>
      <c r="DX2" t="s">
        <v>3931</v>
      </c>
      <c r="DY2" t="s">
        <v>3951</v>
      </c>
      <c r="DZ2" s="30">
        <v>45448.379456018498</v>
      </c>
      <c r="EA2" t="s">
        <v>3952</v>
      </c>
      <c r="EB2" t="s">
        <v>3931</v>
      </c>
      <c r="EC2" t="s">
        <v>3953</v>
      </c>
      <c r="ED2" t="s">
        <v>3954</v>
      </c>
      <c r="EE2" t="s">
        <v>3955</v>
      </c>
      <c r="EF2" t="s">
        <v>3956</v>
      </c>
      <c r="EG2" t="s">
        <v>39</v>
      </c>
      <c r="EH2">
        <v>0</v>
      </c>
      <c r="EI2">
        <v>0</v>
      </c>
      <c r="EJ2">
        <v>1</v>
      </c>
      <c r="EK2">
        <v>0</v>
      </c>
      <c r="EL2">
        <v>0</v>
      </c>
      <c r="EM2">
        <v>0</v>
      </c>
      <c r="EN2">
        <v>0</v>
      </c>
      <c r="EO2">
        <v>0</v>
      </c>
      <c r="EP2">
        <v>0</v>
      </c>
      <c r="EQ2">
        <v>0</v>
      </c>
      <c r="ER2">
        <v>1</v>
      </c>
      <c r="ES2" t="s">
        <v>66</v>
      </c>
      <c r="ET2" t="s">
        <v>3923</v>
      </c>
      <c r="EU2">
        <v>0</v>
      </c>
      <c r="EV2" t="s">
        <v>30</v>
      </c>
      <c r="EW2" t="s">
        <v>30</v>
      </c>
      <c r="EX2" t="s">
        <v>30</v>
      </c>
      <c r="EY2" t="s">
        <v>30</v>
      </c>
      <c r="EZ2" t="str">
        <f t="shared" ref="EZ2:EZ65" si="0">IF(DN2 = "Expedited", BN2-CA2, "")</f>
        <v/>
      </c>
      <c r="FA2">
        <v>0.95174768518518504</v>
      </c>
      <c r="FB2" t="s">
        <v>14</v>
      </c>
      <c r="FC2">
        <v>0</v>
      </c>
      <c r="FD2">
        <v>1</v>
      </c>
      <c r="FG2" t="s">
        <v>30</v>
      </c>
      <c r="FH2" t="s">
        <v>30</v>
      </c>
      <c r="FI2" t="s">
        <v>30</v>
      </c>
      <c r="FJ2" t="s">
        <v>30</v>
      </c>
      <c r="FK2" t="s">
        <v>30</v>
      </c>
      <c r="FL2">
        <v>1</v>
      </c>
      <c r="FM2" t="s">
        <v>3718</v>
      </c>
      <c r="FN2">
        <v>0</v>
      </c>
      <c r="FO2">
        <v>1</v>
      </c>
      <c r="FP2" t="s">
        <v>3910</v>
      </c>
      <c r="FQ2">
        <v>0</v>
      </c>
      <c r="FR2">
        <v>1</v>
      </c>
      <c r="FS2" t="s">
        <v>30</v>
      </c>
      <c r="FT2" t="s">
        <v>55</v>
      </c>
      <c r="FU2">
        <v>0</v>
      </c>
      <c r="FV2">
        <v>0</v>
      </c>
      <c r="FW2">
        <v>0</v>
      </c>
      <c r="FX2">
        <v>0</v>
      </c>
      <c r="FY2" t="s">
        <v>66</v>
      </c>
      <c r="FZ2" t="s">
        <v>3912</v>
      </c>
      <c r="GA2" t="s">
        <v>39</v>
      </c>
      <c r="GB2" t="s">
        <v>30</v>
      </c>
      <c r="GC2" t="s">
        <v>30</v>
      </c>
    </row>
    <row r="3" spans="1:185" x14ac:dyDescent="0.25">
      <c r="A3" t="s">
        <v>3910</v>
      </c>
      <c r="B3" t="s">
        <v>3911</v>
      </c>
      <c r="C3" t="s">
        <v>30</v>
      </c>
      <c r="D3" t="s">
        <v>3911</v>
      </c>
      <c r="E3" t="s">
        <v>30</v>
      </c>
      <c r="F3" t="s">
        <v>3957</v>
      </c>
      <c r="G3" t="s">
        <v>3957</v>
      </c>
      <c r="H3" t="s">
        <v>30</v>
      </c>
      <c r="I3" t="s">
        <v>30</v>
      </c>
      <c r="J3" t="s">
        <v>30</v>
      </c>
      <c r="K3" t="s">
        <v>30</v>
      </c>
      <c r="L3" t="s">
        <v>30</v>
      </c>
      <c r="M3" t="s">
        <v>30</v>
      </c>
      <c r="N3" t="s">
        <v>30</v>
      </c>
      <c r="O3" t="s">
        <v>30</v>
      </c>
      <c r="P3" t="s">
        <v>30</v>
      </c>
      <c r="Q3" s="29" t="s">
        <v>30</v>
      </c>
      <c r="R3" s="29" t="s">
        <v>30</v>
      </c>
      <c r="S3" t="s">
        <v>30</v>
      </c>
      <c r="T3" t="s">
        <v>30</v>
      </c>
      <c r="U3" t="s">
        <v>30</v>
      </c>
      <c r="V3" t="s">
        <v>30</v>
      </c>
      <c r="W3" t="s">
        <v>30</v>
      </c>
      <c r="X3" t="s">
        <v>30</v>
      </c>
      <c r="Y3" s="29" t="s">
        <v>30</v>
      </c>
      <c r="Z3" s="29" t="s">
        <v>30</v>
      </c>
      <c r="AA3" s="29" t="s">
        <v>30</v>
      </c>
      <c r="AB3" t="s">
        <v>30</v>
      </c>
      <c r="AC3" t="s">
        <v>30</v>
      </c>
      <c r="AD3" t="s">
        <v>30</v>
      </c>
      <c r="AE3" t="s">
        <v>30</v>
      </c>
      <c r="AF3" t="s">
        <v>30</v>
      </c>
      <c r="AG3" t="s">
        <v>30</v>
      </c>
      <c r="AH3" t="s">
        <v>30</v>
      </c>
      <c r="AI3" t="s">
        <v>30</v>
      </c>
      <c r="AJ3" t="s">
        <v>3958</v>
      </c>
      <c r="AK3" t="s">
        <v>30</v>
      </c>
      <c r="AL3" t="s">
        <v>30</v>
      </c>
      <c r="AM3" t="s">
        <v>30</v>
      </c>
      <c r="AN3" s="29" t="s">
        <v>30</v>
      </c>
      <c r="AO3" t="s">
        <v>30</v>
      </c>
      <c r="AP3" t="s">
        <v>30</v>
      </c>
      <c r="AQ3" t="s">
        <v>30</v>
      </c>
      <c r="AR3" t="s">
        <v>30</v>
      </c>
      <c r="AS3" t="s">
        <v>30</v>
      </c>
      <c r="AT3" t="s">
        <v>30</v>
      </c>
      <c r="AU3" t="s">
        <v>30</v>
      </c>
      <c r="AV3" t="s">
        <v>30</v>
      </c>
      <c r="AW3" t="s">
        <v>30</v>
      </c>
      <c r="AX3" t="s">
        <v>30</v>
      </c>
      <c r="AY3" t="s">
        <v>30</v>
      </c>
      <c r="AZ3" t="s">
        <v>30</v>
      </c>
      <c r="BA3" t="s">
        <v>30</v>
      </c>
      <c r="BB3" t="s">
        <v>30</v>
      </c>
      <c r="BC3" t="s">
        <v>30</v>
      </c>
      <c r="BD3" t="s">
        <v>30</v>
      </c>
      <c r="BE3" t="s">
        <v>30</v>
      </c>
      <c r="BF3" t="s">
        <v>30</v>
      </c>
      <c r="BG3" t="s">
        <v>30</v>
      </c>
      <c r="BH3" t="s">
        <v>30</v>
      </c>
      <c r="BI3" t="s">
        <v>30</v>
      </c>
      <c r="BJ3" t="s">
        <v>30</v>
      </c>
      <c r="BK3" s="29" t="s">
        <v>30</v>
      </c>
      <c r="BL3" t="s">
        <v>3914</v>
      </c>
      <c r="BM3" t="s">
        <v>3915</v>
      </c>
      <c r="BN3" s="30">
        <v>45502.601365740702</v>
      </c>
      <c r="BO3" t="s">
        <v>3959</v>
      </c>
      <c r="BP3" t="s">
        <v>3960</v>
      </c>
      <c r="BQ3" t="s">
        <v>3961</v>
      </c>
      <c r="BR3" t="s">
        <v>3962</v>
      </c>
      <c r="BS3" t="s">
        <v>3920</v>
      </c>
      <c r="BT3" t="s">
        <v>3921</v>
      </c>
      <c r="BU3" t="s">
        <v>3963</v>
      </c>
      <c r="BV3" t="s">
        <v>3964</v>
      </c>
      <c r="BW3" t="s">
        <v>3965</v>
      </c>
      <c r="BX3" t="s">
        <v>3966</v>
      </c>
      <c r="BY3" t="s">
        <v>3926</v>
      </c>
      <c r="BZ3" t="s">
        <v>3927</v>
      </c>
      <c r="CA3" s="30">
        <v>45502.601342592599</v>
      </c>
      <c r="CB3" s="30">
        <v>45502.601365740702</v>
      </c>
      <c r="CC3" s="30">
        <v>45502.601030092599</v>
      </c>
      <c r="CD3" t="s">
        <v>15</v>
      </c>
      <c r="CE3">
        <v>2024</v>
      </c>
      <c r="CF3">
        <v>7</v>
      </c>
      <c r="CG3" t="s">
        <v>3967</v>
      </c>
      <c r="CH3" t="s">
        <v>55</v>
      </c>
      <c r="CI3" t="s">
        <v>3929</v>
      </c>
      <c r="CJ3" t="s">
        <v>3930</v>
      </c>
      <c r="CK3" t="s">
        <v>3931</v>
      </c>
      <c r="CL3" t="s">
        <v>3967</v>
      </c>
      <c r="CM3">
        <v>2035</v>
      </c>
      <c r="CN3" t="s">
        <v>3967</v>
      </c>
      <c r="CO3" t="s">
        <v>3967</v>
      </c>
      <c r="CP3" s="30">
        <v>45502</v>
      </c>
      <c r="CQ3" s="30">
        <v>45867</v>
      </c>
      <c r="CR3" t="s">
        <v>3968</v>
      </c>
      <c r="CS3" t="s">
        <v>3969</v>
      </c>
      <c r="CT3" t="s">
        <v>3970</v>
      </c>
      <c r="CU3">
        <v>21408</v>
      </c>
      <c r="CV3">
        <v>65</v>
      </c>
      <c r="CW3" t="s">
        <v>3971</v>
      </c>
      <c r="CX3" t="s">
        <v>3968</v>
      </c>
      <c r="CY3" t="s">
        <v>3972</v>
      </c>
      <c r="CZ3" t="s">
        <v>3973</v>
      </c>
      <c r="DA3" t="s">
        <v>3938</v>
      </c>
      <c r="DB3" t="s">
        <v>3964</v>
      </c>
      <c r="DC3" t="s">
        <v>3964</v>
      </c>
      <c r="DD3" t="s">
        <v>3974</v>
      </c>
      <c r="DE3" t="s">
        <v>3975</v>
      </c>
      <c r="DF3" t="s">
        <v>3976</v>
      </c>
      <c r="DG3" t="s">
        <v>3968</v>
      </c>
      <c r="DH3" t="s">
        <v>3977</v>
      </c>
      <c r="DI3" t="s">
        <v>3978</v>
      </c>
      <c r="DJ3" t="s">
        <v>3979</v>
      </c>
      <c r="DK3" t="s">
        <v>3957</v>
      </c>
      <c r="DL3" t="s">
        <v>3926</v>
      </c>
      <c r="DM3" t="s">
        <v>3945</v>
      </c>
      <c r="DN3" t="s">
        <v>3927</v>
      </c>
      <c r="DO3" t="s">
        <v>3966</v>
      </c>
      <c r="DP3" t="s">
        <v>3980</v>
      </c>
      <c r="DQ3" t="s">
        <v>15</v>
      </c>
      <c r="DR3" t="s">
        <v>3980</v>
      </c>
      <c r="DS3" t="s">
        <v>3981</v>
      </c>
      <c r="DT3" t="s">
        <v>3949</v>
      </c>
      <c r="DU3" t="s">
        <v>3950</v>
      </c>
      <c r="DV3">
        <v>0</v>
      </c>
      <c r="DW3">
        <v>0</v>
      </c>
      <c r="DX3" t="s">
        <v>3931</v>
      </c>
      <c r="DY3" t="s">
        <v>3982</v>
      </c>
      <c r="DZ3" s="30" t="s">
        <v>30</v>
      </c>
      <c r="EA3" t="s">
        <v>3931</v>
      </c>
      <c r="EB3" t="s">
        <v>3931</v>
      </c>
      <c r="EC3" t="s">
        <v>3931</v>
      </c>
      <c r="ED3" t="s">
        <v>3931</v>
      </c>
      <c r="EE3" t="s">
        <v>3983</v>
      </c>
      <c r="EF3" t="s">
        <v>3984</v>
      </c>
      <c r="EG3" t="s">
        <v>30</v>
      </c>
      <c r="EH3" t="s">
        <v>30</v>
      </c>
      <c r="EI3" t="s">
        <v>30</v>
      </c>
      <c r="EJ3" t="s">
        <v>30</v>
      </c>
      <c r="EK3" t="s">
        <v>30</v>
      </c>
      <c r="EL3">
        <v>0</v>
      </c>
      <c r="EM3">
        <v>0</v>
      </c>
      <c r="EN3" t="s">
        <v>30</v>
      </c>
      <c r="EO3" t="s">
        <v>30</v>
      </c>
      <c r="EP3">
        <v>0</v>
      </c>
      <c r="EQ3">
        <v>0</v>
      </c>
      <c r="ER3">
        <v>1</v>
      </c>
      <c r="ES3" t="s">
        <v>59</v>
      </c>
      <c r="ET3" t="s">
        <v>3964</v>
      </c>
      <c r="EU3">
        <v>0</v>
      </c>
      <c r="EV3" t="s">
        <v>30</v>
      </c>
      <c r="EW3" t="s">
        <v>30</v>
      </c>
      <c r="EX3" t="s">
        <v>30</v>
      </c>
      <c r="EY3" t="s">
        <v>30</v>
      </c>
      <c r="EZ3" t="str">
        <f t="shared" si="0"/>
        <v/>
      </c>
      <c r="FA3">
        <v>2.31481481481481E-5</v>
      </c>
      <c r="FB3" t="s">
        <v>15</v>
      </c>
      <c r="FC3">
        <v>1</v>
      </c>
      <c r="FD3">
        <v>0</v>
      </c>
      <c r="FG3" t="s">
        <v>30</v>
      </c>
      <c r="FH3" t="s">
        <v>30</v>
      </c>
      <c r="FI3" t="s">
        <v>30</v>
      </c>
      <c r="FJ3" t="s">
        <v>30</v>
      </c>
      <c r="FK3" t="s">
        <v>30</v>
      </c>
      <c r="FL3">
        <v>1</v>
      </c>
      <c r="FM3" t="s">
        <v>3718</v>
      </c>
      <c r="FN3">
        <v>1</v>
      </c>
      <c r="FO3">
        <v>0</v>
      </c>
      <c r="FP3" t="s">
        <v>3910</v>
      </c>
      <c r="FQ3">
        <v>1</v>
      </c>
      <c r="FR3">
        <v>0</v>
      </c>
      <c r="FS3" t="s">
        <v>30</v>
      </c>
      <c r="FT3" t="s">
        <v>55</v>
      </c>
      <c r="FU3">
        <v>0</v>
      </c>
      <c r="FV3">
        <v>0</v>
      </c>
      <c r="FW3">
        <v>0</v>
      </c>
      <c r="FX3">
        <v>0</v>
      </c>
      <c r="FY3" t="s">
        <v>59</v>
      </c>
      <c r="FZ3" t="s">
        <v>3957</v>
      </c>
      <c r="GA3" t="s">
        <v>30</v>
      </c>
      <c r="GB3" t="s">
        <v>30</v>
      </c>
      <c r="GC3" t="s">
        <v>30</v>
      </c>
    </row>
    <row r="4" spans="1:185" x14ac:dyDescent="0.25">
      <c r="A4" t="s">
        <v>3910</v>
      </c>
      <c r="B4" t="s">
        <v>3911</v>
      </c>
      <c r="C4" t="s">
        <v>30</v>
      </c>
      <c r="D4" t="s">
        <v>3911</v>
      </c>
      <c r="E4" t="s">
        <v>30</v>
      </c>
      <c r="F4" t="s">
        <v>3985</v>
      </c>
      <c r="G4" t="s">
        <v>3985</v>
      </c>
      <c r="H4" t="s">
        <v>30</v>
      </c>
      <c r="I4" t="s">
        <v>30</v>
      </c>
      <c r="J4" t="s">
        <v>30</v>
      </c>
      <c r="K4" t="s">
        <v>30</v>
      </c>
      <c r="L4" t="s">
        <v>30</v>
      </c>
      <c r="M4" t="s">
        <v>30</v>
      </c>
      <c r="N4" t="s">
        <v>30</v>
      </c>
      <c r="O4" t="s">
        <v>30</v>
      </c>
      <c r="P4" t="s">
        <v>30</v>
      </c>
      <c r="Q4" s="29" t="s">
        <v>30</v>
      </c>
      <c r="R4" s="29" t="s">
        <v>30</v>
      </c>
      <c r="S4" t="s">
        <v>30</v>
      </c>
      <c r="T4" t="s">
        <v>30</v>
      </c>
      <c r="U4" t="s">
        <v>30</v>
      </c>
      <c r="V4" t="s">
        <v>30</v>
      </c>
      <c r="W4" t="s">
        <v>30</v>
      </c>
      <c r="X4" t="s">
        <v>30</v>
      </c>
      <c r="Y4" s="29" t="s">
        <v>30</v>
      </c>
      <c r="Z4" s="29" t="s">
        <v>30</v>
      </c>
      <c r="AA4" s="29" t="s">
        <v>30</v>
      </c>
      <c r="AB4" t="s">
        <v>30</v>
      </c>
      <c r="AC4" t="s">
        <v>30</v>
      </c>
      <c r="AD4" t="s">
        <v>30</v>
      </c>
      <c r="AE4" t="s">
        <v>30</v>
      </c>
      <c r="AF4" t="s">
        <v>30</v>
      </c>
      <c r="AG4" t="s">
        <v>30</v>
      </c>
      <c r="AH4" t="s">
        <v>30</v>
      </c>
      <c r="AI4" t="s">
        <v>30</v>
      </c>
      <c r="AJ4" t="s">
        <v>3986</v>
      </c>
      <c r="AK4" t="s">
        <v>30</v>
      </c>
      <c r="AL4" t="s">
        <v>30</v>
      </c>
      <c r="AM4" t="s">
        <v>30</v>
      </c>
      <c r="AN4" s="29" t="s">
        <v>30</v>
      </c>
      <c r="AO4" t="s">
        <v>30</v>
      </c>
      <c r="AP4" t="s">
        <v>30</v>
      </c>
      <c r="AQ4" t="s">
        <v>30</v>
      </c>
      <c r="AR4" t="s">
        <v>30</v>
      </c>
      <c r="AS4" t="s">
        <v>30</v>
      </c>
      <c r="AT4" t="s">
        <v>30</v>
      </c>
      <c r="AU4" t="s">
        <v>30</v>
      </c>
      <c r="AV4" t="s">
        <v>30</v>
      </c>
      <c r="AW4" t="s">
        <v>30</v>
      </c>
      <c r="AX4" t="s">
        <v>30</v>
      </c>
      <c r="AY4" t="s">
        <v>30</v>
      </c>
      <c r="AZ4" t="s">
        <v>30</v>
      </c>
      <c r="BA4" t="s">
        <v>30</v>
      </c>
      <c r="BB4" t="s">
        <v>30</v>
      </c>
      <c r="BC4" t="s">
        <v>30</v>
      </c>
      <c r="BD4" t="s">
        <v>30</v>
      </c>
      <c r="BE4" t="s">
        <v>30</v>
      </c>
      <c r="BF4" t="s">
        <v>30</v>
      </c>
      <c r="BG4" t="s">
        <v>30</v>
      </c>
      <c r="BH4" t="s">
        <v>30</v>
      </c>
      <c r="BI4" t="s">
        <v>30</v>
      </c>
      <c r="BJ4" t="s">
        <v>30</v>
      </c>
      <c r="BK4" s="29" t="s">
        <v>30</v>
      </c>
      <c r="BL4" t="s">
        <v>3914</v>
      </c>
      <c r="BM4" t="s">
        <v>3915</v>
      </c>
      <c r="BN4" s="30">
        <v>45455.297986111102</v>
      </c>
      <c r="BO4" t="s">
        <v>3987</v>
      </c>
      <c r="BP4" t="s">
        <v>3988</v>
      </c>
      <c r="BQ4" t="s">
        <v>3989</v>
      </c>
      <c r="BR4" t="s">
        <v>3962</v>
      </c>
      <c r="BS4" t="s">
        <v>3920</v>
      </c>
      <c r="BT4" t="s">
        <v>3921</v>
      </c>
      <c r="BU4" t="s">
        <v>3990</v>
      </c>
      <c r="BV4" t="s">
        <v>3991</v>
      </c>
      <c r="BW4" t="s">
        <v>3992</v>
      </c>
      <c r="BX4" t="s">
        <v>3993</v>
      </c>
      <c r="BY4" t="s">
        <v>3926</v>
      </c>
      <c r="BZ4" t="s">
        <v>3927</v>
      </c>
      <c r="CA4" s="30">
        <v>45455.284120370401</v>
      </c>
      <c r="CB4" s="30">
        <v>45455.284120370401</v>
      </c>
      <c r="CC4" s="30">
        <v>45454.5641203704</v>
      </c>
      <c r="CD4" t="s">
        <v>15</v>
      </c>
      <c r="CE4">
        <v>2024</v>
      </c>
      <c r="CF4">
        <v>6</v>
      </c>
      <c r="CG4" t="s">
        <v>3994</v>
      </c>
      <c r="CH4" t="s">
        <v>55</v>
      </c>
      <c r="CI4" t="s">
        <v>3929</v>
      </c>
      <c r="CJ4" t="s">
        <v>3930</v>
      </c>
      <c r="CK4" t="s">
        <v>3994</v>
      </c>
      <c r="CL4" t="s">
        <v>3931</v>
      </c>
      <c r="CM4">
        <v>2035</v>
      </c>
      <c r="CN4" t="s">
        <v>3967</v>
      </c>
      <c r="CO4" t="s">
        <v>3994</v>
      </c>
      <c r="CP4" s="30">
        <v>45455</v>
      </c>
      <c r="CQ4" s="30">
        <v>45820</v>
      </c>
      <c r="CR4" t="s">
        <v>3968</v>
      </c>
      <c r="CS4" t="s">
        <v>3995</v>
      </c>
      <c r="CT4" t="s">
        <v>3970</v>
      </c>
      <c r="CU4">
        <v>21578</v>
      </c>
      <c r="CV4">
        <v>65</v>
      </c>
      <c r="CW4" t="s">
        <v>3971</v>
      </c>
      <c r="CX4" t="s">
        <v>3996</v>
      </c>
      <c r="CY4" t="s">
        <v>3997</v>
      </c>
      <c r="CZ4" t="s">
        <v>3998</v>
      </c>
      <c r="DA4" t="s">
        <v>3938</v>
      </c>
      <c r="DB4" t="s">
        <v>3991</v>
      </c>
      <c r="DC4" t="s">
        <v>3991</v>
      </c>
      <c r="DD4" t="s">
        <v>3999</v>
      </c>
      <c r="DE4" t="s">
        <v>4000</v>
      </c>
      <c r="DF4" t="s">
        <v>4001</v>
      </c>
      <c r="DG4" t="s">
        <v>3996</v>
      </c>
      <c r="DH4" t="s">
        <v>4002</v>
      </c>
      <c r="DI4" t="s">
        <v>4003</v>
      </c>
      <c r="DJ4" t="s">
        <v>4004</v>
      </c>
      <c r="DK4" t="s">
        <v>3985</v>
      </c>
      <c r="DL4" t="s">
        <v>3926</v>
      </c>
      <c r="DM4" t="s">
        <v>3945</v>
      </c>
      <c r="DN4" t="s">
        <v>3927</v>
      </c>
      <c r="DO4" t="s">
        <v>3993</v>
      </c>
      <c r="DP4" t="s">
        <v>3980</v>
      </c>
      <c r="DQ4" t="s">
        <v>15</v>
      </c>
      <c r="DR4" t="s">
        <v>3980</v>
      </c>
      <c r="DS4" t="s">
        <v>3981</v>
      </c>
      <c r="DT4" t="s">
        <v>3949</v>
      </c>
      <c r="DU4" t="s">
        <v>3950</v>
      </c>
      <c r="DV4">
        <v>0.2</v>
      </c>
      <c r="DW4">
        <v>0.2</v>
      </c>
      <c r="DX4" t="s">
        <v>3931</v>
      </c>
      <c r="DY4" t="s">
        <v>4005</v>
      </c>
      <c r="DZ4" s="30" t="s">
        <v>30</v>
      </c>
      <c r="EA4" t="s">
        <v>3931</v>
      </c>
      <c r="EB4" t="s">
        <v>3931</v>
      </c>
      <c r="EC4" t="s">
        <v>3931</v>
      </c>
      <c r="ED4" t="s">
        <v>3931</v>
      </c>
      <c r="EE4" t="s">
        <v>4006</v>
      </c>
      <c r="EF4" t="s">
        <v>4007</v>
      </c>
      <c r="EG4" t="s">
        <v>30</v>
      </c>
      <c r="EH4" t="s">
        <v>30</v>
      </c>
      <c r="EI4" t="s">
        <v>30</v>
      </c>
      <c r="EJ4" t="s">
        <v>30</v>
      </c>
      <c r="EK4" t="s">
        <v>30</v>
      </c>
      <c r="EL4">
        <v>0</v>
      </c>
      <c r="EM4">
        <v>0</v>
      </c>
      <c r="EN4" t="s">
        <v>30</v>
      </c>
      <c r="EO4" t="s">
        <v>30</v>
      </c>
      <c r="EP4">
        <v>0</v>
      </c>
      <c r="EQ4">
        <v>0</v>
      </c>
      <c r="ER4">
        <v>1</v>
      </c>
      <c r="ES4" t="s">
        <v>59</v>
      </c>
      <c r="ET4" t="s">
        <v>3991</v>
      </c>
      <c r="EU4">
        <v>0</v>
      </c>
      <c r="EV4" t="s">
        <v>30</v>
      </c>
      <c r="EW4" t="s">
        <v>30</v>
      </c>
      <c r="EX4" t="s">
        <v>30</v>
      </c>
      <c r="EY4" t="s">
        <v>30</v>
      </c>
      <c r="EZ4" t="str">
        <f t="shared" si="0"/>
        <v/>
      </c>
      <c r="FA4">
        <v>1.3865740740740699E-2</v>
      </c>
      <c r="FB4" t="s">
        <v>15</v>
      </c>
      <c r="FC4">
        <v>1</v>
      </c>
      <c r="FD4">
        <v>0</v>
      </c>
      <c r="FG4" t="s">
        <v>30</v>
      </c>
      <c r="FH4" t="s">
        <v>30</v>
      </c>
      <c r="FI4" t="s">
        <v>30</v>
      </c>
      <c r="FJ4" t="s">
        <v>30</v>
      </c>
      <c r="FK4" t="s">
        <v>30</v>
      </c>
      <c r="FL4">
        <v>1</v>
      </c>
      <c r="FM4" t="s">
        <v>3718</v>
      </c>
      <c r="FN4">
        <v>1</v>
      </c>
      <c r="FO4">
        <v>0</v>
      </c>
      <c r="FP4" t="s">
        <v>3910</v>
      </c>
      <c r="FQ4">
        <v>1</v>
      </c>
      <c r="FR4">
        <v>0</v>
      </c>
      <c r="FS4" t="s">
        <v>30</v>
      </c>
      <c r="FT4" t="s">
        <v>55</v>
      </c>
      <c r="FU4">
        <v>0</v>
      </c>
      <c r="FV4">
        <v>0</v>
      </c>
      <c r="FW4">
        <v>0</v>
      </c>
      <c r="FX4">
        <v>0</v>
      </c>
      <c r="FY4" t="s">
        <v>59</v>
      </c>
      <c r="FZ4" t="s">
        <v>3985</v>
      </c>
      <c r="GA4" t="s">
        <v>30</v>
      </c>
      <c r="GB4" t="s">
        <v>30</v>
      </c>
      <c r="GC4" t="s">
        <v>30</v>
      </c>
    </row>
    <row r="5" spans="1:185" x14ac:dyDescent="0.25">
      <c r="A5" t="s">
        <v>3910</v>
      </c>
      <c r="B5" t="s">
        <v>3911</v>
      </c>
      <c r="C5" t="s">
        <v>30</v>
      </c>
      <c r="D5" t="s">
        <v>3911</v>
      </c>
      <c r="E5" t="s">
        <v>30</v>
      </c>
      <c r="F5" t="s">
        <v>4008</v>
      </c>
      <c r="G5" t="s">
        <v>4008</v>
      </c>
      <c r="H5" t="s">
        <v>30</v>
      </c>
      <c r="I5" t="s">
        <v>30</v>
      </c>
      <c r="J5" t="s">
        <v>30</v>
      </c>
      <c r="K5" t="s">
        <v>30</v>
      </c>
      <c r="L5" t="s">
        <v>30</v>
      </c>
      <c r="M5" t="s">
        <v>30</v>
      </c>
      <c r="N5" t="s">
        <v>30</v>
      </c>
      <c r="O5" t="s">
        <v>30</v>
      </c>
      <c r="P5" t="s">
        <v>30</v>
      </c>
      <c r="Q5" s="29" t="s">
        <v>30</v>
      </c>
      <c r="R5" s="29" t="s">
        <v>30</v>
      </c>
      <c r="S5" t="s">
        <v>30</v>
      </c>
      <c r="T5" t="s">
        <v>30</v>
      </c>
      <c r="U5" t="s">
        <v>30</v>
      </c>
      <c r="V5" t="s">
        <v>30</v>
      </c>
      <c r="W5" t="s">
        <v>30</v>
      </c>
      <c r="X5" t="s">
        <v>30</v>
      </c>
      <c r="Y5" s="29" t="s">
        <v>30</v>
      </c>
      <c r="Z5" s="29" t="s">
        <v>30</v>
      </c>
      <c r="AA5" s="29" t="s">
        <v>30</v>
      </c>
      <c r="AB5" t="s">
        <v>30</v>
      </c>
      <c r="AC5" t="s">
        <v>30</v>
      </c>
      <c r="AD5" t="s">
        <v>30</v>
      </c>
      <c r="AE5" t="s">
        <v>30</v>
      </c>
      <c r="AF5" t="s">
        <v>30</v>
      </c>
      <c r="AG5" t="s">
        <v>30</v>
      </c>
      <c r="AH5" t="s">
        <v>30</v>
      </c>
      <c r="AI5" t="s">
        <v>30</v>
      </c>
      <c r="AJ5" t="s">
        <v>4009</v>
      </c>
      <c r="AK5" t="s">
        <v>30</v>
      </c>
      <c r="AL5" t="s">
        <v>30</v>
      </c>
      <c r="AM5" t="s">
        <v>30</v>
      </c>
      <c r="AN5" s="29" t="s">
        <v>30</v>
      </c>
      <c r="AO5" t="s">
        <v>30</v>
      </c>
      <c r="AP5" t="s">
        <v>30</v>
      </c>
      <c r="AQ5" t="s">
        <v>30</v>
      </c>
      <c r="AR5" t="s">
        <v>30</v>
      </c>
      <c r="AS5" t="s">
        <v>30</v>
      </c>
      <c r="AT5" t="s">
        <v>30</v>
      </c>
      <c r="AU5" t="s">
        <v>30</v>
      </c>
      <c r="AV5" t="s">
        <v>30</v>
      </c>
      <c r="AW5" t="s">
        <v>30</v>
      </c>
      <c r="AX5" t="s">
        <v>30</v>
      </c>
      <c r="AY5" t="s">
        <v>30</v>
      </c>
      <c r="AZ5" t="s">
        <v>30</v>
      </c>
      <c r="BA5" t="s">
        <v>30</v>
      </c>
      <c r="BB5" t="s">
        <v>30</v>
      </c>
      <c r="BC5" t="s">
        <v>30</v>
      </c>
      <c r="BD5" t="s">
        <v>30</v>
      </c>
      <c r="BE5" t="s">
        <v>30</v>
      </c>
      <c r="BF5" t="s">
        <v>30</v>
      </c>
      <c r="BG5" t="s">
        <v>30</v>
      </c>
      <c r="BH5" t="s">
        <v>30</v>
      </c>
      <c r="BI5" t="s">
        <v>30</v>
      </c>
      <c r="BJ5" t="s">
        <v>30</v>
      </c>
      <c r="BK5" s="29" t="s">
        <v>30</v>
      </c>
      <c r="BL5" t="s">
        <v>3914</v>
      </c>
      <c r="BM5" t="s">
        <v>3915</v>
      </c>
      <c r="BN5" s="30">
        <v>45567.668564814798</v>
      </c>
      <c r="BO5" t="s">
        <v>4010</v>
      </c>
      <c r="BP5" t="s">
        <v>4011</v>
      </c>
      <c r="BQ5" t="s">
        <v>4012</v>
      </c>
      <c r="BR5" t="s">
        <v>3962</v>
      </c>
      <c r="BS5" t="s">
        <v>3920</v>
      </c>
      <c r="BT5" t="s">
        <v>4013</v>
      </c>
      <c r="BU5" t="s">
        <v>4014</v>
      </c>
      <c r="BV5" t="s">
        <v>4015</v>
      </c>
      <c r="BW5" t="s">
        <v>4016</v>
      </c>
      <c r="BX5" t="s">
        <v>3993</v>
      </c>
      <c r="BY5" t="s">
        <v>3926</v>
      </c>
      <c r="BZ5" t="s">
        <v>3927</v>
      </c>
      <c r="CA5" s="30">
        <v>45567.665972222203</v>
      </c>
      <c r="CB5" s="30">
        <v>45567.665972222203</v>
      </c>
      <c r="CC5" s="30">
        <v>45567.542743055601</v>
      </c>
      <c r="CD5" t="s">
        <v>15</v>
      </c>
      <c r="CE5">
        <v>2024</v>
      </c>
      <c r="CF5">
        <v>10</v>
      </c>
      <c r="CG5" t="s">
        <v>4017</v>
      </c>
      <c r="CH5" t="s">
        <v>55</v>
      </c>
      <c r="CI5" t="s">
        <v>3929</v>
      </c>
      <c r="CJ5" t="s">
        <v>3930</v>
      </c>
      <c r="CK5" t="s">
        <v>4017</v>
      </c>
      <c r="CL5" t="s">
        <v>3931</v>
      </c>
      <c r="CM5">
        <v>2035</v>
      </c>
      <c r="CN5" t="s">
        <v>3967</v>
      </c>
      <c r="CO5" t="s">
        <v>4017</v>
      </c>
      <c r="CP5" s="30">
        <v>45567</v>
      </c>
      <c r="CQ5" s="30">
        <v>45657</v>
      </c>
      <c r="CR5" t="s">
        <v>3968</v>
      </c>
      <c r="CS5" t="s">
        <v>4018</v>
      </c>
      <c r="CT5" t="s">
        <v>4019</v>
      </c>
      <c r="CU5">
        <v>35069</v>
      </c>
      <c r="CV5">
        <v>28</v>
      </c>
      <c r="CW5" t="s">
        <v>3935</v>
      </c>
      <c r="CX5" t="s">
        <v>3968</v>
      </c>
      <c r="CY5" t="s">
        <v>4020</v>
      </c>
      <c r="CZ5" t="s">
        <v>4021</v>
      </c>
      <c r="DA5" t="s">
        <v>3938</v>
      </c>
      <c r="DB5" t="s">
        <v>4015</v>
      </c>
      <c r="DC5" t="s">
        <v>4015</v>
      </c>
      <c r="DD5" t="s">
        <v>4022</v>
      </c>
      <c r="DE5" t="s">
        <v>4023</v>
      </c>
      <c r="DF5" t="s">
        <v>4024</v>
      </c>
      <c r="DG5" t="s">
        <v>3968</v>
      </c>
      <c r="DH5" t="s">
        <v>4025</v>
      </c>
      <c r="DI5" t="s">
        <v>4003</v>
      </c>
      <c r="DJ5" t="s">
        <v>4026</v>
      </c>
      <c r="DK5" t="s">
        <v>4008</v>
      </c>
      <c r="DL5" t="s">
        <v>3926</v>
      </c>
      <c r="DM5" t="s">
        <v>3945</v>
      </c>
      <c r="DN5" t="s">
        <v>3927</v>
      </c>
      <c r="DO5" t="s">
        <v>3993</v>
      </c>
      <c r="DP5" t="s">
        <v>3980</v>
      </c>
      <c r="DQ5" t="s">
        <v>15</v>
      </c>
      <c r="DR5" t="s">
        <v>3980</v>
      </c>
      <c r="DS5" t="s">
        <v>3981</v>
      </c>
      <c r="DT5" t="s">
        <v>3949</v>
      </c>
      <c r="DU5" t="s">
        <v>3950</v>
      </c>
      <c r="DV5">
        <v>0.04</v>
      </c>
      <c r="DW5">
        <v>0.04</v>
      </c>
      <c r="DX5" t="s">
        <v>3931</v>
      </c>
      <c r="DY5" t="s">
        <v>4027</v>
      </c>
      <c r="DZ5" s="30" t="s">
        <v>30</v>
      </c>
      <c r="EA5" t="s">
        <v>3931</v>
      </c>
      <c r="EB5" t="s">
        <v>3931</v>
      </c>
      <c r="EC5" t="s">
        <v>3931</v>
      </c>
      <c r="ED5" t="s">
        <v>3931</v>
      </c>
      <c r="EE5" t="s">
        <v>4028</v>
      </c>
      <c r="EF5" t="s">
        <v>4029</v>
      </c>
      <c r="EG5" t="s">
        <v>30</v>
      </c>
      <c r="EH5" t="s">
        <v>30</v>
      </c>
      <c r="EI5" t="s">
        <v>30</v>
      </c>
      <c r="EJ5" t="s">
        <v>30</v>
      </c>
      <c r="EK5" t="s">
        <v>30</v>
      </c>
      <c r="EL5">
        <v>0</v>
      </c>
      <c r="EM5">
        <v>0</v>
      </c>
      <c r="EN5" t="s">
        <v>30</v>
      </c>
      <c r="EO5" t="s">
        <v>30</v>
      </c>
      <c r="EP5">
        <v>0</v>
      </c>
      <c r="EQ5">
        <v>0</v>
      </c>
      <c r="ER5">
        <v>1</v>
      </c>
      <c r="ES5" t="s">
        <v>59</v>
      </c>
      <c r="ET5" t="s">
        <v>4015</v>
      </c>
      <c r="EU5">
        <v>0</v>
      </c>
      <c r="EV5" t="s">
        <v>30</v>
      </c>
      <c r="EW5" t="s">
        <v>30</v>
      </c>
      <c r="EX5" t="s">
        <v>30</v>
      </c>
      <c r="EY5" t="s">
        <v>30</v>
      </c>
      <c r="EZ5" t="str">
        <f t="shared" si="0"/>
        <v/>
      </c>
      <c r="FA5">
        <v>2.5925925925925899E-3</v>
      </c>
      <c r="FB5" t="s">
        <v>15</v>
      </c>
      <c r="FC5">
        <v>1</v>
      </c>
      <c r="FD5">
        <v>0</v>
      </c>
      <c r="FG5" t="s">
        <v>30</v>
      </c>
      <c r="FH5" t="s">
        <v>30</v>
      </c>
      <c r="FI5" t="s">
        <v>30</v>
      </c>
      <c r="FJ5" t="s">
        <v>30</v>
      </c>
      <c r="FK5" t="s">
        <v>30</v>
      </c>
      <c r="FL5">
        <v>1</v>
      </c>
      <c r="FM5" t="s">
        <v>3718</v>
      </c>
      <c r="FN5">
        <v>1</v>
      </c>
      <c r="FO5">
        <v>0</v>
      </c>
      <c r="FP5" t="s">
        <v>3910</v>
      </c>
      <c r="FQ5">
        <v>1</v>
      </c>
      <c r="FR5">
        <v>0</v>
      </c>
      <c r="FS5" t="s">
        <v>30</v>
      </c>
      <c r="FT5" t="s">
        <v>55</v>
      </c>
      <c r="FU5">
        <v>0</v>
      </c>
      <c r="FV5">
        <v>0</v>
      </c>
      <c r="FW5">
        <v>0</v>
      </c>
      <c r="FX5">
        <v>0</v>
      </c>
      <c r="FY5" t="s">
        <v>59</v>
      </c>
      <c r="FZ5" t="s">
        <v>4008</v>
      </c>
      <c r="GA5" t="s">
        <v>30</v>
      </c>
      <c r="GB5" t="s">
        <v>30</v>
      </c>
      <c r="GC5" t="s">
        <v>30</v>
      </c>
    </row>
    <row r="6" spans="1:185" x14ac:dyDescent="0.25">
      <c r="A6" t="s">
        <v>3910</v>
      </c>
      <c r="B6" t="s">
        <v>3911</v>
      </c>
      <c r="C6" t="s">
        <v>30</v>
      </c>
      <c r="D6" t="s">
        <v>3911</v>
      </c>
      <c r="E6" t="s">
        <v>30</v>
      </c>
      <c r="F6" t="s">
        <v>4030</v>
      </c>
      <c r="G6" t="s">
        <v>4030</v>
      </c>
      <c r="H6" t="s">
        <v>30</v>
      </c>
      <c r="I6" t="s">
        <v>30</v>
      </c>
      <c r="J6" t="s">
        <v>30</v>
      </c>
      <c r="K6" t="s">
        <v>30</v>
      </c>
      <c r="L6" t="s">
        <v>30</v>
      </c>
      <c r="M6" t="s">
        <v>30</v>
      </c>
      <c r="N6" t="s">
        <v>30</v>
      </c>
      <c r="O6" t="s">
        <v>30</v>
      </c>
      <c r="P6" t="s">
        <v>30</v>
      </c>
      <c r="Q6" s="29" t="s">
        <v>30</v>
      </c>
      <c r="R6" s="29" t="s">
        <v>30</v>
      </c>
      <c r="S6" t="s">
        <v>30</v>
      </c>
      <c r="T6" t="s">
        <v>30</v>
      </c>
      <c r="U6" t="s">
        <v>30</v>
      </c>
      <c r="V6" t="s">
        <v>30</v>
      </c>
      <c r="W6" t="s">
        <v>30</v>
      </c>
      <c r="X6" t="s">
        <v>30</v>
      </c>
      <c r="Y6" s="29" t="s">
        <v>30</v>
      </c>
      <c r="Z6" s="29" t="s">
        <v>30</v>
      </c>
      <c r="AA6" s="29" t="s">
        <v>30</v>
      </c>
      <c r="AB6" t="s">
        <v>30</v>
      </c>
      <c r="AC6" t="s">
        <v>30</v>
      </c>
      <c r="AD6" t="s">
        <v>30</v>
      </c>
      <c r="AE6" t="s">
        <v>30</v>
      </c>
      <c r="AF6" t="s">
        <v>30</v>
      </c>
      <c r="AG6" t="s">
        <v>30</v>
      </c>
      <c r="AH6" t="s">
        <v>30</v>
      </c>
      <c r="AI6" t="s">
        <v>30</v>
      </c>
      <c r="AJ6" t="s">
        <v>4031</v>
      </c>
      <c r="AK6" t="s">
        <v>30</v>
      </c>
      <c r="AL6" t="s">
        <v>30</v>
      </c>
      <c r="AM6" t="s">
        <v>30</v>
      </c>
      <c r="AN6" s="29" t="s">
        <v>30</v>
      </c>
      <c r="AO6" t="s">
        <v>30</v>
      </c>
      <c r="AP6" t="s">
        <v>30</v>
      </c>
      <c r="AQ6" t="s">
        <v>30</v>
      </c>
      <c r="AR6" t="s">
        <v>30</v>
      </c>
      <c r="AS6" t="s">
        <v>30</v>
      </c>
      <c r="AT6" t="s">
        <v>30</v>
      </c>
      <c r="AU6" t="s">
        <v>30</v>
      </c>
      <c r="AV6" t="s">
        <v>30</v>
      </c>
      <c r="AW6" t="s">
        <v>30</v>
      </c>
      <c r="AX6" t="s">
        <v>30</v>
      </c>
      <c r="AY6" t="s">
        <v>30</v>
      </c>
      <c r="AZ6" t="s">
        <v>30</v>
      </c>
      <c r="BA6" t="s">
        <v>30</v>
      </c>
      <c r="BB6" t="s">
        <v>30</v>
      </c>
      <c r="BC6" t="s">
        <v>30</v>
      </c>
      <c r="BD6" t="s">
        <v>30</v>
      </c>
      <c r="BE6" t="s">
        <v>30</v>
      </c>
      <c r="BF6" t="s">
        <v>30</v>
      </c>
      <c r="BG6" t="s">
        <v>30</v>
      </c>
      <c r="BH6" t="s">
        <v>30</v>
      </c>
      <c r="BI6" t="s">
        <v>30</v>
      </c>
      <c r="BJ6" t="s">
        <v>30</v>
      </c>
      <c r="BK6" s="29" t="s">
        <v>30</v>
      </c>
      <c r="BL6" t="s">
        <v>3914</v>
      </c>
      <c r="BM6" t="s">
        <v>3915</v>
      </c>
      <c r="BN6" s="30">
        <v>45374.414120370398</v>
      </c>
      <c r="BO6" t="s">
        <v>4032</v>
      </c>
      <c r="BP6" t="s">
        <v>4033</v>
      </c>
      <c r="BQ6" t="s">
        <v>4034</v>
      </c>
      <c r="BR6" t="s">
        <v>3919</v>
      </c>
      <c r="BS6" t="s">
        <v>3920</v>
      </c>
      <c r="BT6" t="s">
        <v>3921</v>
      </c>
      <c r="BU6" t="s">
        <v>4035</v>
      </c>
      <c r="BV6" t="s">
        <v>4036</v>
      </c>
      <c r="BW6" t="s">
        <v>4037</v>
      </c>
      <c r="BX6" t="s">
        <v>4038</v>
      </c>
      <c r="BY6" t="s">
        <v>3926</v>
      </c>
      <c r="BZ6" t="s">
        <v>3927</v>
      </c>
      <c r="CA6" s="30">
        <v>45372.611469907402</v>
      </c>
      <c r="CB6" s="30">
        <v>45372.611469907402</v>
      </c>
      <c r="CC6" s="30">
        <v>45372.603796296302</v>
      </c>
      <c r="CD6" t="s">
        <v>14</v>
      </c>
      <c r="CE6">
        <v>2024</v>
      </c>
      <c r="CF6">
        <v>3</v>
      </c>
      <c r="CG6" t="s">
        <v>4039</v>
      </c>
      <c r="CH6" t="s">
        <v>55</v>
      </c>
      <c r="CI6" t="s">
        <v>3929</v>
      </c>
      <c r="CJ6" t="s">
        <v>3930</v>
      </c>
      <c r="CK6" t="s">
        <v>3931</v>
      </c>
      <c r="CL6" t="s">
        <v>4039</v>
      </c>
      <c r="CM6">
        <v>70670</v>
      </c>
      <c r="CN6" t="s">
        <v>4040</v>
      </c>
      <c r="CO6" t="s">
        <v>4039</v>
      </c>
      <c r="CP6" s="30" t="s">
        <v>30</v>
      </c>
      <c r="CQ6" s="30" t="s">
        <v>30</v>
      </c>
      <c r="CR6" t="s">
        <v>3932</v>
      </c>
      <c r="CS6" t="s">
        <v>4041</v>
      </c>
      <c r="CT6" t="s">
        <v>4042</v>
      </c>
      <c r="CU6">
        <v>28755</v>
      </c>
      <c r="CV6">
        <v>45</v>
      </c>
      <c r="CW6" t="s">
        <v>3971</v>
      </c>
      <c r="CX6" t="s">
        <v>3932</v>
      </c>
      <c r="CY6" t="s">
        <v>4043</v>
      </c>
      <c r="CZ6" t="s">
        <v>4044</v>
      </c>
      <c r="DA6" t="s">
        <v>3938</v>
      </c>
      <c r="DB6" t="s">
        <v>4036</v>
      </c>
      <c r="DC6" t="s">
        <v>4036</v>
      </c>
      <c r="DD6" t="s">
        <v>4045</v>
      </c>
      <c r="DE6" t="s">
        <v>4046</v>
      </c>
      <c r="DF6" t="s">
        <v>4047</v>
      </c>
      <c r="DG6" t="s">
        <v>3932</v>
      </c>
      <c r="DH6" t="s">
        <v>4048</v>
      </c>
      <c r="DI6" t="s">
        <v>4003</v>
      </c>
      <c r="DJ6" t="s">
        <v>3944</v>
      </c>
      <c r="DK6" t="s">
        <v>4030</v>
      </c>
      <c r="DL6" t="s">
        <v>3926</v>
      </c>
      <c r="DM6" t="s">
        <v>3945</v>
      </c>
      <c r="DN6" t="s">
        <v>3927</v>
      </c>
      <c r="DO6" t="s">
        <v>4038</v>
      </c>
      <c r="DP6" t="s">
        <v>4049</v>
      </c>
      <c r="DQ6" t="s">
        <v>14</v>
      </c>
      <c r="DR6" t="s">
        <v>14</v>
      </c>
      <c r="DS6" t="s">
        <v>3948</v>
      </c>
      <c r="DT6" t="s">
        <v>3949</v>
      </c>
      <c r="DU6" t="s">
        <v>3950</v>
      </c>
      <c r="DV6">
        <v>43.16</v>
      </c>
      <c r="DW6">
        <v>43.16</v>
      </c>
      <c r="DX6" t="s">
        <v>3931</v>
      </c>
      <c r="DY6" t="s">
        <v>4050</v>
      </c>
      <c r="DZ6" s="30">
        <v>45373.405567129601</v>
      </c>
      <c r="EA6" t="s">
        <v>4051</v>
      </c>
      <c r="EB6" t="s">
        <v>3931</v>
      </c>
      <c r="EC6" t="s">
        <v>4052</v>
      </c>
      <c r="ED6" t="s">
        <v>4053</v>
      </c>
      <c r="EE6" t="s">
        <v>4054</v>
      </c>
      <c r="EF6" t="s">
        <v>4055</v>
      </c>
      <c r="EG6" t="s">
        <v>40</v>
      </c>
      <c r="EH6">
        <v>0</v>
      </c>
      <c r="EI6">
        <v>1</v>
      </c>
      <c r="EJ6">
        <v>0</v>
      </c>
      <c r="EK6">
        <v>0</v>
      </c>
      <c r="EL6">
        <v>0</v>
      </c>
      <c r="EM6">
        <v>0</v>
      </c>
      <c r="EN6">
        <v>0</v>
      </c>
      <c r="EO6">
        <v>0</v>
      </c>
      <c r="EP6">
        <v>0</v>
      </c>
      <c r="EQ6">
        <v>0</v>
      </c>
      <c r="ER6">
        <v>1</v>
      </c>
      <c r="ES6" t="s">
        <v>62</v>
      </c>
      <c r="ET6" t="s">
        <v>4036</v>
      </c>
      <c r="EU6">
        <v>0</v>
      </c>
      <c r="EV6" t="s">
        <v>30</v>
      </c>
      <c r="EW6" t="s">
        <v>30</v>
      </c>
      <c r="EX6" t="s">
        <v>30</v>
      </c>
      <c r="EY6" t="s">
        <v>30</v>
      </c>
      <c r="EZ6" t="str">
        <f t="shared" si="0"/>
        <v/>
      </c>
      <c r="FA6">
        <v>1.8026504629629601</v>
      </c>
      <c r="FB6" t="s">
        <v>14</v>
      </c>
      <c r="FC6">
        <v>0</v>
      </c>
      <c r="FD6">
        <v>1</v>
      </c>
      <c r="FG6" t="s">
        <v>30</v>
      </c>
      <c r="FH6" t="s">
        <v>30</v>
      </c>
      <c r="FI6" t="s">
        <v>30</v>
      </c>
      <c r="FJ6" t="s">
        <v>30</v>
      </c>
      <c r="FK6" t="s">
        <v>30</v>
      </c>
      <c r="FL6">
        <v>1</v>
      </c>
      <c r="FM6" t="s">
        <v>3718</v>
      </c>
      <c r="FN6">
        <v>0</v>
      </c>
      <c r="FO6">
        <v>1</v>
      </c>
      <c r="FP6" t="s">
        <v>3910</v>
      </c>
      <c r="FQ6">
        <v>0</v>
      </c>
      <c r="FR6">
        <v>1</v>
      </c>
      <c r="FS6" t="s">
        <v>30</v>
      </c>
      <c r="FT6" t="s">
        <v>55</v>
      </c>
      <c r="FU6">
        <v>0</v>
      </c>
      <c r="FV6">
        <v>0</v>
      </c>
      <c r="FW6">
        <v>0</v>
      </c>
      <c r="FX6">
        <v>0</v>
      </c>
      <c r="FY6" t="s">
        <v>62</v>
      </c>
      <c r="FZ6" t="s">
        <v>4030</v>
      </c>
      <c r="GA6" t="s">
        <v>40</v>
      </c>
      <c r="GB6" t="s">
        <v>30</v>
      </c>
      <c r="GC6" t="s">
        <v>30</v>
      </c>
    </row>
    <row r="7" spans="1:185" x14ac:dyDescent="0.25">
      <c r="A7" t="s">
        <v>3910</v>
      </c>
      <c r="B7" t="s">
        <v>3911</v>
      </c>
      <c r="C7" t="s">
        <v>30</v>
      </c>
      <c r="D7" t="s">
        <v>3911</v>
      </c>
      <c r="E7" t="s">
        <v>30</v>
      </c>
      <c r="F7" t="s">
        <v>4030</v>
      </c>
      <c r="G7" t="s">
        <v>4030</v>
      </c>
      <c r="H7" t="s">
        <v>30</v>
      </c>
      <c r="I7" t="s">
        <v>30</v>
      </c>
      <c r="J7" t="s">
        <v>30</v>
      </c>
      <c r="K7" t="s">
        <v>30</v>
      </c>
      <c r="L7" t="s">
        <v>30</v>
      </c>
      <c r="M7" t="s">
        <v>30</v>
      </c>
      <c r="N7" t="s">
        <v>30</v>
      </c>
      <c r="O7" t="s">
        <v>30</v>
      </c>
      <c r="P7" t="s">
        <v>30</v>
      </c>
      <c r="Q7" s="29" t="s">
        <v>30</v>
      </c>
      <c r="R7" s="29" t="s">
        <v>30</v>
      </c>
      <c r="S7" t="s">
        <v>30</v>
      </c>
      <c r="T7" t="s">
        <v>30</v>
      </c>
      <c r="U7" t="s">
        <v>30</v>
      </c>
      <c r="V7" t="s">
        <v>30</v>
      </c>
      <c r="W7" t="s">
        <v>30</v>
      </c>
      <c r="X7" t="s">
        <v>30</v>
      </c>
      <c r="Y7" s="29" t="s">
        <v>30</v>
      </c>
      <c r="Z7" s="29" t="s">
        <v>30</v>
      </c>
      <c r="AA7" s="29" t="s">
        <v>30</v>
      </c>
      <c r="AB7" t="s">
        <v>30</v>
      </c>
      <c r="AC7" t="s">
        <v>30</v>
      </c>
      <c r="AD7" t="s">
        <v>30</v>
      </c>
      <c r="AE7" t="s">
        <v>30</v>
      </c>
      <c r="AF7" t="s">
        <v>30</v>
      </c>
      <c r="AG7" t="s">
        <v>30</v>
      </c>
      <c r="AH7" t="s">
        <v>30</v>
      </c>
      <c r="AI7" t="s">
        <v>30</v>
      </c>
      <c r="AJ7" t="s">
        <v>4056</v>
      </c>
      <c r="AK7" t="s">
        <v>30</v>
      </c>
      <c r="AL7" t="s">
        <v>30</v>
      </c>
      <c r="AM7" t="s">
        <v>30</v>
      </c>
      <c r="AN7" s="29" t="s">
        <v>30</v>
      </c>
      <c r="AO7" t="s">
        <v>30</v>
      </c>
      <c r="AP7" t="s">
        <v>30</v>
      </c>
      <c r="AQ7" t="s">
        <v>30</v>
      </c>
      <c r="AR7" t="s">
        <v>30</v>
      </c>
      <c r="AS7" t="s">
        <v>30</v>
      </c>
      <c r="AT7" t="s">
        <v>30</v>
      </c>
      <c r="AU7" t="s">
        <v>30</v>
      </c>
      <c r="AV7" t="s">
        <v>30</v>
      </c>
      <c r="AW7" t="s">
        <v>30</v>
      </c>
      <c r="AX7" t="s">
        <v>30</v>
      </c>
      <c r="AY7" t="s">
        <v>30</v>
      </c>
      <c r="AZ7" t="s">
        <v>30</v>
      </c>
      <c r="BA7" t="s">
        <v>30</v>
      </c>
      <c r="BB7" t="s">
        <v>30</v>
      </c>
      <c r="BC7" t="s">
        <v>30</v>
      </c>
      <c r="BD7" t="s">
        <v>30</v>
      </c>
      <c r="BE7" t="s">
        <v>30</v>
      </c>
      <c r="BF7" t="s">
        <v>30</v>
      </c>
      <c r="BG7" t="s">
        <v>30</v>
      </c>
      <c r="BH7" t="s">
        <v>30</v>
      </c>
      <c r="BI7" t="s">
        <v>30</v>
      </c>
      <c r="BJ7" t="s">
        <v>30</v>
      </c>
      <c r="BK7" s="29" t="s">
        <v>30</v>
      </c>
      <c r="BL7" t="s">
        <v>3914</v>
      </c>
      <c r="BM7" t="s">
        <v>3915</v>
      </c>
      <c r="BN7" s="30">
        <v>45376.335243055597</v>
      </c>
      <c r="BO7" t="s">
        <v>4057</v>
      </c>
      <c r="BP7" t="s">
        <v>4033</v>
      </c>
      <c r="BQ7" t="s">
        <v>4034</v>
      </c>
      <c r="BR7" t="s">
        <v>3919</v>
      </c>
      <c r="BS7" t="s">
        <v>3920</v>
      </c>
      <c r="BT7" t="s">
        <v>3921</v>
      </c>
      <c r="BU7" t="s">
        <v>4035</v>
      </c>
      <c r="BV7" t="s">
        <v>4036</v>
      </c>
      <c r="BW7" t="s">
        <v>4058</v>
      </c>
      <c r="BX7" t="s">
        <v>4038</v>
      </c>
      <c r="BY7" t="s">
        <v>3926</v>
      </c>
      <c r="BZ7" t="s">
        <v>3927</v>
      </c>
      <c r="CA7" s="30">
        <v>45376.3352199074</v>
      </c>
      <c r="CB7" s="30">
        <v>45376.335243055597</v>
      </c>
      <c r="CC7" s="30">
        <v>45376.334386574097</v>
      </c>
      <c r="CD7" t="s">
        <v>15</v>
      </c>
      <c r="CE7">
        <v>2024</v>
      </c>
      <c r="CF7">
        <v>3</v>
      </c>
      <c r="CG7" t="s">
        <v>3967</v>
      </c>
      <c r="CH7" t="s">
        <v>55</v>
      </c>
      <c r="CI7" t="s">
        <v>3929</v>
      </c>
      <c r="CJ7" t="s">
        <v>3930</v>
      </c>
      <c r="CK7" t="s">
        <v>3931</v>
      </c>
      <c r="CL7" t="s">
        <v>3967</v>
      </c>
      <c r="CM7">
        <v>2035</v>
      </c>
      <c r="CN7" t="s">
        <v>3967</v>
      </c>
      <c r="CO7" t="s">
        <v>3967</v>
      </c>
      <c r="CP7" s="30">
        <v>45376</v>
      </c>
      <c r="CQ7" s="30">
        <v>46471</v>
      </c>
      <c r="CR7" t="s">
        <v>3932</v>
      </c>
      <c r="CS7" t="s">
        <v>4041</v>
      </c>
      <c r="CT7" t="s">
        <v>4042</v>
      </c>
      <c r="CU7">
        <v>28755</v>
      </c>
      <c r="CV7">
        <v>45</v>
      </c>
      <c r="CW7" t="s">
        <v>3971</v>
      </c>
      <c r="CX7" t="s">
        <v>3932</v>
      </c>
      <c r="CY7" t="s">
        <v>4059</v>
      </c>
      <c r="CZ7" t="s">
        <v>4044</v>
      </c>
      <c r="DA7" t="s">
        <v>3938</v>
      </c>
      <c r="DB7" t="s">
        <v>4036</v>
      </c>
      <c r="DC7" t="s">
        <v>4036</v>
      </c>
      <c r="DD7" t="s">
        <v>4060</v>
      </c>
      <c r="DE7" t="s">
        <v>4061</v>
      </c>
      <c r="DF7" t="s">
        <v>4047</v>
      </c>
      <c r="DG7" t="s">
        <v>3932</v>
      </c>
      <c r="DH7" t="s">
        <v>4048</v>
      </c>
      <c r="DI7" t="s">
        <v>4003</v>
      </c>
      <c r="DJ7" t="s">
        <v>3944</v>
      </c>
      <c r="DK7" t="s">
        <v>4030</v>
      </c>
      <c r="DL7" t="s">
        <v>3926</v>
      </c>
      <c r="DM7" t="s">
        <v>3945</v>
      </c>
      <c r="DN7" t="s">
        <v>3927</v>
      </c>
      <c r="DO7" t="s">
        <v>4038</v>
      </c>
      <c r="DP7" t="s">
        <v>3980</v>
      </c>
      <c r="DQ7" t="s">
        <v>15</v>
      </c>
      <c r="DR7" t="s">
        <v>3980</v>
      </c>
      <c r="DS7" t="s">
        <v>3981</v>
      </c>
      <c r="DT7" t="s">
        <v>3949</v>
      </c>
      <c r="DU7" t="s">
        <v>3950</v>
      </c>
      <c r="DV7">
        <v>0</v>
      </c>
      <c r="DW7">
        <v>0</v>
      </c>
      <c r="DX7" t="s">
        <v>3931</v>
      </c>
      <c r="DY7" t="s">
        <v>4050</v>
      </c>
      <c r="DZ7" s="30" t="s">
        <v>30</v>
      </c>
      <c r="EA7" t="s">
        <v>3931</v>
      </c>
      <c r="EB7" t="s">
        <v>3931</v>
      </c>
      <c r="EC7" t="s">
        <v>3931</v>
      </c>
      <c r="ED7" t="s">
        <v>3931</v>
      </c>
      <c r="EE7" t="s">
        <v>4054</v>
      </c>
      <c r="EF7" t="s">
        <v>4062</v>
      </c>
      <c r="EG7" t="s">
        <v>30</v>
      </c>
      <c r="EH7" t="s">
        <v>30</v>
      </c>
      <c r="EI7" t="s">
        <v>30</v>
      </c>
      <c r="EJ7" t="s">
        <v>30</v>
      </c>
      <c r="EK7" t="s">
        <v>30</v>
      </c>
      <c r="EL7">
        <v>0</v>
      </c>
      <c r="EM7">
        <v>0</v>
      </c>
      <c r="EN7" t="s">
        <v>30</v>
      </c>
      <c r="EO7" t="s">
        <v>30</v>
      </c>
      <c r="EP7">
        <v>0</v>
      </c>
      <c r="EQ7">
        <v>0</v>
      </c>
      <c r="ER7">
        <v>1</v>
      </c>
      <c r="ES7" t="s">
        <v>62</v>
      </c>
      <c r="ET7" t="s">
        <v>4036</v>
      </c>
      <c r="EU7">
        <v>0</v>
      </c>
      <c r="EV7" t="s">
        <v>30</v>
      </c>
      <c r="EW7" t="s">
        <v>30</v>
      </c>
      <c r="EX7" t="s">
        <v>30</v>
      </c>
      <c r="EY7" t="s">
        <v>30</v>
      </c>
      <c r="EZ7" t="str">
        <f t="shared" si="0"/>
        <v/>
      </c>
      <c r="FA7">
        <v>2.31481481481481E-5</v>
      </c>
      <c r="FB7" t="s">
        <v>15</v>
      </c>
      <c r="FC7">
        <v>1</v>
      </c>
      <c r="FD7">
        <v>0</v>
      </c>
      <c r="FG7" t="s">
        <v>30</v>
      </c>
      <c r="FH7" t="s">
        <v>30</v>
      </c>
      <c r="FI7" t="s">
        <v>30</v>
      </c>
      <c r="FJ7" t="s">
        <v>30</v>
      </c>
      <c r="FK7" t="s">
        <v>30</v>
      </c>
      <c r="FL7">
        <v>1</v>
      </c>
      <c r="FM7" t="s">
        <v>3718</v>
      </c>
      <c r="FN7">
        <v>1</v>
      </c>
      <c r="FO7">
        <v>0</v>
      </c>
      <c r="FP7" t="s">
        <v>3910</v>
      </c>
      <c r="FQ7">
        <v>1</v>
      </c>
      <c r="FR7">
        <v>0</v>
      </c>
      <c r="FS7" t="s">
        <v>30</v>
      </c>
      <c r="FT7" t="s">
        <v>55</v>
      </c>
      <c r="FU7">
        <v>0</v>
      </c>
      <c r="FV7">
        <v>0</v>
      </c>
      <c r="FW7">
        <v>0</v>
      </c>
      <c r="FX7">
        <v>0</v>
      </c>
      <c r="FY7" t="s">
        <v>62</v>
      </c>
      <c r="FZ7" t="s">
        <v>4030</v>
      </c>
      <c r="GA7" t="s">
        <v>30</v>
      </c>
      <c r="GB7" t="s">
        <v>30</v>
      </c>
      <c r="GC7" t="s">
        <v>30</v>
      </c>
    </row>
    <row r="8" spans="1:185" x14ac:dyDescent="0.25">
      <c r="A8" t="s">
        <v>3910</v>
      </c>
      <c r="B8" t="s">
        <v>3911</v>
      </c>
      <c r="C8" t="s">
        <v>30</v>
      </c>
      <c r="D8" t="s">
        <v>3911</v>
      </c>
      <c r="E8" t="s">
        <v>30</v>
      </c>
      <c r="F8" t="s">
        <v>4063</v>
      </c>
      <c r="G8" t="s">
        <v>4063</v>
      </c>
      <c r="H8" t="s">
        <v>30</v>
      </c>
      <c r="I8" t="s">
        <v>30</v>
      </c>
      <c r="J8" t="s">
        <v>30</v>
      </c>
      <c r="K8" t="s">
        <v>30</v>
      </c>
      <c r="L8" t="s">
        <v>30</v>
      </c>
      <c r="M8" t="s">
        <v>30</v>
      </c>
      <c r="N8" t="s">
        <v>30</v>
      </c>
      <c r="O8" t="s">
        <v>30</v>
      </c>
      <c r="P8" t="s">
        <v>30</v>
      </c>
      <c r="Q8" s="29" t="s">
        <v>30</v>
      </c>
      <c r="R8" s="29" t="s">
        <v>30</v>
      </c>
      <c r="S8" t="s">
        <v>30</v>
      </c>
      <c r="T8" t="s">
        <v>30</v>
      </c>
      <c r="U8" t="s">
        <v>30</v>
      </c>
      <c r="V8" t="s">
        <v>30</v>
      </c>
      <c r="W8" t="s">
        <v>30</v>
      </c>
      <c r="X8" t="s">
        <v>30</v>
      </c>
      <c r="Y8" s="29" t="s">
        <v>30</v>
      </c>
      <c r="Z8" s="29" t="s">
        <v>30</v>
      </c>
      <c r="AA8" s="29" t="s">
        <v>30</v>
      </c>
      <c r="AB8" t="s">
        <v>30</v>
      </c>
      <c r="AC8" t="s">
        <v>30</v>
      </c>
      <c r="AD8" t="s">
        <v>30</v>
      </c>
      <c r="AE8" t="s">
        <v>30</v>
      </c>
      <c r="AF8" t="s">
        <v>30</v>
      </c>
      <c r="AG8" t="s">
        <v>30</v>
      </c>
      <c r="AH8" t="s">
        <v>30</v>
      </c>
      <c r="AI8" t="s">
        <v>30</v>
      </c>
      <c r="AJ8" t="s">
        <v>4064</v>
      </c>
      <c r="AK8" t="s">
        <v>30</v>
      </c>
      <c r="AL8" t="s">
        <v>30</v>
      </c>
      <c r="AM8" t="s">
        <v>30</v>
      </c>
      <c r="AN8" s="29" t="s">
        <v>30</v>
      </c>
      <c r="AO8" t="s">
        <v>30</v>
      </c>
      <c r="AP8" t="s">
        <v>30</v>
      </c>
      <c r="AQ8" t="s">
        <v>30</v>
      </c>
      <c r="AR8" t="s">
        <v>30</v>
      </c>
      <c r="AS8" t="s">
        <v>30</v>
      </c>
      <c r="AT8" t="s">
        <v>30</v>
      </c>
      <c r="AU8" t="s">
        <v>30</v>
      </c>
      <c r="AV8" t="s">
        <v>30</v>
      </c>
      <c r="AW8" t="s">
        <v>30</v>
      </c>
      <c r="AX8" t="s">
        <v>30</v>
      </c>
      <c r="AY8" t="s">
        <v>30</v>
      </c>
      <c r="AZ8" t="s">
        <v>30</v>
      </c>
      <c r="BA8" t="s">
        <v>30</v>
      </c>
      <c r="BB8" t="s">
        <v>30</v>
      </c>
      <c r="BC8" t="s">
        <v>30</v>
      </c>
      <c r="BD8" t="s">
        <v>30</v>
      </c>
      <c r="BE8" t="s">
        <v>30</v>
      </c>
      <c r="BF8" t="s">
        <v>30</v>
      </c>
      <c r="BG8" t="s">
        <v>30</v>
      </c>
      <c r="BH8" t="s">
        <v>30</v>
      </c>
      <c r="BI8" t="s">
        <v>30</v>
      </c>
      <c r="BJ8" t="s">
        <v>30</v>
      </c>
      <c r="BK8" s="29" t="s">
        <v>30</v>
      </c>
      <c r="BL8" t="s">
        <v>3914</v>
      </c>
      <c r="BM8" t="s">
        <v>3915</v>
      </c>
      <c r="BN8" s="30">
        <v>45359.5757407407</v>
      </c>
      <c r="BO8" t="s">
        <v>4065</v>
      </c>
      <c r="BP8" t="s">
        <v>4066</v>
      </c>
      <c r="BQ8" t="s">
        <v>4067</v>
      </c>
      <c r="BR8" t="s">
        <v>3962</v>
      </c>
      <c r="BS8" t="s">
        <v>3920</v>
      </c>
      <c r="BT8" t="s">
        <v>4013</v>
      </c>
      <c r="BU8" t="s">
        <v>4014</v>
      </c>
      <c r="BV8" t="s">
        <v>4068</v>
      </c>
      <c r="BW8" t="s">
        <v>4069</v>
      </c>
      <c r="BX8" t="s">
        <v>4070</v>
      </c>
      <c r="BY8" t="s">
        <v>3926</v>
      </c>
      <c r="BZ8" t="s">
        <v>3927</v>
      </c>
      <c r="CA8" s="30">
        <v>45359.5756944444</v>
      </c>
      <c r="CB8" s="30">
        <v>45359.5757407407</v>
      </c>
      <c r="CC8" s="30">
        <v>45359.574270833298</v>
      </c>
      <c r="CD8" t="s">
        <v>15</v>
      </c>
      <c r="CE8">
        <v>2024</v>
      </c>
      <c r="CF8">
        <v>3</v>
      </c>
      <c r="CG8" t="s">
        <v>3967</v>
      </c>
      <c r="CH8" t="s">
        <v>55</v>
      </c>
      <c r="CI8" t="s">
        <v>3929</v>
      </c>
      <c r="CJ8" t="s">
        <v>3930</v>
      </c>
      <c r="CK8" t="s">
        <v>3931</v>
      </c>
      <c r="CL8" t="s">
        <v>3967</v>
      </c>
      <c r="CM8">
        <v>2035</v>
      </c>
      <c r="CN8" t="s">
        <v>3967</v>
      </c>
      <c r="CO8" t="s">
        <v>3967</v>
      </c>
      <c r="CP8" s="30">
        <v>45359</v>
      </c>
      <c r="CQ8" s="30">
        <v>45539</v>
      </c>
      <c r="CR8" t="s">
        <v>3968</v>
      </c>
      <c r="CS8" t="s">
        <v>4071</v>
      </c>
      <c r="CT8" t="s">
        <v>4072</v>
      </c>
      <c r="CU8">
        <v>23338</v>
      </c>
      <c r="CV8">
        <v>60</v>
      </c>
      <c r="CW8" t="s">
        <v>3935</v>
      </c>
      <c r="CX8" t="s">
        <v>3968</v>
      </c>
      <c r="CY8" t="s">
        <v>4073</v>
      </c>
      <c r="CZ8" t="s">
        <v>4074</v>
      </c>
      <c r="DA8" t="s">
        <v>3938</v>
      </c>
      <c r="DB8" t="s">
        <v>4068</v>
      </c>
      <c r="DC8" t="s">
        <v>4068</v>
      </c>
      <c r="DD8" t="s">
        <v>4075</v>
      </c>
      <c r="DE8" t="s">
        <v>4076</v>
      </c>
      <c r="DF8" t="s">
        <v>4077</v>
      </c>
      <c r="DG8" t="s">
        <v>3968</v>
      </c>
      <c r="DH8" t="s">
        <v>4078</v>
      </c>
      <c r="DI8" t="s">
        <v>4079</v>
      </c>
      <c r="DJ8" t="s">
        <v>4080</v>
      </c>
      <c r="DK8" t="s">
        <v>4063</v>
      </c>
      <c r="DL8" t="s">
        <v>3926</v>
      </c>
      <c r="DM8" t="s">
        <v>3945</v>
      </c>
      <c r="DN8" t="s">
        <v>3927</v>
      </c>
      <c r="DO8" t="s">
        <v>4070</v>
      </c>
      <c r="DP8" t="s">
        <v>3980</v>
      </c>
      <c r="DQ8" t="s">
        <v>15</v>
      </c>
      <c r="DR8" t="s">
        <v>3980</v>
      </c>
      <c r="DS8" t="s">
        <v>3981</v>
      </c>
      <c r="DT8" t="s">
        <v>3949</v>
      </c>
      <c r="DU8" t="s">
        <v>3950</v>
      </c>
      <c r="DV8">
        <v>0</v>
      </c>
      <c r="DW8">
        <v>0</v>
      </c>
      <c r="DX8" t="s">
        <v>3931</v>
      </c>
      <c r="DY8" t="s">
        <v>4081</v>
      </c>
      <c r="DZ8" s="30" t="s">
        <v>30</v>
      </c>
      <c r="EA8" t="s">
        <v>3931</v>
      </c>
      <c r="EB8" t="s">
        <v>3931</v>
      </c>
      <c r="EC8" t="s">
        <v>3931</v>
      </c>
      <c r="ED8" t="s">
        <v>3931</v>
      </c>
      <c r="EE8" t="s">
        <v>4082</v>
      </c>
      <c r="EF8" t="s">
        <v>4083</v>
      </c>
      <c r="EG8" t="s">
        <v>30</v>
      </c>
      <c r="EH8" t="s">
        <v>30</v>
      </c>
      <c r="EI8" t="s">
        <v>30</v>
      </c>
      <c r="EJ8" t="s">
        <v>30</v>
      </c>
      <c r="EK8" t="s">
        <v>30</v>
      </c>
      <c r="EL8">
        <v>0</v>
      </c>
      <c r="EM8">
        <v>0</v>
      </c>
      <c r="EN8" t="s">
        <v>30</v>
      </c>
      <c r="EO8" t="s">
        <v>30</v>
      </c>
      <c r="EP8">
        <v>0</v>
      </c>
      <c r="EQ8">
        <v>0</v>
      </c>
      <c r="ER8">
        <v>1</v>
      </c>
      <c r="ES8" t="s">
        <v>62</v>
      </c>
      <c r="ET8" t="s">
        <v>4068</v>
      </c>
      <c r="EU8">
        <v>0</v>
      </c>
      <c r="EV8" t="s">
        <v>30</v>
      </c>
      <c r="EW8" t="s">
        <v>30</v>
      </c>
      <c r="EX8" t="s">
        <v>30</v>
      </c>
      <c r="EY8" t="s">
        <v>30</v>
      </c>
      <c r="EZ8" t="str">
        <f t="shared" si="0"/>
        <v/>
      </c>
      <c r="FA8">
        <v>4.6296296296296301E-5</v>
      </c>
      <c r="FB8" t="s">
        <v>15</v>
      </c>
      <c r="FC8">
        <v>1</v>
      </c>
      <c r="FD8">
        <v>0</v>
      </c>
      <c r="FG8" t="s">
        <v>30</v>
      </c>
      <c r="FH8" t="s">
        <v>30</v>
      </c>
      <c r="FI8" t="s">
        <v>30</v>
      </c>
      <c r="FJ8" t="s">
        <v>30</v>
      </c>
      <c r="FK8" t="s">
        <v>30</v>
      </c>
      <c r="FL8">
        <v>1</v>
      </c>
      <c r="FM8" t="s">
        <v>3718</v>
      </c>
      <c r="FN8">
        <v>1</v>
      </c>
      <c r="FO8">
        <v>0</v>
      </c>
      <c r="FP8" t="s">
        <v>3910</v>
      </c>
      <c r="FQ8">
        <v>1</v>
      </c>
      <c r="FR8">
        <v>0</v>
      </c>
      <c r="FS8" t="s">
        <v>30</v>
      </c>
      <c r="FT8" t="s">
        <v>55</v>
      </c>
      <c r="FU8">
        <v>0</v>
      </c>
      <c r="FV8">
        <v>0</v>
      </c>
      <c r="FW8">
        <v>0</v>
      </c>
      <c r="FX8">
        <v>0</v>
      </c>
      <c r="FY8" t="s">
        <v>62</v>
      </c>
      <c r="FZ8" t="s">
        <v>4063</v>
      </c>
      <c r="GA8" t="s">
        <v>30</v>
      </c>
      <c r="GB8" t="s">
        <v>30</v>
      </c>
      <c r="GC8" t="s">
        <v>30</v>
      </c>
    </row>
    <row r="9" spans="1:185" x14ac:dyDescent="0.25">
      <c r="A9" t="s">
        <v>3910</v>
      </c>
      <c r="B9" t="s">
        <v>3911</v>
      </c>
      <c r="C9" t="s">
        <v>30</v>
      </c>
      <c r="D9" t="s">
        <v>3911</v>
      </c>
      <c r="E9" t="s">
        <v>30</v>
      </c>
      <c r="F9" t="s">
        <v>4030</v>
      </c>
      <c r="G9" t="s">
        <v>4030</v>
      </c>
      <c r="H9" t="s">
        <v>30</v>
      </c>
      <c r="I9" t="s">
        <v>30</v>
      </c>
      <c r="J9" t="s">
        <v>30</v>
      </c>
      <c r="K9" t="s">
        <v>30</v>
      </c>
      <c r="L9" t="s">
        <v>30</v>
      </c>
      <c r="M9" t="s">
        <v>30</v>
      </c>
      <c r="N9" t="s">
        <v>30</v>
      </c>
      <c r="O9" t="s">
        <v>30</v>
      </c>
      <c r="P9" t="s">
        <v>30</v>
      </c>
      <c r="Q9" s="29" t="s">
        <v>30</v>
      </c>
      <c r="R9" s="29" t="s">
        <v>30</v>
      </c>
      <c r="S9" t="s">
        <v>30</v>
      </c>
      <c r="T9" t="s">
        <v>30</v>
      </c>
      <c r="U9" t="s">
        <v>30</v>
      </c>
      <c r="V9" t="s">
        <v>30</v>
      </c>
      <c r="W9" t="s">
        <v>30</v>
      </c>
      <c r="X9" t="s">
        <v>30</v>
      </c>
      <c r="Y9" s="29" t="s">
        <v>30</v>
      </c>
      <c r="Z9" s="29" t="s">
        <v>30</v>
      </c>
      <c r="AA9" s="29" t="s">
        <v>30</v>
      </c>
      <c r="AB9" t="s">
        <v>30</v>
      </c>
      <c r="AC9" t="s">
        <v>30</v>
      </c>
      <c r="AD9" t="s">
        <v>30</v>
      </c>
      <c r="AE9" t="s">
        <v>30</v>
      </c>
      <c r="AF9" t="s">
        <v>30</v>
      </c>
      <c r="AG9" t="s">
        <v>30</v>
      </c>
      <c r="AH9" t="s">
        <v>30</v>
      </c>
      <c r="AI9" t="s">
        <v>30</v>
      </c>
      <c r="AJ9" t="s">
        <v>4084</v>
      </c>
      <c r="AK9" t="s">
        <v>30</v>
      </c>
      <c r="AL9" t="s">
        <v>30</v>
      </c>
      <c r="AM9" t="s">
        <v>30</v>
      </c>
      <c r="AN9" s="29" t="s">
        <v>30</v>
      </c>
      <c r="AO9" t="s">
        <v>30</v>
      </c>
      <c r="AP9" t="s">
        <v>30</v>
      </c>
      <c r="AQ9" t="s">
        <v>30</v>
      </c>
      <c r="AR9" t="s">
        <v>30</v>
      </c>
      <c r="AS9" t="s">
        <v>30</v>
      </c>
      <c r="AT9" t="s">
        <v>30</v>
      </c>
      <c r="AU9" t="s">
        <v>30</v>
      </c>
      <c r="AV9" t="s">
        <v>30</v>
      </c>
      <c r="AW9" t="s">
        <v>30</v>
      </c>
      <c r="AX9" t="s">
        <v>30</v>
      </c>
      <c r="AY9" t="s">
        <v>30</v>
      </c>
      <c r="AZ9" t="s">
        <v>30</v>
      </c>
      <c r="BA9" t="s">
        <v>30</v>
      </c>
      <c r="BB9" t="s">
        <v>30</v>
      </c>
      <c r="BC9" t="s">
        <v>30</v>
      </c>
      <c r="BD9" t="s">
        <v>30</v>
      </c>
      <c r="BE9" t="s">
        <v>30</v>
      </c>
      <c r="BF9" t="s">
        <v>30</v>
      </c>
      <c r="BG9" t="s">
        <v>30</v>
      </c>
      <c r="BH9" t="s">
        <v>30</v>
      </c>
      <c r="BI9" t="s">
        <v>30</v>
      </c>
      <c r="BJ9" t="s">
        <v>30</v>
      </c>
      <c r="BK9" s="29" t="s">
        <v>30</v>
      </c>
      <c r="BL9" t="s">
        <v>3914</v>
      </c>
      <c r="BM9" t="s">
        <v>3915</v>
      </c>
      <c r="BN9" s="30">
        <v>45390.543483796297</v>
      </c>
      <c r="BO9" t="s">
        <v>4085</v>
      </c>
      <c r="BP9" t="s">
        <v>3960</v>
      </c>
      <c r="BQ9" t="s">
        <v>3961</v>
      </c>
      <c r="BR9" t="s">
        <v>3962</v>
      </c>
      <c r="BS9" t="s">
        <v>3920</v>
      </c>
      <c r="BT9" t="s">
        <v>3921</v>
      </c>
      <c r="BU9" t="s">
        <v>3963</v>
      </c>
      <c r="BV9" t="s">
        <v>4086</v>
      </c>
      <c r="BW9" t="s">
        <v>4087</v>
      </c>
      <c r="BX9" t="s">
        <v>4038</v>
      </c>
      <c r="BY9" t="s">
        <v>3926</v>
      </c>
      <c r="BZ9" t="s">
        <v>3927</v>
      </c>
      <c r="CA9" s="30">
        <v>45390.543460648201</v>
      </c>
      <c r="CB9" s="30">
        <v>45390.543483796297</v>
      </c>
      <c r="CC9" s="30">
        <v>45390.543217592603</v>
      </c>
      <c r="CD9" t="s">
        <v>15</v>
      </c>
      <c r="CE9">
        <v>2024</v>
      </c>
      <c r="CF9">
        <v>4</v>
      </c>
      <c r="CG9" t="s">
        <v>3967</v>
      </c>
      <c r="CH9" t="s">
        <v>55</v>
      </c>
      <c r="CI9" t="s">
        <v>3929</v>
      </c>
      <c r="CJ9" t="s">
        <v>3930</v>
      </c>
      <c r="CK9" t="s">
        <v>3931</v>
      </c>
      <c r="CL9" t="s">
        <v>3967</v>
      </c>
      <c r="CM9">
        <v>2035</v>
      </c>
      <c r="CN9" t="s">
        <v>3967</v>
      </c>
      <c r="CO9" t="s">
        <v>3967</v>
      </c>
      <c r="CP9" s="30">
        <v>45390</v>
      </c>
      <c r="CQ9" s="30">
        <v>46485</v>
      </c>
      <c r="CR9" t="s">
        <v>3968</v>
      </c>
      <c r="CS9" t="s">
        <v>3969</v>
      </c>
      <c r="CT9" t="s">
        <v>3970</v>
      </c>
      <c r="CU9">
        <v>21408</v>
      </c>
      <c r="CV9">
        <v>65</v>
      </c>
      <c r="CW9" t="s">
        <v>3971</v>
      </c>
      <c r="CX9" t="s">
        <v>3968</v>
      </c>
      <c r="CY9" t="s">
        <v>4059</v>
      </c>
      <c r="CZ9" t="s">
        <v>4044</v>
      </c>
      <c r="DA9" t="s">
        <v>3938</v>
      </c>
      <c r="DB9" t="s">
        <v>4086</v>
      </c>
      <c r="DC9" t="s">
        <v>4086</v>
      </c>
      <c r="DD9" t="s">
        <v>4088</v>
      </c>
      <c r="DE9" t="s">
        <v>4089</v>
      </c>
      <c r="DF9" t="s">
        <v>3976</v>
      </c>
      <c r="DG9" t="s">
        <v>3968</v>
      </c>
      <c r="DH9" t="s">
        <v>3977</v>
      </c>
      <c r="DI9" t="s">
        <v>4003</v>
      </c>
      <c r="DJ9" t="s">
        <v>3944</v>
      </c>
      <c r="DK9" t="s">
        <v>4030</v>
      </c>
      <c r="DL9" t="s">
        <v>3926</v>
      </c>
      <c r="DM9" t="s">
        <v>3945</v>
      </c>
      <c r="DN9" t="s">
        <v>3927</v>
      </c>
      <c r="DO9" t="s">
        <v>4038</v>
      </c>
      <c r="DP9" t="s">
        <v>3980</v>
      </c>
      <c r="DQ9" t="s">
        <v>15</v>
      </c>
      <c r="DR9" t="s">
        <v>3980</v>
      </c>
      <c r="DS9" t="s">
        <v>3981</v>
      </c>
      <c r="DT9" t="s">
        <v>3949</v>
      </c>
      <c r="DU9" t="s">
        <v>3950</v>
      </c>
      <c r="DV9">
        <v>0</v>
      </c>
      <c r="DW9">
        <v>0</v>
      </c>
      <c r="DX9" t="s">
        <v>3931</v>
      </c>
      <c r="DY9" t="s">
        <v>4050</v>
      </c>
      <c r="DZ9" s="30" t="s">
        <v>30</v>
      </c>
      <c r="EA9" t="s">
        <v>3931</v>
      </c>
      <c r="EB9" t="s">
        <v>3931</v>
      </c>
      <c r="EC9" t="s">
        <v>3931</v>
      </c>
      <c r="ED9" t="s">
        <v>3931</v>
      </c>
      <c r="EE9" t="s">
        <v>3983</v>
      </c>
      <c r="EF9" t="s">
        <v>4090</v>
      </c>
      <c r="EG9" t="s">
        <v>30</v>
      </c>
      <c r="EH9" t="s">
        <v>30</v>
      </c>
      <c r="EI9" t="s">
        <v>30</v>
      </c>
      <c r="EJ9" t="s">
        <v>30</v>
      </c>
      <c r="EK9" t="s">
        <v>30</v>
      </c>
      <c r="EL9">
        <v>0</v>
      </c>
      <c r="EM9">
        <v>0</v>
      </c>
      <c r="EN9" t="s">
        <v>30</v>
      </c>
      <c r="EO9" t="s">
        <v>30</v>
      </c>
      <c r="EP9">
        <v>0</v>
      </c>
      <c r="EQ9">
        <v>0</v>
      </c>
      <c r="ER9">
        <v>1</v>
      </c>
      <c r="ES9" t="s">
        <v>62</v>
      </c>
      <c r="ET9" t="s">
        <v>4086</v>
      </c>
      <c r="EU9">
        <v>0</v>
      </c>
      <c r="EV9" t="s">
        <v>30</v>
      </c>
      <c r="EW9" t="s">
        <v>30</v>
      </c>
      <c r="EX9" t="s">
        <v>30</v>
      </c>
      <c r="EY9" t="s">
        <v>30</v>
      </c>
      <c r="EZ9" t="str">
        <f t="shared" si="0"/>
        <v/>
      </c>
      <c r="FA9">
        <v>2.31481481481481E-5</v>
      </c>
      <c r="FB9" t="s">
        <v>15</v>
      </c>
      <c r="FC9">
        <v>1</v>
      </c>
      <c r="FD9">
        <v>0</v>
      </c>
      <c r="FG9" t="s">
        <v>30</v>
      </c>
      <c r="FH9" t="s">
        <v>30</v>
      </c>
      <c r="FI9" t="s">
        <v>30</v>
      </c>
      <c r="FJ9" t="s">
        <v>30</v>
      </c>
      <c r="FK9" t="s">
        <v>30</v>
      </c>
      <c r="FL9">
        <v>1</v>
      </c>
      <c r="FM9" t="s">
        <v>3718</v>
      </c>
      <c r="FN9">
        <v>1</v>
      </c>
      <c r="FO9">
        <v>0</v>
      </c>
      <c r="FP9" t="s">
        <v>3910</v>
      </c>
      <c r="FQ9">
        <v>1</v>
      </c>
      <c r="FR9">
        <v>0</v>
      </c>
      <c r="FS9" t="s">
        <v>30</v>
      </c>
      <c r="FT9" t="s">
        <v>55</v>
      </c>
      <c r="FU9">
        <v>0</v>
      </c>
      <c r="FV9">
        <v>0</v>
      </c>
      <c r="FW9">
        <v>0</v>
      </c>
      <c r="FX9">
        <v>0</v>
      </c>
      <c r="FY9" t="s">
        <v>62</v>
      </c>
      <c r="FZ9" t="s">
        <v>4030</v>
      </c>
      <c r="GA9" t="s">
        <v>30</v>
      </c>
      <c r="GB9" t="s">
        <v>30</v>
      </c>
      <c r="GC9" t="s">
        <v>30</v>
      </c>
    </row>
    <row r="10" spans="1:185" x14ac:dyDescent="0.25">
      <c r="A10" t="s">
        <v>3910</v>
      </c>
      <c r="B10" t="s">
        <v>3911</v>
      </c>
      <c r="C10" t="s">
        <v>30</v>
      </c>
      <c r="D10" t="s">
        <v>3911</v>
      </c>
      <c r="E10" t="s">
        <v>30</v>
      </c>
      <c r="F10" t="s">
        <v>4091</v>
      </c>
      <c r="G10" t="s">
        <v>4091</v>
      </c>
      <c r="H10" t="s">
        <v>30</v>
      </c>
      <c r="I10" t="s">
        <v>30</v>
      </c>
      <c r="J10" t="s">
        <v>30</v>
      </c>
      <c r="K10" t="s">
        <v>30</v>
      </c>
      <c r="L10" t="s">
        <v>30</v>
      </c>
      <c r="M10" t="s">
        <v>30</v>
      </c>
      <c r="N10" t="s">
        <v>30</v>
      </c>
      <c r="O10" t="s">
        <v>30</v>
      </c>
      <c r="P10" t="s">
        <v>30</v>
      </c>
      <c r="Q10" s="29" t="s">
        <v>30</v>
      </c>
      <c r="R10" s="29" t="s">
        <v>30</v>
      </c>
      <c r="S10" t="s">
        <v>30</v>
      </c>
      <c r="T10" t="s">
        <v>30</v>
      </c>
      <c r="U10" t="s">
        <v>30</v>
      </c>
      <c r="V10" t="s">
        <v>30</v>
      </c>
      <c r="W10" t="s">
        <v>30</v>
      </c>
      <c r="X10" t="s">
        <v>30</v>
      </c>
      <c r="Y10" s="29" t="s">
        <v>30</v>
      </c>
      <c r="Z10" s="29" t="s">
        <v>30</v>
      </c>
      <c r="AA10" s="29" t="s">
        <v>30</v>
      </c>
      <c r="AB10" t="s">
        <v>30</v>
      </c>
      <c r="AC10" t="s">
        <v>30</v>
      </c>
      <c r="AD10" t="s">
        <v>30</v>
      </c>
      <c r="AE10" t="s">
        <v>30</v>
      </c>
      <c r="AF10" t="s">
        <v>30</v>
      </c>
      <c r="AG10" t="s">
        <v>30</v>
      </c>
      <c r="AH10" t="s">
        <v>30</v>
      </c>
      <c r="AI10" t="s">
        <v>30</v>
      </c>
      <c r="AJ10" t="s">
        <v>4092</v>
      </c>
      <c r="AK10" t="s">
        <v>30</v>
      </c>
      <c r="AL10" t="s">
        <v>30</v>
      </c>
      <c r="AM10" t="s">
        <v>30</v>
      </c>
      <c r="AN10" s="29" t="s">
        <v>30</v>
      </c>
      <c r="AO10" t="s">
        <v>30</v>
      </c>
      <c r="AP10" t="s">
        <v>30</v>
      </c>
      <c r="AQ10" t="s">
        <v>30</v>
      </c>
      <c r="AR10" t="s">
        <v>30</v>
      </c>
      <c r="AS10" t="s">
        <v>30</v>
      </c>
      <c r="AT10" t="s">
        <v>30</v>
      </c>
      <c r="AU10" t="s">
        <v>30</v>
      </c>
      <c r="AV10" t="s">
        <v>30</v>
      </c>
      <c r="AW10" t="s">
        <v>30</v>
      </c>
      <c r="AX10" t="s">
        <v>30</v>
      </c>
      <c r="AY10" t="s">
        <v>30</v>
      </c>
      <c r="AZ10" t="s">
        <v>30</v>
      </c>
      <c r="BA10" t="s">
        <v>30</v>
      </c>
      <c r="BB10" t="s">
        <v>30</v>
      </c>
      <c r="BC10" t="s">
        <v>30</v>
      </c>
      <c r="BD10" t="s">
        <v>30</v>
      </c>
      <c r="BE10" t="s">
        <v>30</v>
      </c>
      <c r="BF10" t="s">
        <v>30</v>
      </c>
      <c r="BG10" t="s">
        <v>30</v>
      </c>
      <c r="BH10" t="s">
        <v>30</v>
      </c>
      <c r="BI10" t="s">
        <v>30</v>
      </c>
      <c r="BJ10" t="s">
        <v>30</v>
      </c>
      <c r="BK10" s="29" t="s">
        <v>30</v>
      </c>
      <c r="BL10" t="s">
        <v>3914</v>
      </c>
      <c r="BM10" t="s">
        <v>3915</v>
      </c>
      <c r="BN10" s="30">
        <v>45316.616886574098</v>
      </c>
      <c r="BO10" t="s">
        <v>4093</v>
      </c>
      <c r="BP10" t="s">
        <v>4094</v>
      </c>
      <c r="BQ10" t="s">
        <v>4095</v>
      </c>
      <c r="BR10" t="s">
        <v>3962</v>
      </c>
      <c r="BS10" t="s">
        <v>3920</v>
      </c>
      <c r="BT10" t="s">
        <v>3921</v>
      </c>
      <c r="BU10" t="s">
        <v>4096</v>
      </c>
      <c r="BV10" t="s">
        <v>4097</v>
      </c>
      <c r="BW10" t="s">
        <v>4098</v>
      </c>
      <c r="BX10" t="s">
        <v>4099</v>
      </c>
      <c r="BY10" t="s">
        <v>3926</v>
      </c>
      <c r="BZ10" t="s">
        <v>3927</v>
      </c>
      <c r="CA10" s="30">
        <v>45315.608993055597</v>
      </c>
      <c r="CB10" s="30">
        <v>45315.608993055597</v>
      </c>
      <c r="CC10" s="30">
        <v>45315.639490740701</v>
      </c>
      <c r="CD10" t="s">
        <v>14</v>
      </c>
      <c r="CE10">
        <v>2024</v>
      </c>
      <c r="CF10">
        <v>1</v>
      </c>
      <c r="CG10" t="s">
        <v>4100</v>
      </c>
      <c r="CH10" t="s">
        <v>54</v>
      </c>
      <c r="CI10" t="s">
        <v>3929</v>
      </c>
      <c r="CJ10" t="s">
        <v>3930</v>
      </c>
      <c r="CK10" t="s">
        <v>3931</v>
      </c>
      <c r="CL10" t="s">
        <v>4100</v>
      </c>
      <c r="CM10">
        <v>0</v>
      </c>
      <c r="CN10" t="s">
        <v>71</v>
      </c>
      <c r="CO10" t="s">
        <v>4100</v>
      </c>
      <c r="CP10" s="30" t="s">
        <v>30</v>
      </c>
      <c r="CQ10" s="30" t="s">
        <v>30</v>
      </c>
      <c r="CR10" t="s">
        <v>3968</v>
      </c>
      <c r="CS10" t="s">
        <v>4101</v>
      </c>
      <c r="CT10" t="s">
        <v>4102</v>
      </c>
      <c r="CU10">
        <v>32942</v>
      </c>
      <c r="CV10">
        <v>33</v>
      </c>
      <c r="CW10" t="s">
        <v>3971</v>
      </c>
      <c r="CX10" t="s">
        <v>3968</v>
      </c>
      <c r="CY10" t="s">
        <v>4103</v>
      </c>
      <c r="CZ10" t="s">
        <v>4104</v>
      </c>
      <c r="DA10" t="s">
        <v>3938</v>
      </c>
      <c r="DB10" t="s">
        <v>4097</v>
      </c>
      <c r="DC10" t="s">
        <v>3931</v>
      </c>
      <c r="DD10" t="s">
        <v>4105</v>
      </c>
      <c r="DE10" t="s">
        <v>4106</v>
      </c>
      <c r="DF10" t="s">
        <v>3976</v>
      </c>
      <c r="DG10" t="s">
        <v>4107</v>
      </c>
      <c r="DH10" t="s">
        <v>3977</v>
      </c>
      <c r="DI10" t="s">
        <v>4108</v>
      </c>
      <c r="DJ10" t="s">
        <v>4109</v>
      </c>
      <c r="DK10" t="s">
        <v>4091</v>
      </c>
      <c r="DL10" t="s">
        <v>3926</v>
      </c>
      <c r="DM10" t="s">
        <v>3945</v>
      </c>
      <c r="DN10" t="s">
        <v>3927</v>
      </c>
      <c r="DO10" t="s">
        <v>4099</v>
      </c>
      <c r="DP10" t="s">
        <v>4110</v>
      </c>
      <c r="DQ10" t="s">
        <v>14</v>
      </c>
      <c r="DR10" t="s">
        <v>14</v>
      </c>
      <c r="DS10" t="s">
        <v>3948</v>
      </c>
      <c r="DT10" t="s">
        <v>3949</v>
      </c>
      <c r="DU10" t="s">
        <v>3950</v>
      </c>
      <c r="DV10">
        <v>24.11</v>
      </c>
      <c r="DW10">
        <v>24.11</v>
      </c>
      <c r="DX10" t="s">
        <v>3931</v>
      </c>
      <c r="DY10" t="s">
        <v>4111</v>
      </c>
      <c r="DZ10" s="30">
        <v>45316.616886574098</v>
      </c>
      <c r="EA10" t="s">
        <v>4112</v>
      </c>
      <c r="EB10" t="s">
        <v>3931</v>
      </c>
      <c r="EC10" t="s">
        <v>3931</v>
      </c>
      <c r="ED10" t="s">
        <v>3931</v>
      </c>
      <c r="EE10" t="s">
        <v>4113</v>
      </c>
      <c r="EF10" t="s">
        <v>4114</v>
      </c>
      <c r="EG10" t="s">
        <v>39</v>
      </c>
      <c r="EH10">
        <v>0</v>
      </c>
      <c r="EI10">
        <v>0</v>
      </c>
      <c r="EJ10">
        <v>1</v>
      </c>
      <c r="EK10">
        <v>0</v>
      </c>
      <c r="EL10">
        <v>0</v>
      </c>
      <c r="EM10">
        <v>0</v>
      </c>
      <c r="EN10">
        <v>0</v>
      </c>
      <c r="EO10">
        <v>0</v>
      </c>
      <c r="EP10">
        <v>0</v>
      </c>
      <c r="EQ10">
        <v>0</v>
      </c>
      <c r="ER10">
        <v>1</v>
      </c>
      <c r="ES10" t="s">
        <v>71</v>
      </c>
      <c r="ET10" t="s">
        <v>4097</v>
      </c>
      <c r="EU10">
        <v>1</v>
      </c>
      <c r="EV10" t="s">
        <v>30</v>
      </c>
      <c r="EW10" t="s">
        <v>30</v>
      </c>
      <c r="EX10" t="s">
        <v>30</v>
      </c>
      <c r="EY10" t="s">
        <v>30</v>
      </c>
      <c r="EZ10" t="str">
        <f t="shared" si="0"/>
        <v/>
      </c>
      <c r="FA10">
        <v>1.00789351851852</v>
      </c>
      <c r="FB10" t="s">
        <v>14</v>
      </c>
      <c r="FC10">
        <v>0</v>
      </c>
      <c r="FD10">
        <v>1</v>
      </c>
      <c r="FG10" t="s">
        <v>30</v>
      </c>
      <c r="FH10" t="s">
        <v>30</v>
      </c>
      <c r="FI10" t="s">
        <v>30</v>
      </c>
      <c r="FJ10" t="s">
        <v>30</v>
      </c>
      <c r="FK10" t="s">
        <v>30</v>
      </c>
      <c r="FL10">
        <v>1</v>
      </c>
      <c r="FM10" t="s">
        <v>3718</v>
      </c>
      <c r="FN10">
        <v>0</v>
      </c>
      <c r="FO10">
        <v>1</v>
      </c>
      <c r="FP10" t="s">
        <v>3910</v>
      </c>
      <c r="FQ10">
        <v>0</v>
      </c>
      <c r="FR10">
        <v>1</v>
      </c>
      <c r="FS10" t="s">
        <v>30</v>
      </c>
      <c r="FT10" t="s">
        <v>54</v>
      </c>
      <c r="FU10">
        <v>0</v>
      </c>
      <c r="FV10">
        <v>0</v>
      </c>
      <c r="FW10">
        <v>0</v>
      </c>
      <c r="FX10">
        <v>0</v>
      </c>
      <c r="FY10" t="s">
        <v>71</v>
      </c>
      <c r="FZ10" t="s">
        <v>4091</v>
      </c>
      <c r="GA10" t="s">
        <v>39</v>
      </c>
      <c r="GB10" t="s">
        <v>30</v>
      </c>
      <c r="GC10" t="s">
        <v>30</v>
      </c>
    </row>
    <row r="11" spans="1:185" x14ac:dyDescent="0.25">
      <c r="A11" t="s">
        <v>101</v>
      </c>
      <c r="B11" t="s">
        <v>868</v>
      </c>
      <c r="C11">
        <v>1</v>
      </c>
      <c r="D11" t="s">
        <v>868</v>
      </c>
      <c r="E11">
        <v>1</v>
      </c>
      <c r="F11" t="s">
        <v>4115</v>
      </c>
      <c r="G11" t="s">
        <v>4115</v>
      </c>
      <c r="H11" t="s">
        <v>30</v>
      </c>
      <c r="I11" t="s">
        <v>30</v>
      </c>
      <c r="J11" t="s">
        <v>30</v>
      </c>
      <c r="K11" t="s">
        <v>30</v>
      </c>
      <c r="L11" t="s">
        <v>30</v>
      </c>
      <c r="M11" t="s">
        <v>30</v>
      </c>
      <c r="N11" t="s">
        <v>30</v>
      </c>
      <c r="O11" t="s">
        <v>30</v>
      </c>
      <c r="P11" t="s">
        <v>30</v>
      </c>
      <c r="Q11" s="29" t="s">
        <v>30</v>
      </c>
      <c r="R11" s="29" t="s">
        <v>30</v>
      </c>
      <c r="S11" t="s">
        <v>30</v>
      </c>
      <c r="T11" t="s">
        <v>30</v>
      </c>
      <c r="U11" t="s">
        <v>30</v>
      </c>
      <c r="V11" t="s">
        <v>30</v>
      </c>
      <c r="W11" t="s">
        <v>30</v>
      </c>
      <c r="X11" t="s">
        <v>30</v>
      </c>
      <c r="Y11" s="29" t="s">
        <v>30</v>
      </c>
      <c r="Z11" s="29" t="s">
        <v>30</v>
      </c>
      <c r="AA11" s="29" t="s">
        <v>30</v>
      </c>
      <c r="AB11" t="s">
        <v>30</v>
      </c>
      <c r="AC11" t="s">
        <v>30</v>
      </c>
      <c r="AD11" t="s">
        <v>30</v>
      </c>
      <c r="AE11" t="s">
        <v>30</v>
      </c>
      <c r="AF11" t="s">
        <v>30</v>
      </c>
      <c r="AG11" t="s">
        <v>30</v>
      </c>
      <c r="AH11" t="s">
        <v>30</v>
      </c>
      <c r="AI11" t="s">
        <v>30</v>
      </c>
      <c r="AJ11" t="s">
        <v>4116</v>
      </c>
      <c r="AK11" t="s">
        <v>30</v>
      </c>
      <c r="AL11" t="s">
        <v>30</v>
      </c>
      <c r="AM11" t="s">
        <v>30</v>
      </c>
      <c r="AN11" s="29" t="s">
        <v>30</v>
      </c>
      <c r="AO11" t="s">
        <v>30</v>
      </c>
      <c r="AP11" t="s">
        <v>30</v>
      </c>
      <c r="AQ11" t="s">
        <v>30</v>
      </c>
      <c r="AR11" t="s">
        <v>30</v>
      </c>
      <c r="AS11" t="s">
        <v>30</v>
      </c>
      <c r="AT11" t="s">
        <v>30</v>
      </c>
      <c r="AU11" t="s">
        <v>30</v>
      </c>
      <c r="AV11" t="s">
        <v>30</v>
      </c>
      <c r="AW11" t="s">
        <v>30</v>
      </c>
      <c r="AX11" t="s">
        <v>30</v>
      </c>
      <c r="AY11" t="s">
        <v>30</v>
      </c>
      <c r="AZ11" t="s">
        <v>30</v>
      </c>
      <c r="BA11" t="s">
        <v>30</v>
      </c>
      <c r="BB11" t="s">
        <v>30</v>
      </c>
      <c r="BC11" t="s">
        <v>30</v>
      </c>
      <c r="BD11" t="s">
        <v>30</v>
      </c>
      <c r="BE11" t="s">
        <v>30</v>
      </c>
      <c r="BF11" t="s">
        <v>30</v>
      </c>
      <c r="BG11" t="s">
        <v>30</v>
      </c>
      <c r="BH11" t="s">
        <v>30</v>
      </c>
      <c r="BI11" t="s">
        <v>30</v>
      </c>
      <c r="BJ11" t="s">
        <v>30</v>
      </c>
      <c r="BK11" s="29" t="s">
        <v>30</v>
      </c>
      <c r="BL11" t="s">
        <v>3914</v>
      </c>
      <c r="BM11" t="s">
        <v>3915</v>
      </c>
      <c r="BN11" s="30">
        <v>45520.577245370398</v>
      </c>
      <c r="BO11" t="s">
        <v>4117</v>
      </c>
      <c r="BP11" t="s">
        <v>4118</v>
      </c>
      <c r="BQ11" t="s">
        <v>4119</v>
      </c>
      <c r="BR11" t="s">
        <v>3962</v>
      </c>
      <c r="BS11" t="s">
        <v>3920</v>
      </c>
      <c r="BT11" t="s">
        <v>3921</v>
      </c>
      <c r="BU11" t="s">
        <v>4096</v>
      </c>
      <c r="BV11" t="s">
        <v>4120</v>
      </c>
      <c r="BW11" t="s">
        <v>4121</v>
      </c>
      <c r="BX11" t="s">
        <v>4122</v>
      </c>
      <c r="BY11" t="s">
        <v>3926</v>
      </c>
      <c r="BZ11" t="s">
        <v>4123</v>
      </c>
      <c r="CA11" s="30">
        <v>45520.557708333297</v>
      </c>
      <c r="CB11" s="30">
        <v>45520.557708333297</v>
      </c>
      <c r="CC11" s="30">
        <v>45520.551770833299</v>
      </c>
      <c r="CD11" t="s">
        <v>15</v>
      </c>
      <c r="CE11">
        <v>2024</v>
      </c>
      <c r="CF11">
        <v>8</v>
      </c>
      <c r="CG11" t="s">
        <v>4124</v>
      </c>
      <c r="CH11" t="s">
        <v>55</v>
      </c>
      <c r="CI11" t="s">
        <v>3929</v>
      </c>
      <c r="CJ11" t="s">
        <v>3930</v>
      </c>
      <c r="CK11" t="s">
        <v>4124</v>
      </c>
      <c r="CL11" t="s">
        <v>3931</v>
      </c>
      <c r="CM11">
        <v>2035</v>
      </c>
      <c r="CN11" t="s">
        <v>3967</v>
      </c>
      <c r="CO11" t="s">
        <v>4124</v>
      </c>
      <c r="CP11" s="30">
        <v>45520</v>
      </c>
      <c r="CQ11" s="30">
        <v>45885</v>
      </c>
      <c r="CR11" t="s">
        <v>3968</v>
      </c>
      <c r="CS11" t="s">
        <v>4125</v>
      </c>
      <c r="CT11" t="s">
        <v>4126</v>
      </c>
      <c r="CU11">
        <v>25094</v>
      </c>
      <c r="CV11">
        <v>55</v>
      </c>
      <c r="CW11" t="s">
        <v>3971</v>
      </c>
      <c r="CX11" t="s">
        <v>3968</v>
      </c>
      <c r="CY11" t="s">
        <v>4127</v>
      </c>
      <c r="CZ11" t="s">
        <v>4128</v>
      </c>
      <c r="DA11" t="s">
        <v>4129</v>
      </c>
      <c r="DB11" t="s">
        <v>4120</v>
      </c>
      <c r="DC11" t="s">
        <v>4120</v>
      </c>
      <c r="DD11" t="s">
        <v>4130</v>
      </c>
      <c r="DE11" t="s">
        <v>4131</v>
      </c>
      <c r="DF11" t="s">
        <v>4132</v>
      </c>
      <c r="DG11" t="s">
        <v>3968</v>
      </c>
      <c r="DH11" t="s">
        <v>4133</v>
      </c>
      <c r="DI11" t="s">
        <v>4134</v>
      </c>
      <c r="DJ11" t="s">
        <v>4135</v>
      </c>
      <c r="DK11" t="s">
        <v>4115</v>
      </c>
      <c r="DL11" t="s">
        <v>3926</v>
      </c>
      <c r="DM11" t="s">
        <v>4136</v>
      </c>
      <c r="DN11" t="s">
        <v>4123</v>
      </c>
      <c r="DO11" t="s">
        <v>4122</v>
      </c>
      <c r="DP11" t="s">
        <v>3980</v>
      </c>
      <c r="DQ11" t="s">
        <v>15</v>
      </c>
      <c r="DR11" t="s">
        <v>3980</v>
      </c>
      <c r="DS11" t="s">
        <v>3981</v>
      </c>
      <c r="DT11" t="s">
        <v>3949</v>
      </c>
      <c r="DU11" t="s">
        <v>4137</v>
      </c>
      <c r="DV11">
        <v>0.28000000000000003</v>
      </c>
      <c r="DW11">
        <v>0.28000000000000003</v>
      </c>
      <c r="DX11" t="s">
        <v>3931</v>
      </c>
      <c r="DY11" t="s">
        <v>4138</v>
      </c>
      <c r="DZ11" s="30" t="s">
        <v>30</v>
      </c>
      <c r="EA11" t="s">
        <v>3931</v>
      </c>
      <c r="EB11" t="s">
        <v>3931</v>
      </c>
      <c r="EC11" t="s">
        <v>3931</v>
      </c>
      <c r="ED11" t="s">
        <v>3931</v>
      </c>
      <c r="EE11" t="s">
        <v>4139</v>
      </c>
      <c r="EF11" t="s">
        <v>4140</v>
      </c>
      <c r="EG11" t="s">
        <v>30</v>
      </c>
      <c r="EH11" t="s">
        <v>30</v>
      </c>
      <c r="EI11" t="s">
        <v>30</v>
      </c>
      <c r="EJ11" t="s">
        <v>30</v>
      </c>
      <c r="EK11" t="s">
        <v>30</v>
      </c>
      <c r="EL11">
        <v>0</v>
      </c>
      <c r="EM11">
        <v>0</v>
      </c>
      <c r="EN11" t="s">
        <v>30</v>
      </c>
      <c r="EO11" t="s">
        <v>30</v>
      </c>
      <c r="EP11">
        <v>0</v>
      </c>
      <c r="EQ11">
        <v>0</v>
      </c>
      <c r="ER11">
        <v>1</v>
      </c>
      <c r="ES11" t="s">
        <v>59</v>
      </c>
      <c r="ET11" t="s">
        <v>4120</v>
      </c>
      <c r="EU11">
        <v>0</v>
      </c>
      <c r="EV11" t="s">
        <v>30</v>
      </c>
      <c r="EW11" t="s">
        <v>30</v>
      </c>
      <c r="EX11" t="s">
        <v>30</v>
      </c>
      <c r="EY11" t="s">
        <v>30</v>
      </c>
      <c r="EZ11">
        <f t="shared" si="0"/>
        <v>1.9537037100235466E-2</v>
      </c>
      <c r="FA11">
        <v>1.9537037037036999E-2</v>
      </c>
      <c r="FB11" t="s">
        <v>15</v>
      </c>
      <c r="FC11">
        <v>1</v>
      </c>
      <c r="FD11">
        <v>0</v>
      </c>
      <c r="FE11">
        <v>1</v>
      </c>
      <c r="FG11" t="s">
        <v>30</v>
      </c>
      <c r="FH11" t="s">
        <v>30</v>
      </c>
      <c r="FI11" t="s">
        <v>30</v>
      </c>
      <c r="FJ11" t="s">
        <v>30</v>
      </c>
      <c r="FK11" t="s">
        <v>30</v>
      </c>
      <c r="FL11">
        <v>1</v>
      </c>
      <c r="FM11" t="s">
        <v>4141</v>
      </c>
      <c r="FN11">
        <v>1</v>
      </c>
      <c r="FO11">
        <v>0</v>
      </c>
      <c r="FP11" t="s">
        <v>101</v>
      </c>
      <c r="FQ11">
        <v>1</v>
      </c>
      <c r="FR11">
        <v>0</v>
      </c>
      <c r="FS11" t="s">
        <v>30</v>
      </c>
      <c r="FT11" t="s">
        <v>55</v>
      </c>
      <c r="FU11">
        <v>0</v>
      </c>
      <c r="FV11">
        <v>0</v>
      </c>
      <c r="FW11">
        <v>0</v>
      </c>
      <c r="FX11">
        <v>0</v>
      </c>
      <c r="FY11" t="s">
        <v>59</v>
      </c>
      <c r="FZ11" t="s">
        <v>4115</v>
      </c>
      <c r="GA11" t="s">
        <v>30</v>
      </c>
      <c r="GB11" t="s">
        <v>30</v>
      </c>
      <c r="GC11" t="s">
        <v>30</v>
      </c>
    </row>
    <row r="12" spans="1:185" x14ac:dyDescent="0.25">
      <c r="A12" t="s">
        <v>106</v>
      </c>
      <c r="B12" t="s">
        <v>943</v>
      </c>
      <c r="C12">
        <v>1</v>
      </c>
      <c r="D12" t="s">
        <v>943</v>
      </c>
      <c r="E12">
        <v>1</v>
      </c>
      <c r="F12" t="s">
        <v>4142</v>
      </c>
      <c r="G12" t="s">
        <v>4142</v>
      </c>
      <c r="H12" t="s">
        <v>30</v>
      </c>
      <c r="I12" t="s">
        <v>30</v>
      </c>
      <c r="J12" t="s">
        <v>30</v>
      </c>
      <c r="K12" t="s">
        <v>30</v>
      </c>
      <c r="L12" t="s">
        <v>30</v>
      </c>
      <c r="M12" t="s">
        <v>30</v>
      </c>
      <c r="N12" t="s">
        <v>30</v>
      </c>
      <c r="O12" t="s">
        <v>30</v>
      </c>
      <c r="P12" t="s">
        <v>30</v>
      </c>
      <c r="Q12" s="29" t="s">
        <v>30</v>
      </c>
      <c r="R12" s="29" t="s">
        <v>30</v>
      </c>
      <c r="S12" t="s">
        <v>30</v>
      </c>
      <c r="T12" t="s">
        <v>30</v>
      </c>
      <c r="U12" t="s">
        <v>30</v>
      </c>
      <c r="V12" t="s">
        <v>30</v>
      </c>
      <c r="W12" t="s">
        <v>30</v>
      </c>
      <c r="X12" t="s">
        <v>30</v>
      </c>
      <c r="Y12" s="29" t="s">
        <v>30</v>
      </c>
      <c r="Z12" s="29" t="s">
        <v>30</v>
      </c>
      <c r="AA12" s="29" t="s">
        <v>30</v>
      </c>
      <c r="AB12" t="s">
        <v>30</v>
      </c>
      <c r="AC12" t="s">
        <v>30</v>
      </c>
      <c r="AD12" t="s">
        <v>30</v>
      </c>
      <c r="AE12" t="s">
        <v>30</v>
      </c>
      <c r="AF12" t="s">
        <v>30</v>
      </c>
      <c r="AG12" t="s">
        <v>30</v>
      </c>
      <c r="AH12" t="s">
        <v>30</v>
      </c>
      <c r="AI12" t="s">
        <v>30</v>
      </c>
      <c r="AJ12" t="s">
        <v>4143</v>
      </c>
      <c r="AK12" t="s">
        <v>30</v>
      </c>
      <c r="AL12" t="s">
        <v>30</v>
      </c>
      <c r="AM12" t="s">
        <v>30</v>
      </c>
      <c r="AN12" s="29" t="s">
        <v>30</v>
      </c>
      <c r="AO12" t="s">
        <v>30</v>
      </c>
      <c r="AP12" t="s">
        <v>30</v>
      </c>
      <c r="AQ12" t="s">
        <v>30</v>
      </c>
      <c r="AR12" t="s">
        <v>30</v>
      </c>
      <c r="AS12" t="s">
        <v>30</v>
      </c>
      <c r="AT12" t="s">
        <v>30</v>
      </c>
      <c r="AU12" t="s">
        <v>30</v>
      </c>
      <c r="AV12" t="s">
        <v>30</v>
      </c>
      <c r="AW12" t="s">
        <v>30</v>
      </c>
      <c r="AX12" t="s">
        <v>30</v>
      </c>
      <c r="AY12" t="s">
        <v>30</v>
      </c>
      <c r="AZ12" t="s">
        <v>30</v>
      </c>
      <c r="BA12" t="s">
        <v>30</v>
      </c>
      <c r="BB12" t="s">
        <v>30</v>
      </c>
      <c r="BC12" t="s">
        <v>30</v>
      </c>
      <c r="BD12" t="s">
        <v>30</v>
      </c>
      <c r="BE12" t="s">
        <v>30</v>
      </c>
      <c r="BF12" t="s">
        <v>30</v>
      </c>
      <c r="BG12" t="s">
        <v>30</v>
      </c>
      <c r="BH12" t="s">
        <v>30</v>
      </c>
      <c r="BI12" t="s">
        <v>30</v>
      </c>
      <c r="BJ12" t="s">
        <v>30</v>
      </c>
      <c r="BK12" s="29" t="s">
        <v>30</v>
      </c>
      <c r="BL12" t="s">
        <v>3914</v>
      </c>
      <c r="BM12" t="s">
        <v>3915</v>
      </c>
      <c r="BN12" s="30">
        <v>45616.5369444444</v>
      </c>
      <c r="BO12" t="s">
        <v>4144</v>
      </c>
      <c r="BP12" t="s">
        <v>4145</v>
      </c>
      <c r="BQ12" t="s">
        <v>4146</v>
      </c>
      <c r="BR12" t="s">
        <v>3962</v>
      </c>
      <c r="BS12" t="s">
        <v>3920</v>
      </c>
      <c r="BT12" t="s">
        <v>4013</v>
      </c>
      <c r="BU12" t="s">
        <v>4014</v>
      </c>
      <c r="BV12" t="s">
        <v>4147</v>
      </c>
      <c r="BW12" t="s">
        <v>4148</v>
      </c>
      <c r="BX12" t="s">
        <v>4149</v>
      </c>
      <c r="BY12" t="s">
        <v>3926</v>
      </c>
      <c r="BZ12" t="s">
        <v>3927</v>
      </c>
      <c r="CA12" s="30">
        <v>45616.416956018496</v>
      </c>
      <c r="CB12" s="30">
        <v>45616.416956018496</v>
      </c>
      <c r="CC12" s="30">
        <v>45614.543912036999</v>
      </c>
      <c r="CD12" t="s">
        <v>15</v>
      </c>
      <c r="CE12">
        <v>2024</v>
      </c>
      <c r="CF12">
        <v>11</v>
      </c>
      <c r="CG12" t="s">
        <v>4150</v>
      </c>
      <c r="CH12" t="s">
        <v>55</v>
      </c>
      <c r="CI12" t="s">
        <v>3929</v>
      </c>
      <c r="CJ12" t="s">
        <v>3930</v>
      </c>
      <c r="CK12" t="s">
        <v>4150</v>
      </c>
      <c r="CL12" t="s">
        <v>3931</v>
      </c>
      <c r="CM12">
        <v>2035</v>
      </c>
      <c r="CN12" t="s">
        <v>3967</v>
      </c>
      <c r="CO12" t="s">
        <v>4150</v>
      </c>
      <c r="CP12" s="30">
        <v>45616</v>
      </c>
      <c r="CQ12" s="30">
        <v>45981</v>
      </c>
      <c r="CR12" t="s">
        <v>3968</v>
      </c>
      <c r="CS12" t="s">
        <v>4151</v>
      </c>
      <c r="CT12" t="s">
        <v>3970</v>
      </c>
      <c r="CU12">
        <v>22083</v>
      </c>
      <c r="CV12">
        <v>64</v>
      </c>
      <c r="CW12" t="s">
        <v>3971</v>
      </c>
      <c r="CX12" t="s">
        <v>3968</v>
      </c>
      <c r="CY12" t="s">
        <v>4152</v>
      </c>
      <c r="CZ12" t="s">
        <v>4153</v>
      </c>
      <c r="DA12" t="s">
        <v>4154</v>
      </c>
      <c r="DB12" t="s">
        <v>4147</v>
      </c>
      <c r="DC12" t="s">
        <v>4147</v>
      </c>
      <c r="DD12" t="s">
        <v>4155</v>
      </c>
      <c r="DE12" t="s">
        <v>4156</v>
      </c>
      <c r="DF12" t="s">
        <v>4157</v>
      </c>
      <c r="DG12" t="s">
        <v>4158</v>
      </c>
      <c r="DH12" t="s">
        <v>4159</v>
      </c>
      <c r="DI12" t="s">
        <v>4160</v>
      </c>
      <c r="DJ12" t="s">
        <v>3944</v>
      </c>
      <c r="DK12" t="s">
        <v>4142</v>
      </c>
      <c r="DL12" t="s">
        <v>3926</v>
      </c>
      <c r="DM12" t="s">
        <v>3945</v>
      </c>
      <c r="DN12" t="s">
        <v>3927</v>
      </c>
      <c r="DO12" t="s">
        <v>4149</v>
      </c>
      <c r="DP12" t="s">
        <v>3980</v>
      </c>
      <c r="DQ12" t="s">
        <v>15</v>
      </c>
      <c r="DR12" t="s">
        <v>3980</v>
      </c>
      <c r="DS12" t="s">
        <v>3981</v>
      </c>
      <c r="DT12" t="s">
        <v>3949</v>
      </c>
      <c r="DU12" t="s">
        <v>943</v>
      </c>
      <c r="DV12">
        <v>2.5299999999999998</v>
      </c>
      <c r="DW12">
        <v>2.5299999999999998</v>
      </c>
      <c r="DX12" t="s">
        <v>3931</v>
      </c>
      <c r="DY12" t="s">
        <v>4161</v>
      </c>
      <c r="DZ12" s="30" t="s">
        <v>30</v>
      </c>
      <c r="EA12" t="s">
        <v>3931</v>
      </c>
      <c r="EB12" t="s">
        <v>3931</v>
      </c>
      <c r="EC12" t="s">
        <v>3931</v>
      </c>
      <c r="ED12" t="s">
        <v>3931</v>
      </c>
      <c r="EE12" t="s">
        <v>4162</v>
      </c>
      <c r="EF12" t="s">
        <v>4163</v>
      </c>
      <c r="EG12" t="s">
        <v>30</v>
      </c>
      <c r="EH12" t="s">
        <v>30</v>
      </c>
      <c r="EI12" t="s">
        <v>30</v>
      </c>
      <c r="EJ12" t="s">
        <v>30</v>
      </c>
      <c r="EK12" t="s">
        <v>30</v>
      </c>
      <c r="EL12">
        <v>0</v>
      </c>
      <c r="EM12">
        <v>0</v>
      </c>
      <c r="EN12" t="s">
        <v>30</v>
      </c>
      <c r="EO12" t="s">
        <v>30</v>
      </c>
      <c r="EP12">
        <v>0</v>
      </c>
      <c r="EQ12">
        <v>0</v>
      </c>
      <c r="ER12">
        <v>1</v>
      </c>
      <c r="ES12" t="s">
        <v>4164</v>
      </c>
      <c r="ET12" t="s">
        <v>4147</v>
      </c>
      <c r="EU12">
        <v>0</v>
      </c>
      <c r="EV12" t="s">
        <v>30</v>
      </c>
      <c r="EW12" t="s">
        <v>30</v>
      </c>
      <c r="EX12" t="s">
        <v>30</v>
      </c>
      <c r="EY12" t="s">
        <v>30</v>
      </c>
      <c r="EZ12" t="str">
        <f t="shared" si="0"/>
        <v/>
      </c>
      <c r="FA12">
        <v>0.119988425925926</v>
      </c>
      <c r="FB12" t="s">
        <v>15</v>
      </c>
      <c r="FC12">
        <v>1</v>
      </c>
      <c r="FD12">
        <v>0</v>
      </c>
      <c r="FG12" t="s">
        <v>30</v>
      </c>
      <c r="FH12" t="s">
        <v>30</v>
      </c>
      <c r="FI12" t="s">
        <v>30</v>
      </c>
      <c r="FJ12" t="s">
        <v>30</v>
      </c>
      <c r="FK12" t="s">
        <v>30</v>
      </c>
      <c r="FL12">
        <v>1</v>
      </c>
      <c r="FM12" t="s">
        <v>4165</v>
      </c>
      <c r="FN12">
        <v>1</v>
      </c>
      <c r="FO12">
        <v>0</v>
      </c>
      <c r="FP12" t="s">
        <v>106</v>
      </c>
      <c r="FQ12">
        <v>1</v>
      </c>
      <c r="FR12">
        <v>0</v>
      </c>
      <c r="FS12" t="s">
        <v>30</v>
      </c>
      <c r="FT12" t="s">
        <v>55</v>
      </c>
      <c r="FU12">
        <v>0</v>
      </c>
      <c r="FV12">
        <v>0</v>
      </c>
      <c r="FW12">
        <v>0</v>
      </c>
      <c r="FX12">
        <v>0</v>
      </c>
      <c r="FY12" t="s">
        <v>4164</v>
      </c>
      <c r="FZ12" t="s">
        <v>4142</v>
      </c>
      <c r="GA12" t="s">
        <v>30</v>
      </c>
      <c r="GB12" t="s">
        <v>30</v>
      </c>
      <c r="GC12" t="s">
        <v>30</v>
      </c>
    </row>
    <row r="13" spans="1:185" x14ac:dyDescent="0.25">
      <c r="A13" t="s">
        <v>119</v>
      </c>
      <c r="B13" t="s">
        <v>1000</v>
      </c>
      <c r="C13">
        <v>1</v>
      </c>
      <c r="D13" t="s">
        <v>1000</v>
      </c>
      <c r="E13">
        <v>1</v>
      </c>
      <c r="F13" t="s">
        <v>4166</v>
      </c>
      <c r="G13" t="s">
        <v>4166</v>
      </c>
      <c r="H13" t="s">
        <v>30</v>
      </c>
      <c r="I13" t="s">
        <v>30</v>
      </c>
      <c r="J13" t="s">
        <v>30</v>
      </c>
      <c r="K13" t="s">
        <v>30</v>
      </c>
      <c r="L13" t="s">
        <v>30</v>
      </c>
      <c r="M13" t="s">
        <v>30</v>
      </c>
      <c r="N13" t="s">
        <v>30</v>
      </c>
      <c r="O13" t="s">
        <v>30</v>
      </c>
      <c r="P13" t="s">
        <v>30</v>
      </c>
      <c r="Q13" s="29" t="s">
        <v>30</v>
      </c>
      <c r="R13" s="29" t="s">
        <v>30</v>
      </c>
      <c r="S13" t="s">
        <v>30</v>
      </c>
      <c r="T13" t="s">
        <v>30</v>
      </c>
      <c r="U13" t="s">
        <v>30</v>
      </c>
      <c r="V13" t="s">
        <v>30</v>
      </c>
      <c r="W13" t="s">
        <v>30</v>
      </c>
      <c r="X13" t="s">
        <v>30</v>
      </c>
      <c r="Y13" s="29" t="s">
        <v>30</v>
      </c>
      <c r="Z13" s="29" t="s">
        <v>30</v>
      </c>
      <c r="AA13" s="29" t="s">
        <v>30</v>
      </c>
      <c r="AB13" t="s">
        <v>30</v>
      </c>
      <c r="AC13" t="s">
        <v>30</v>
      </c>
      <c r="AD13" t="s">
        <v>30</v>
      </c>
      <c r="AE13" t="s">
        <v>30</v>
      </c>
      <c r="AF13" t="s">
        <v>30</v>
      </c>
      <c r="AG13" t="s">
        <v>30</v>
      </c>
      <c r="AH13" t="s">
        <v>30</v>
      </c>
      <c r="AI13" t="s">
        <v>30</v>
      </c>
      <c r="AJ13" t="s">
        <v>4167</v>
      </c>
      <c r="AK13" t="s">
        <v>30</v>
      </c>
      <c r="AL13" t="s">
        <v>30</v>
      </c>
      <c r="AM13" t="s">
        <v>30</v>
      </c>
      <c r="AN13" s="29" t="s">
        <v>30</v>
      </c>
      <c r="AO13" t="s">
        <v>30</v>
      </c>
      <c r="AP13" t="s">
        <v>30</v>
      </c>
      <c r="AQ13" t="s">
        <v>30</v>
      </c>
      <c r="AR13" t="s">
        <v>30</v>
      </c>
      <c r="AS13" t="s">
        <v>30</v>
      </c>
      <c r="AT13" t="s">
        <v>30</v>
      </c>
      <c r="AU13" t="s">
        <v>30</v>
      </c>
      <c r="AV13" t="s">
        <v>30</v>
      </c>
      <c r="AW13" t="s">
        <v>30</v>
      </c>
      <c r="AX13" t="s">
        <v>30</v>
      </c>
      <c r="AY13" t="s">
        <v>30</v>
      </c>
      <c r="AZ13" t="s">
        <v>30</v>
      </c>
      <c r="BA13" t="s">
        <v>30</v>
      </c>
      <c r="BB13" t="s">
        <v>30</v>
      </c>
      <c r="BC13" t="s">
        <v>30</v>
      </c>
      <c r="BD13" t="s">
        <v>30</v>
      </c>
      <c r="BE13" t="s">
        <v>30</v>
      </c>
      <c r="BF13" t="s">
        <v>30</v>
      </c>
      <c r="BG13" t="s">
        <v>30</v>
      </c>
      <c r="BH13" t="s">
        <v>30</v>
      </c>
      <c r="BI13" t="s">
        <v>30</v>
      </c>
      <c r="BJ13" t="s">
        <v>30</v>
      </c>
      <c r="BK13" s="29" t="s">
        <v>30</v>
      </c>
      <c r="BL13" t="s">
        <v>3914</v>
      </c>
      <c r="BM13" t="s">
        <v>3915</v>
      </c>
      <c r="BN13" s="30">
        <v>45636.446550925903</v>
      </c>
      <c r="BO13" t="s">
        <v>4168</v>
      </c>
      <c r="BP13" t="s">
        <v>4169</v>
      </c>
      <c r="BQ13" t="s">
        <v>4170</v>
      </c>
      <c r="BR13" t="s">
        <v>3962</v>
      </c>
      <c r="BS13" t="s">
        <v>3920</v>
      </c>
      <c r="BT13" t="s">
        <v>4013</v>
      </c>
      <c r="BU13" t="s">
        <v>4014</v>
      </c>
      <c r="BV13" t="s">
        <v>4171</v>
      </c>
      <c r="BW13" t="s">
        <v>4172</v>
      </c>
      <c r="BX13" t="s">
        <v>4173</v>
      </c>
      <c r="BY13" t="s">
        <v>3926</v>
      </c>
      <c r="BZ13" t="s">
        <v>4123</v>
      </c>
      <c r="CA13" s="30">
        <v>45636.426921296297</v>
      </c>
      <c r="CB13" s="30">
        <v>45636.426921296297</v>
      </c>
      <c r="CC13" s="30">
        <v>45635.678668981498</v>
      </c>
      <c r="CD13" t="s">
        <v>14</v>
      </c>
      <c r="CE13">
        <v>2024</v>
      </c>
      <c r="CF13">
        <v>12</v>
      </c>
      <c r="CG13" t="s">
        <v>4174</v>
      </c>
      <c r="CH13" t="s">
        <v>55</v>
      </c>
      <c r="CI13" t="s">
        <v>3929</v>
      </c>
      <c r="CJ13" t="s">
        <v>3930</v>
      </c>
      <c r="CK13" t="s">
        <v>3931</v>
      </c>
      <c r="CL13" t="s">
        <v>4174</v>
      </c>
      <c r="CM13">
        <v>0</v>
      </c>
      <c r="CN13" t="s">
        <v>71</v>
      </c>
      <c r="CO13" t="s">
        <v>4174</v>
      </c>
      <c r="CP13" s="30" t="s">
        <v>30</v>
      </c>
      <c r="CQ13" s="30" t="s">
        <v>30</v>
      </c>
      <c r="CR13" t="s">
        <v>3968</v>
      </c>
      <c r="CS13" t="s">
        <v>4175</v>
      </c>
      <c r="CT13" t="s">
        <v>4176</v>
      </c>
      <c r="CU13">
        <v>25755</v>
      </c>
      <c r="CV13">
        <v>54</v>
      </c>
      <c r="CW13" t="s">
        <v>3971</v>
      </c>
      <c r="CX13" t="s">
        <v>3968</v>
      </c>
      <c r="CY13" t="s">
        <v>4177</v>
      </c>
      <c r="CZ13" t="s">
        <v>4178</v>
      </c>
      <c r="DA13" t="s">
        <v>4179</v>
      </c>
      <c r="DB13" t="s">
        <v>4171</v>
      </c>
      <c r="DC13" t="s">
        <v>4171</v>
      </c>
      <c r="DD13" t="s">
        <v>4180</v>
      </c>
      <c r="DE13" t="s">
        <v>4181</v>
      </c>
      <c r="DF13" t="s">
        <v>4182</v>
      </c>
      <c r="DG13" t="s">
        <v>3968</v>
      </c>
      <c r="DH13" t="s">
        <v>4183</v>
      </c>
      <c r="DI13" t="s">
        <v>4184</v>
      </c>
      <c r="DJ13" t="s">
        <v>4185</v>
      </c>
      <c r="DK13" t="s">
        <v>4166</v>
      </c>
      <c r="DL13" t="s">
        <v>3926</v>
      </c>
      <c r="DM13" t="s">
        <v>4136</v>
      </c>
      <c r="DN13" t="s">
        <v>4123</v>
      </c>
      <c r="DO13" t="s">
        <v>4173</v>
      </c>
      <c r="DP13" t="s">
        <v>4110</v>
      </c>
      <c r="DQ13" t="s">
        <v>14</v>
      </c>
      <c r="DR13" t="s">
        <v>14</v>
      </c>
      <c r="DS13" t="s">
        <v>3948</v>
      </c>
      <c r="DT13" t="s">
        <v>3949</v>
      </c>
      <c r="DU13" t="s">
        <v>1000</v>
      </c>
      <c r="DV13">
        <v>0.28000000000000003</v>
      </c>
      <c r="DW13">
        <v>0.28000000000000003</v>
      </c>
      <c r="DX13" t="s">
        <v>3931</v>
      </c>
      <c r="DY13" t="s">
        <v>4186</v>
      </c>
      <c r="DZ13" s="30">
        <v>45636.446550925903</v>
      </c>
      <c r="EA13" t="s">
        <v>4112</v>
      </c>
      <c r="EB13" t="s">
        <v>3931</v>
      </c>
      <c r="EC13" t="s">
        <v>3931</v>
      </c>
      <c r="ED13" t="s">
        <v>3931</v>
      </c>
      <c r="EE13" t="s">
        <v>4187</v>
      </c>
      <c r="EF13" t="s">
        <v>4188</v>
      </c>
      <c r="EG13" t="s">
        <v>38</v>
      </c>
      <c r="EH13">
        <v>0</v>
      </c>
      <c r="EI13">
        <v>0</v>
      </c>
      <c r="EJ13">
        <v>0</v>
      </c>
      <c r="EK13">
        <v>0</v>
      </c>
      <c r="EL13">
        <v>0</v>
      </c>
      <c r="EM13">
        <v>0</v>
      </c>
      <c r="EN13">
        <v>1</v>
      </c>
      <c r="EO13">
        <v>0</v>
      </c>
      <c r="EP13">
        <v>0</v>
      </c>
      <c r="EQ13">
        <v>0</v>
      </c>
      <c r="ER13">
        <v>1</v>
      </c>
      <c r="ES13" t="s">
        <v>62</v>
      </c>
      <c r="ET13" t="s">
        <v>4171</v>
      </c>
      <c r="EU13">
        <v>0</v>
      </c>
      <c r="EV13" t="s">
        <v>30</v>
      </c>
      <c r="EW13" t="s">
        <v>30</v>
      </c>
      <c r="EX13" t="s">
        <v>30</v>
      </c>
      <c r="EY13" t="s">
        <v>30</v>
      </c>
      <c r="EZ13">
        <f t="shared" si="0"/>
        <v>1.9629629605333321E-2</v>
      </c>
      <c r="FA13">
        <v>1.9629629629629601E-2</v>
      </c>
      <c r="FB13" t="s">
        <v>14</v>
      </c>
      <c r="FC13">
        <v>0</v>
      </c>
      <c r="FD13">
        <v>1</v>
      </c>
      <c r="FF13">
        <v>1</v>
      </c>
      <c r="FG13" t="s">
        <v>30</v>
      </c>
      <c r="FH13" t="s">
        <v>30</v>
      </c>
      <c r="FI13" t="s">
        <v>30</v>
      </c>
      <c r="FJ13" t="s">
        <v>30</v>
      </c>
      <c r="FK13" t="s">
        <v>30</v>
      </c>
      <c r="FL13">
        <v>1</v>
      </c>
      <c r="FM13" t="s">
        <v>4189</v>
      </c>
      <c r="FN13">
        <v>0</v>
      </c>
      <c r="FO13">
        <v>1</v>
      </c>
      <c r="FP13" t="s">
        <v>119</v>
      </c>
      <c r="FQ13">
        <v>0</v>
      </c>
      <c r="FR13">
        <v>1</v>
      </c>
      <c r="FS13" t="s">
        <v>30</v>
      </c>
      <c r="FT13" t="s">
        <v>55</v>
      </c>
      <c r="FU13">
        <v>0</v>
      </c>
      <c r="FV13">
        <v>0</v>
      </c>
      <c r="FW13">
        <v>0</v>
      </c>
      <c r="FX13">
        <v>0</v>
      </c>
      <c r="FY13" t="s">
        <v>62</v>
      </c>
      <c r="FZ13" t="s">
        <v>4166</v>
      </c>
      <c r="GA13" t="s">
        <v>38</v>
      </c>
      <c r="GB13" t="s">
        <v>30</v>
      </c>
      <c r="GC13" t="s">
        <v>30</v>
      </c>
    </row>
    <row r="14" spans="1:185" x14ac:dyDescent="0.25">
      <c r="A14" t="s">
        <v>119</v>
      </c>
      <c r="B14" t="s">
        <v>1000</v>
      </c>
      <c r="C14">
        <v>1</v>
      </c>
      <c r="D14" t="s">
        <v>1000</v>
      </c>
      <c r="E14">
        <v>1</v>
      </c>
      <c r="F14" t="s">
        <v>4190</v>
      </c>
      <c r="G14" t="s">
        <v>4190</v>
      </c>
      <c r="H14" t="s">
        <v>30</v>
      </c>
      <c r="I14" t="s">
        <v>30</v>
      </c>
      <c r="J14" t="s">
        <v>30</v>
      </c>
      <c r="K14" t="s">
        <v>30</v>
      </c>
      <c r="L14" t="s">
        <v>30</v>
      </c>
      <c r="M14" t="s">
        <v>30</v>
      </c>
      <c r="N14" t="s">
        <v>30</v>
      </c>
      <c r="O14" t="s">
        <v>30</v>
      </c>
      <c r="P14" t="s">
        <v>30</v>
      </c>
      <c r="Q14" s="29" t="s">
        <v>30</v>
      </c>
      <c r="R14" s="29" t="s">
        <v>30</v>
      </c>
      <c r="S14" t="s">
        <v>30</v>
      </c>
      <c r="T14" t="s">
        <v>30</v>
      </c>
      <c r="U14" t="s">
        <v>30</v>
      </c>
      <c r="V14" t="s">
        <v>30</v>
      </c>
      <c r="W14" t="s">
        <v>30</v>
      </c>
      <c r="X14" t="s">
        <v>30</v>
      </c>
      <c r="Y14" s="29" t="s">
        <v>30</v>
      </c>
      <c r="Z14" s="29" t="s">
        <v>30</v>
      </c>
      <c r="AA14" s="29" t="s">
        <v>30</v>
      </c>
      <c r="AB14" t="s">
        <v>30</v>
      </c>
      <c r="AC14" t="s">
        <v>30</v>
      </c>
      <c r="AD14" t="s">
        <v>30</v>
      </c>
      <c r="AE14" t="s">
        <v>30</v>
      </c>
      <c r="AF14" t="s">
        <v>30</v>
      </c>
      <c r="AG14" t="s">
        <v>30</v>
      </c>
      <c r="AH14" t="s">
        <v>30</v>
      </c>
      <c r="AI14" t="s">
        <v>30</v>
      </c>
      <c r="AJ14" t="s">
        <v>4191</v>
      </c>
      <c r="AK14" t="s">
        <v>30</v>
      </c>
      <c r="AL14" t="s">
        <v>30</v>
      </c>
      <c r="AM14" t="s">
        <v>30</v>
      </c>
      <c r="AN14" s="29" t="s">
        <v>30</v>
      </c>
      <c r="AO14" t="s">
        <v>30</v>
      </c>
      <c r="AP14" t="s">
        <v>30</v>
      </c>
      <c r="AQ14" t="s">
        <v>30</v>
      </c>
      <c r="AR14" t="s">
        <v>30</v>
      </c>
      <c r="AS14" t="s">
        <v>30</v>
      </c>
      <c r="AT14" t="s">
        <v>30</v>
      </c>
      <c r="AU14" t="s">
        <v>30</v>
      </c>
      <c r="AV14" t="s">
        <v>30</v>
      </c>
      <c r="AW14" t="s">
        <v>30</v>
      </c>
      <c r="AX14" t="s">
        <v>30</v>
      </c>
      <c r="AY14" t="s">
        <v>30</v>
      </c>
      <c r="AZ14" t="s">
        <v>30</v>
      </c>
      <c r="BA14" t="s">
        <v>30</v>
      </c>
      <c r="BB14" t="s">
        <v>30</v>
      </c>
      <c r="BC14" t="s">
        <v>30</v>
      </c>
      <c r="BD14" t="s">
        <v>30</v>
      </c>
      <c r="BE14" t="s">
        <v>30</v>
      </c>
      <c r="BF14" t="s">
        <v>30</v>
      </c>
      <c r="BG14" t="s">
        <v>30</v>
      </c>
      <c r="BH14" t="s">
        <v>30</v>
      </c>
      <c r="BI14" t="s">
        <v>30</v>
      </c>
      <c r="BJ14" t="s">
        <v>30</v>
      </c>
      <c r="BK14" s="29" t="s">
        <v>30</v>
      </c>
      <c r="BL14" t="s">
        <v>3914</v>
      </c>
      <c r="BM14" t="s">
        <v>3915</v>
      </c>
      <c r="BN14" s="30">
        <v>45446.693668981497</v>
      </c>
      <c r="BO14" t="s">
        <v>4192</v>
      </c>
      <c r="BP14" t="s">
        <v>4169</v>
      </c>
      <c r="BQ14" t="s">
        <v>4170</v>
      </c>
      <c r="BR14" t="s">
        <v>4193</v>
      </c>
      <c r="BS14" t="s">
        <v>3920</v>
      </c>
      <c r="BT14" t="s">
        <v>4013</v>
      </c>
      <c r="BU14" t="s">
        <v>4014</v>
      </c>
      <c r="BV14" t="s">
        <v>4194</v>
      </c>
      <c r="BW14" t="s">
        <v>4195</v>
      </c>
      <c r="BX14" t="s">
        <v>4196</v>
      </c>
      <c r="BY14" t="s">
        <v>3926</v>
      </c>
      <c r="BZ14" t="s">
        <v>4123</v>
      </c>
      <c r="CA14" s="30">
        <v>45446.693634259304</v>
      </c>
      <c r="CB14" s="30">
        <v>45446.693668981497</v>
      </c>
      <c r="CC14" s="30">
        <v>45446.690543981502</v>
      </c>
      <c r="CD14" t="s">
        <v>15</v>
      </c>
      <c r="CE14">
        <v>2024</v>
      </c>
      <c r="CF14">
        <v>6</v>
      </c>
      <c r="CG14" t="s">
        <v>4197</v>
      </c>
      <c r="CH14" t="s">
        <v>55</v>
      </c>
      <c r="CI14" t="s">
        <v>3929</v>
      </c>
      <c r="CJ14" t="s">
        <v>3930</v>
      </c>
      <c r="CK14" t="s">
        <v>3931</v>
      </c>
      <c r="CL14" t="s">
        <v>4197</v>
      </c>
      <c r="CM14">
        <v>3052</v>
      </c>
      <c r="CN14" t="s">
        <v>4197</v>
      </c>
      <c r="CO14" t="s">
        <v>4197</v>
      </c>
      <c r="CP14" s="30">
        <v>45446</v>
      </c>
      <c r="CQ14" s="30">
        <v>45811</v>
      </c>
      <c r="CR14" t="s">
        <v>3968</v>
      </c>
      <c r="CS14" t="s">
        <v>4175</v>
      </c>
      <c r="CT14" t="s">
        <v>4176</v>
      </c>
      <c r="CU14">
        <v>25755</v>
      </c>
      <c r="CV14">
        <v>53</v>
      </c>
      <c r="CW14" t="s">
        <v>3971</v>
      </c>
      <c r="CX14" t="s">
        <v>3968</v>
      </c>
      <c r="CY14" t="s">
        <v>4198</v>
      </c>
      <c r="CZ14" t="s">
        <v>4199</v>
      </c>
      <c r="DA14" t="s">
        <v>4200</v>
      </c>
      <c r="DB14" t="s">
        <v>4194</v>
      </c>
      <c r="DC14" t="s">
        <v>4194</v>
      </c>
      <c r="DD14" t="s">
        <v>4201</v>
      </c>
      <c r="DE14" t="s">
        <v>4202</v>
      </c>
      <c r="DF14" t="s">
        <v>4203</v>
      </c>
      <c r="DG14" t="s">
        <v>3932</v>
      </c>
      <c r="DH14" t="s">
        <v>4204</v>
      </c>
      <c r="DI14" t="s">
        <v>4205</v>
      </c>
      <c r="DJ14" t="s">
        <v>4206</v>
      </c>
      <c r="DK14" t="s">
        <v>4190</v>
      </c>
      <c r="DL14" t="s">
        <v>3926</v>
      </c>
      <c r="DM14" t="s">
        <v>4136</v>
      </c>
      <c r="DN14" t="s">
        <v>4123</v>
      </c>
      <c r="DO14" t="s">
        <v>4196</v>
      </c>
      <c r="DP14" t="s">
        <v>4207</v>
      </c>
      <c r="DQ14" t="s">
        <v>15</v>
      </c>
      <c r="DR14" t="s">
        <v>4207</v>
      </c>
      <c r="DS14" t="s">
        <v>3981</v>
      </c>
      <c r="DT14" t="s">
        <v>3949</v>
      </c>
      <c r="DU14" t="s">
        <v>4208</v>
      </c>
      <c r="DV14">
        <v>0</v>
      </c>
      <c r="DW14">
        <v>0</v>
      </c>
      <c r="DX14" t="s">
        <v>3931</v>
      </c>
      <c r="DY14" t="s">
        <v>4209</v>
      </c>
      <c r="DZ14" s="30" t="s">
        <v>30</v>
      </c>
      <c r="EA14" t="s">
        <v>3931</v>
      </c>
      <c r="EB14" t="s">
        <v>3931</v>
      </c>
      <c r="EC14" t="s">
        <v>3931</v>
      </c>
      <c r="ED14" t="s">
        <v>3931</v>
      </c>
      <c r="EE14" t="s">
        <v>4187</v>
      </c>
      <c r="EF14" t="s">
        <v>4210</v>
      </c>
      <c r="EG14" t="s">
        <v>30</v>
      </c>
      <c r="EH14" t="s">
        <v>30</v>
      </c>
      <c r="EI14" t="s">
        <v>30</v>
      </c>
      <c r="EJ14" t="s">
        <v>30</v>
      </c>
      <c r="EK14" t="s">
        <v>30</v>
      </c>
      <c r="EL14">
        <v>0</v>
      </c>
      <c r="EM14">
        <v>0</v>
      </c>
      <c r="EN14" t="s">
        <v>30</v>
      </c>
      <c r="EO14" t="s">
        <v>30</v>
      </c>
      <c r="EP14">
        <v>0</v>
      </c>
      <c r="EQ14">
        <v>0</v>
      </c>
      <c r="ER14">
        <v>1</v>
      </c>
      <c r="ES14" t="s">
        <v>71</v>
      </c>
      <c r="ET14" t="s">
        <v>4194</v>
      </c>
      <c r="EU14">
        <v>1</v>
      </c>
      <c r="EV14" t="s">
        <v>30</v>
      </c>
      <c r="EW14" t="s">
        <v>30</v>
      </c>
      <c r="EX14" t="s">
        <v>30</v>
      </c>
      <c r="EY14" t="s">
        <v>30</v>
      </c>
      <c r="EZ14">
        <f t="shared" si="0"/>
        <v>3.472219395916909E-5</v>
      </c>
      <c r="FA14">
        <v>3.4722222222222202E-5</v>
      </c>
      <c r="FB14" t="s">
        <v>15</v>
      </c>
      <c r="FC14">
        <v>1</v>
      </c>
      <c r="FD14">
        <v>0</v>
      </c>
      <c r="FE14">
        <v>1</v>
      </c>
      <c r="FG14" t="s">
        <v>30</v>
      </c>
      <c r="FH14" t="s">
        <v>30</v>
      </c>
      <c r="FI14" t="s">
        <v>30</v>
      </c>
      <c r="FJ14" t="s">
        <v>30</v>
      </c>
      <c r="FK14" t="s">
        <v>30</v>
      </c>
      <c r="FL14">
        <v>1</v>
      </c>
      <c r="FM14" t="s">
        <v>4189</v>
      </c>
      <c r="FN14">
        <v>1</v>
      </c>
      <c r="FO14">
        <v>0</v>
      </c>
      <c r="FP14" t="s">
        <v>119</v>
      </c>
      <c r="FQ14">
        <v>1</v>
      </c>
      <c r="FR14">
        <v>0</v>
      </c>
      <c r="FS14" t="s">
        <v>30</v>
      </c>
      <c r="FT14" t="s">
        <v>55</v>
      </c>
      <c r="FU14">
        <v>0</v>
      </c>
      <c r="FV14">
        <v>0</v>
      </c>
      <c r="FW14">
        <v>0</v>
      </c>
      <c r="FX14">
        <v>0</v>
      </c>
      <c r="FY14" t="s">
        <v>71</v>
      </c>
      <c r="FZ14" t="s">
        <v>4190</v>
      </c>
      <c r="GA14" t="s">
        <v>30</v>
      </c>
      <c r="GB14" t="s">
        <v>30</v>
      </c>
      <c r="GC14" t="s">
        <v>30</v>
      </c>
    </row>
    <row r="15" spans="1:185" x14ac:dyDescent="0.25">
      <c r="A15" t="s">
        <v>128</v>
      </c>
      <c r="B15" t="s">
        <v>1039</v>
      </c>
      <c r="C15">
        <v>1</v>
      </c>
      <c r="D15" t="s">
        <v>1039</v>
      </c>
      <c r="E15">
        <v>1</v>
      </c>
      <c r="F15" t="s">
        <v>4211</v>
      </c>
      <c r="G15" t="s">
        <v>4211</v>
      </c>
      <c r="H15" t="s">
        <v>30</v>
      </c>
      <c r="I15" t="s">
        <v>30</v>
      </c>
      <c r="J15" t="s">
        <v>30</v>
      </c>
      <c r="K15" t="s">
        <v>30</v>
      </c>
      <c r="L15" t="s">
        <v>30</v>
      </c>
      <c r="M15" t="s">
        <v>30</v>
      </c>
      <c r="N15" t="s">
        <v>30</v>
      </c>
      <c r="O15" t="s">
        <v>30</v>
      </c>
      <c r="P15" t="s">
        <v>30</v>
      </c>
      <c r="Q15" s="29" t="s">
        <v>30</v>
      </c>
      <c r="R15" s="29" t="s">
        <v>30</v>
      </c>
      <c r="S15" t="s">
        <v>30</v>
      </c>
      <c r="T15" t="s">
        <v>30</v>
      </c>
      <c r="U15" t="s">
        <v>30</v>
      </c>
      <c r="V15" t="s">
        <v>30</v>
      </c>
      <c r="W15" t="s">
        <v>30</v>
      </c>
      <c r="X15" t="s">
        <v>30</v>
      </c>
      <c r="Y15" s="29" t="s">
        <v>30</v>
      </c>
      <c r="Z15" s="29" t="s">
        <v>30</v>
      </c>
      <c r="AA15" s="29" t="s">
        <v>30</v>
      </c>
      <c r="AB15" t="s">
        <v>30</v>
      </c>
      <c r="AC15" t="s">
        <v>30</v>
      </c>
      <c r="AD15" t="s">
        <v>30</v>
      </c>
      <c r="AE15" t="s">
        <v>30</v>
      </c>
      <c r="AF15" t="s">
        <v>30</v>
      </c>
      <c r="AG15" t="s">
        <v>30</v>
      </c>
      <c r="AH15" t="s">
        <v>30</v>
      </c>
      <c r="AI15" t="s">
        <v>30</v>
      </c>
      <c r="AJ15" t="s">
        <v>4212</v>
      </c>
      <c r="AK15" t="s">
        <v>30</v>
      </c>
      <c r="AL15" t="s">
        <v>30</v>
      </c>
      <c r="AM15" t="s">
        <v>30</v>
      </c>
      <c r="AN15" s="29" t="s">
        <v>30</v>
      </c>
      <c r="AO15" t="s">
        <v>30</v>
      </c>
      <c r="AP15" t="s">
        <v>30</v>
      </c>
      <c r="AQ15" t="s">
        <v>30</v>
      </c>
      <c r="AR15" t="s">
        <v>30</v>
      </c>
      <c r="AS15" t="s">
        <v>30</v>
      </c>
      <c r="AT15" t="s">
        <v>30</v>
      </c>
      <c r="AU15" t="s">
        <v>30</v>
      </c>
      <c r="AV15" t="s">
        <v>30</v>
      </c>
      <c r="AW15" t="s">
        <v>30</v>
      </c>
      <c r="AX15" t="s">
        <v>30</v>
      </c>
      <c r="AY15" t="s">
        <v>30</v>
      </c>
      <c r="AZ15" t="s">
        <v>30</v>
      </c>
      <c r="BA15" t="s">
        <v>30</v>
      </c>
      <c r="BB15" t="s">
        <v>30</v>
      </c>
      <c r="BC15" t="s">
        <v>30</v>
      </c>
      <c r="BD15" t="s">
        <v>30</v>
      </c>
      <c r="BE15" t="s">
        <v>30</v>
      </c>
      <c r="BF15" t="s">
        <v>30</v>
      </c>
      <c r="BG15" t="s">
        <v>30</v>
      </c>
      <c r="BH15" t="s">
        <v>30</v>
      </c>
      <c r="BI15" t="s">
        <v>30</v>
      </c>
      <c r="BJ15" t="s">
        <v>30</v>
      </c>
      <c r="BK15" s="29" t="s">
        <v>30</v>
      </c>
      <c r="BL15" t="s">
        <v>3914</v>
      </c>
      <c r="BM15" t="s">
        <v>3915</v>
      </c>
      <c r="BN15" s="30">
        <v>45295.417372685202</v>
      </c>
      <c r="BO15" t="s">
        <v>4213</v>
      </c>
      <c r="BP15" t="s">
        <v>4214</v>
      </c>
      <c r="BQ15" t="s">
        <v>4215</v>
      </c>
      <c r="BR15" t="s">
        <v>4193</v>
      </c>
      <c r="BS15" t="s">
        <v>3920</v>
      </c>
      <c r="BT15" t="s">
        <v>4216</v>
      </c>
      <c r="BU15" t="s">
        <v>4217</v>
      </c>
      <c r="BV15" t="s">
        <v>4218</v>
      </c>
      <c r="BW15" t="s">
        <v>4219</v>
      </c>
      <c r="BX15" t="s">
        <v>4220</v>
      </c>
      <c r="BY15" t="s">
        <v>3926</v>
      </c>
      <c r="BZ15" t="s">
        <v>4123</v>
      </c>
      <c r="CA15" s="30">
        <v>45295.410023148099</v>
      </c>
      <c r="CB15" s="30">
        <v>45295.410023148099</v>
      </c>
      <c r="CC15" s="30">
        <v>45295.407685185201</v>
      </c>
      <c r="CD15" t="s">
        <v>15</v>
      </c>
      <c r="CE15">
        <v>2024</v>
      </c>
      <c r="CF15">
        <v>1</v>
      </c>
      <c r="CG15" t="s">
        <v>4221</v>
      </c>
      <c r="CH15" t="s">
        <v>55</v>
      </c>
      <c r="CI15" t="s">
        <v>3929</v>
      </c>
      <c r="CJ15" t="s">
        <v>3930</v>
      </c>
      <c r="CK15" t="s">
        <v>4221</v>
      </c>
      <c r="CL15" t="s">
        <v>3931</v>
      </c>
      <c r="CM15">
        <v>13126</v>
      </c>
      <c r="CN15" t="s">
        <v>4222</v>
      </c>
      <c r="CO15" t="s">
        <v>4221</v>
      </c>
      <c r="CP15" s="30">
        <v>45295</v>
      </c>
      <c r="CQ15" s="30">
        <v>45661</v>
      </c>
      <c r="CR15" t="s">
        <v>3968</v>
      </c>
      <c r="CS15" t="s">
        <v>4223</v>
      </c>
      <c r="CT15" t="s">
        <v>4224</v>
      </c>
      <c r="CU15">
        <v>28524</v>
      </c>
      <c r="CV15">
        <v>45</v>
      </c>
      <c r="CW15" t="s">
        <v>3935</v>
      </c>
      <c r="CX15" t="s">
        <v>3968</v>
      </c>
      <c r="CY15" t="s">
        <v>4225</v>
      </c>
      <c r="CZ15" t="s">
        <v>4226</v>
      </c>
      <c r="DA15" t="s">
        <v>4227</v>
      </c>
      <c r="DB15" t="s">
        <v>4218</v>
      </c>
      <c r="DC15" t="s">
        <v>4218</v>
      </c>
      <c r="DD15" t="s">
        <v>4228</v>
      </c>
      <c r="DE15" t="s">
        <v>4229</v>
      </c>
      <c r="DF15" t="s">
        <v>4230</v>
      </c>
      <c r="DG15" t="s">
        <v>3968</v>
      </c>
      <c r="DH15" t="s">
        <v>4231</v>
      </c>
      <c r="DI15" t="s">
        <v>4205</v>
      </c>
      <c r="DJ15" t="s">
        <v>4232</v>
      </c>
      <c r="DK15" t="s">
        <v>4211</v>
      </c>
      <c r="DL15" t="s">
        <v>3926</v>
      </c>
      <c r="DM15" t="s">
        <v>4136</v>
      </c>
      <c r="DN15" t="s">
        <v>4123</v>
      </c>
      <c r="DO15" t="s">
        <v>4220</v>
      </c>
      <c r="DP15" t="s">
        <v>4207</v>
      </c>
      <c r="DQ15" t="s">
        <v>15</v>
      </c>
      <c r="DR15" t="s">
        <v>4207</v>
      </c>
      <c r="DS15" t="s">
        <v>3981</v>
      </c>
      <c r="DT15" t="s">
        <v>3949</v>
      </c>
      <c r="DU15" t="s">
        <v>4233</v>
      </c>
      <c r="DV15">
        <v>0.11</v>
      </c>
      <c r="DW15">
        <v>0.11</v>
      </c>
      <c r="DX15" t="s">
        <v>3931</v>
      </c>
      <c r="DY15" t="s">
        <v>4234</v>
      </c>
      <c r="DZ15" s="30" t="s">
        <v>30</v>
      </c>
      <c r="EA15" t="s">
        <v>3931</v>
      </c>
      <c r="EB15" t="s">
        <v>3931</v>
      </c>
      <c r="EC15" t="s">
        <v>3931</v>
      </c>
      <c r="ED15" t="s">
        <v>3931</v>
      </c>
      <c r="EE15" t="s">
        <v>4235</v>
      </c>
      <c r="EF15" t="s">
        <v>4236</v>
      </c>
      <c r="EG15" t="s">
        <v>30</v>
      </c>
      <c r="EH15" t="s">
        <v>30</v>
      </c>
      <c r="EI15" t="s">
        <v>30</v>
      </c>
      <c r="EJ15" t="s">
        <v>30</v>
      </c>
      <c r="EK15" t="s">
        <v>30</v>
      </c>
      <c r="EL15">
        <v>0</v>
      </c>
      <c r="EM15">
        <v>0</v>
      </c>
      <c r="EN15" t="s">
        <v>30</v>
      </c>
      <c r="EO15" t="s">
        <v>30</v>
      </c>
      <c r="EP15">
        <v>0</v>
      </c>
      <c r="EQ15">
        <v>0</v>
      </c>
      <c r="ER15">
        <v>1</v>
      </c>
      <c r="ES15" t="s">
        <v>62</v>
      </c>
      <c r="ET15" t="s">
        <v>4218</v>
      </c>
      <c r="EU15">
        <v>0</v>
      </c>
      <c r="EV15" t="s">
        <v>30</v>
      </c>
      <c r="EW15" t="s">
        <v>30</v>
      </c>
      <c r="EX15" t="s">
        <v>30</v>
      </c>
      <c r="EY15" t="s">
        <v>30</v>
      </c>
      <c r="EZ15">
        <f t="shared" si="0"/>
        <v>7.3495371034368873E-3</v>
      </c>
      <c r="FA15">
        <v>7.3495370370370398E-3</v>
      </c>
      <c r="FB15" t="s">
        <v>15</v>
      </c>
      <c r="FC15">
        <v>1</v>
      </c>
      <c r="FD15">
        <v>0</v>
      </c>
      <c r="FE15">
        <v>1</v>
      </c>
      <c r="FG15" t="s">
        <v>30</v>
      </c>
      <c r="FH15" t="s">
        <v>30</v>
      </c>
      <c r="FI15" t="s">
        <v>30</v>
      </c>
      <c r="FJ15" t="s">
        <v>30</v>
      </c>
      <c r="FK15" t="s">
        <v>30</v>
      </c>
      <c r="FL15">
        <v>1</v>
      </c>
      <c r="FM15" t="s">
        <v>4237</v>
      </c>
      <c r="FN15">
        <v>1</v>
      </c>
      <c r="FO15">
        <v>0</v>
      </c>
      <c r="FP15" t="s">
        <v>128</v>
      </c>
      <c r="FQ15">
        <v>1</v>
      </c>
      <c r="FR15">
        <v>0</v>
      </c>
      <c r="FS15" t="s">
        <v>30</v>
      </c>
      <c r="FT15" t="s">
        <v>55</v>
      </c>
      <c r="FU15">
        <v>0</v>
      </c>
      <c r="FV15">
        <v>0</v>
      </c>
      <c r="FW15">
        <v>0</v>
      </c>
      <c r="FX15">
        <v>0</v>
      </c>
      <c r="FY15" t="s">
        <v>62</v>
      </c>
      <c r="FZ15" t="s">
        <v>4211</v>
      </c>
      <c r="GA15" t="s">
        <v>30</v>
      </c>
      <c r="GB15" t="s">
        <v>30</v>
      </c>
      <c r="GC15" t="s">
        <v>30</v>
      </c>
    </row>
    <row r="16" spans="1:185" x14ac:dyDescent="0.25">
      <c r="A16" t="s">
        <v>132</v>
      </c>
      <c r="B16" t="s">
        <v>1047</v>
      </c>
      <c r="C16">
        <v>1</v>
      </c>
      <c r="D16" t="s">
        <v>1047</v>
      </c>
      <c r="E16">
        <v>1</v>
      </c>
      <c r="F16" t="s">
        <v>4238</v>
      </c>
      <c r="G16" t="s">
        <v>4238</v>
      </c>
      <c r="H16" t="s">
        <v>30</v>
      </c>
      <c r="I16" t="s">
        <v>30</v>
      </c>
      <c r="J16" t="s">
        <v>30</v>
      </c>
      <c r="K16" t="s">
        <v>30</v>
      </c>
      <c r="L16" t="s">
        <v>30</v>
      </c>
      <c r="M16" t="s">
        <v>30</v>
      </c>
      <c r="N16" t="s">
        <v>30</v>
      </c>
      <c r="O16" t="s">
        <v>30</v>
      </c>
      <c r="P16" t="s">
        <v>30</v>
      </c>
      <c r="Q16" s="29" t="s">
        <v>30</v>
      </c>
      <c r="R16" s="29" t="s">
        <v>30</v>
      </c>
      <c r="S16" t="s">
        <v>30</v>
      </c>
      <c r="T16" t="s">
        <v>30</v>
      </c>
      <c r="U16" t="s">
        <v>30</v>
      </c>
      <c r="V16" t="s">
        <v>30</v>
      </c>
      <c r="W16" t="s">
        <v>30</v>
      </c>
      <c r="X16" t="s">
        <v>30</v>
      </c>
      <c r="Y16" s="29" t="s">
        <v>30</v>
      </c>
      <c r="Z16" s="29" t="s">
        <v>30</v>
      </c>
      <c r="AA16" s="29" t="s">
        <v>30</v>
      </c>
      <c r="AB16" t="s">
        <v>30</v>
      </c>
      <c r="AC16" t="s">
        <v>30</v>
      </c>
      <c r="AD16" t="s">
        <v>30</v>
      </c>
      <c r="AE16" t="s">
        <v>30</v>
      </c>
      <c r="AF16" t="s">
        <v>30</v>
      </c>
      <c r="AG16" t="s">
        <v>30</v>
      </c>
      <c r="AH16" t="s">
        <v>30</v>
      </c>
      <c r="AI16" t="s">
        <v>30</v>
      </c>
      <c r="AJ16" t="s">
        <v>4239</v>
      </c>
      <c r="AK16" t="s">
        <v>30</v>
      </c>
      <c r="AL16" t="s">
        <v>30</v>
      </c>
      <c r="AM16" t="s">
        <v>30</v>
      </c>
      <c r="AN16" s="29" t="s">
        <v>30</v>
      </c>
      <c r="AO16" t="s">
        <v>30</v>
      </c>
      <c r="AP16" t="s">
        <v>30</v>
      </c>
      <c r="AQ16" t="s">
        <v>30</v>
      </c>
      <c r="AR16" t="s">
        <v>30</v>
      </c>
      <c r="AS16" t="s">
        <v>30</v>
      </c>
      <c r="AT16" t="s">
        <v>30</v>
      </c>
      <c r="AU16" t="s">
        <v>30</v>
      </c>
      <c r="AV16" t="s">
        <v>30</v>
      </c>
      <c r="AW16" t="s">
        <v>30</v>
      </c>
      <c r="AX16" t="s">
        <v>30</v>
      </c>
      <c r="AY16" t="s">
        <v>30</v>
      </c>
      <c r="AZ16" t="s">
        <v>30</v>
      </c>
      <c r="BA16" t="s">
        <v>30</v>
      </c>
      <c r="BB16" t="s">
        <v>30</v>
      </c>
      <c r="BC16" t="s">
        <v>30</v>
      </c>
      <c r="BD16" t="s">
        <v>30</v>
      </c>
      <c r="BE16" t="s">
        <v>30</v>
      </c>
      <c r="BF16" t="s">
        <v>30</v>
      </c>
      <c r="BG16" t="s">
        <v>30</v>
      </c>
      <c r="BH16" t="s">
        <v>30</v>
      </c>
      <c r="BI16" t="s">
        <v>30</v>
      </c>
      <c r="BJ16" t="s">
        <v>30</v>
      </c>
      <c r="BK16" s="29" t="s">
        <v>30</v>
      </c>
      <c r="BL16" t="s">
        <v>3914</v>
      </c>
      <c r="BM16" t="s">
        <v>3915</v>
      </c>
      <c r="BN16" s="30">
        <v>45580.450520833299</v>
      </c>
      <c r="BO16" t="s">
        <v>4240</v>
      </c>
      <c r="BP16" t="s">
        <v>4241</v>
      </c>
      <c r="BQ16" t="s">
        <v>4242</v>
      </c>
      <c r="BR16" t="s">
        <v>4193</v>
      </c>
      <c r="BS16" t="s">
        <v>3920</v>
      </c>
      <c r="BT16" t="s">
        <v>4013</v>
      </c>
      <c r="BU16" t="s">
        <v>4014</v>
      </c>
      <c r="BV16" t="s">
        <v>4243</v>
      </c>
      <c r="BW16" t="s">
        <v>4244</v>
      </c>
      <c r="BX16" t="s">
        <v>4245</v>
      </c>
      <c r="BY16" t="s">
        <v>3926</v>
      </c>
      <c r="BZ16" t="s">
        <v>4123</v>
      </c>
      <c r="CA16" s="30">
        <v>45580.450497685197</v>
      </c>
      <c r="CB16" s="30">
        <v>45580.450520833299</v>
      </c>
      <c r="CC16" s="30">
        <v>45580.443912037001</v>
      </c>
      <c r="CD16" t="s">
        <v>15</v>
      </c>
      <c r="CE16">
        <v>2024</v>
      </c>
      <c r="CF16">
        <v>10</v>
      </c>
      <c r="CG16" t="s">
        <v>4197</v>
      </c>
      <c r="CH16" t="s">
        <v>55</v>
      </c>
      <c r="CI16" t="s">
        <v>3929</v>
      </c>
      <c r="CJ16" t="s">
        <v>3930</v>
      </c>
      <c r="CK16" t="s">
        <v>3931</v>
      </c>
      <c r="CL16" t="s">
        <v>4197</v>
      </c>
      <c r="CM16">
        <v>3052</v>
      </c>
      <c r="CN16" t="s">
        <v>4197</v>
      </c>
      <c r="CO16" t="s">
        <v>4197</v>
      </c>
      <c r="CP16" s="30">
        <v>45580</v>
      </c>
      <c r="CQ16" s="30">
        <v>45945</v>
      </c>
      <c r="CR16" t="s">
        <v>3968</v>
      </c>
      <c r="CS16" t="s">
        <v>4246</v>
      </c>
      <c r="CT16" t="s">
        <v>4247</v>
      </c>
      <c r="CU16">
        <v>18741</v>
      </c>
      <c r="CV16">
        <v>73</v>
      </c>
      <c r="CW16" t="s">
        <v>3971</v>
      </c>
      <c r="CX16" t="s">
        <v>3968</v>
      </c>
      <c r="CY16" t="s">
        <v>4248</v>
      </c>
      <c r="CZ16" t="s">
        <v>4249</v>
      </c>
      <c r="DA16" t="s">
        <v>132</v>
      </c>
      <c r="DB16" t="s">
        <v>4243</v>
      </c>
      <c r="DC16" t="s">
        <v>4243</v>
      </c>
      <c r="DD16" t="s">
        <v>4250</v>
      </c>
      <c r="DE16" t="s">
        <v>4251</v>
      </c>
      <c r="DF16" t="s">
        <v>4252</v>
      </c>
      <c r="DG16" t="s">
        <v>3968</v>
      </c>
      <c r="DH16" t="s">
        <v>4078</v>
      </c>
      <c r="DI16" t="s">
        <v>4205</v>
      </c>
      <c r="DJ16" t="s">
        <v>4253</v>
      </c>
      <c r="DK16" t="s">
        <v>4238</v>
      </c>
      <c r="DL16" t="s">
        <v>3926</v>
      </c>
      <c r="DM16" t="s">
        <v>4136</v>
      </c>
      <c r="DN16" t="s">
        <v>4123</v>
      </c>
      <c r="DO16" t="s">
        <v>4245</v>
      </c>
      <c r="DP16" t="s">
        <v>4207</v>
      </c>
      <c r="DQ16" t="s">
        <v>15</v>
      </c>
      <c r="DR16" t="s">
        <v>4207</v>
      </c>
      <c r="DS16" t="s">
        <v>3981</v>
      </c>
      <c r="DT16" t="s">
        <v>3949</v>
      </c>
      <c r="DU16" t="s">
        <v>1047</v>
      </c>
      <c r="DV16">
        <v>0</v>
      </c>
      <c r="DW16">
        <v>0</v>
      </c>
      <c r="DX16" t="s">
        <v>3931</v>
      </c>
      <c r="DY16" t="s">
        <v>4254</v>
      </c>
      <c r="DZ16" s="30" t="s">
        <v>30</v>
      </c>
      <c r="EA16" t="s">
        <v>3931</v>
      </c>
      <c r="EB16" t="s">
        <v>3931</v>
      </c>
      <c r="EC16" t="s">
        <v>3931</v>
      </c>
      <c r="ED16" t="s">
        <v>3931</v>
      </c>
      <c r="EE16" t="s">
        <v>4255</v>
      </c>
      <c r="EF16" t="s">
        <v>4256</v>
      </c>
      <c r="EG16" t="s">
        <v>30</v>
      </c>
      <c r="EH16" t="s">
        <v>30</v>
      </c>
      <c r="EI16" t="s">
        <v>30</v>
      </c>
      <c r="EJ16" t="s">
        <v>30</v>
      </c>
      <c r="EK16" t="s">
        <v>30</v>
      </c>
      <c r="EL16">
        <v>0</v>
      </c>
      <c r="EM16">
        <v>0</v>
      </c>
      <c r="EN16" t="s">
        <v>30</v>
      </c>
      <c r="EO16" t="s">
        <v>30</v>
      </c>
      <c r="EP16">
        <v>0</v>
      </c>
      <c r="EQ16">
        <v>0</v>
      </c>
      <c r="ER16">
        <v>1</v>
      </c>
      <c r="ES16" t="s">
        <v>4257</v>
      </c>
      <c r="ET16" t="s">
        <v>4243</v>
      </c>
      <c r="EU16">
        <v>0</v>
      </c>
      <c r="EV16" t="s">
        <v>30</v>
      </c>
      <c r="EW16" t="s">
        <v>30</v>
      </c>
      <c r="EX16" t="s">
        <v>30</v>
      </c>
      <c r="EY16" t="s">
        <v>30</v>
      </c>
      <c r="EZ16">
        <f t="shared" si="0"/>
        <v>2.3148102627601475E-5</v>
      </c>
      <c r="FA16">
        <v>2.31481481481481E-5</v>
      </c>
      <c r="FB16" t="s">
        <v>15</v>
      </c>
      <c r="FC16">
        <v>1</v>
      </c>
      <c r="FD16">
        <v>0</v>
      </c>
      <c r="FE16">
        <v>1</v>
      </c>
      <c r="FG16" t="s">
        <v>30</v>
      </c>
      <c r="FH16" t="s">
        <v>30</v>
      </c>
      <c r="FI16" t="s">
        <v>30</v>
      </c>
      <c r="FJ16" t="s">
        <v>30</v>
      </c>
      <c r="FK16" t="s">
        <v>30</v>
      </c>
      <c r="FL16">
        <v>1</v>
      </c>
      <c r="FM16" t="s">
        <v>4258</v>
      </c>
      <c r="FN16">
        <v>1</v>
      </c>
      <c r="FO16">
        <v>0</v>
      </c>
      <c r="FP16" t="s">
        <v>132</v>
      </c>
      <c r="FQ16">
        <v>1</v>
      </c>
      <c r="FR16">
        <v>0</v>
      </c>
      <c r="FS16" t="s">
        <v>30</v>
      </c>
      <c r="FT16" t="s">
        <v>55</v>
      </c>
      <c r="FU16">
        <v>0</v>
      </c>
      <c r="FV16">
        <v>0</v>
      </c>
      <c r="FW16">
        <v>0</v>
      </c>
      <c r="FX16">
        <v>0</v>
      </c>
      <c r="FY16" t="s">
        <v>4257</v>
      </c>
      <c r="FZ16" t="s">
        <v>4238</v>
      </c>
      <c r="GA16" t="s">
        <v>30</v>
      </c>
      <c r="GB16" t="s">
        <v>30</v>
      </c>
      <c r="GC16" t="s">
        <v>30</v>
      </c>
    </row>
    <row r="17" spans="1:185" x14ac:dyDescent="0.25">
      <c r="A17" t="s">
        <v>132</v>
      </c>
      <c r="B17" t="s">
        <v>1047</v>
      </c>
      <c r="C17">
        <v>1</v>
      </c>
      <c r="D17" t="s">
        <v>1047</v>
      </c>
      <c r="E17">
        <v>1</v>
      </c>
      <c r="F17" t="s">
        <v>4259</v>
      </c>
      <c r="G17" t="s">
        <v>4259</v>
      </c>
      <c r="H17" t="s">
        <v>30</v>
      </c>
      <c r="I17" t="s">
        <v>30</v>
      </c>
      <c r="J17" t="s">
        <v>30</v>
      </c>
      <c r="K17" t="s">
        <v>30</v>
      </c>
      <c r="L17" t="s">
        <v>30</v>
      </c>
      <c r="M17" t="s">
        <v>30</v>
      </c>
      <c r="N17" t="s">
        <v>30</v>
      </c>
      <c r="O17" t="s">
        <v>30</v>
      </c>
      <c r="P17" t="s">
        <v>30</v>
      </c>
      <c r="Q17" s="29" t="s">
        <v>30</v>
      </c>
      <c r="R17" s="29" t="s">
        <v>30</v>
      </c>
      <c r="S17" t="s">
        <v>30</v>
      </c>
      <c r="T17" t="s">
        <v>30</v>
      </c>
      <c r="U17" t="s">
        <v>30</v>
      </c>
      <c r="V17" t="s">
        <v>30</v>
      </c>
      <c r="W17" t="s">
        <v>30</v>
      </c>
      <c r="X17" t="s">
        <v>30</v>
      </c>
      <c r="Y17" s="29" t="s">
        <v>30</v>
      </c>
      <c r="Z17" s="29" t="s">
        <v>30</v>
      </c>
      <c r="AA17" s="29" t="s">
        <v>30</v>
      </c>
      <c r="AB17" t="s">
        <v>30</v>
      </c>
      <c r="AC17" t="s">
        <v>30</v>
      </c>
      <c r="AD17" t="s">
        <v>30</v>
      </c>
      <c r="AE17" t="s">
        <v>30</v>
      </c>
      <c r="AF17" t="s">
        <v>30</v>
      </c>
      <c r="AG17" t="s">
        <v>30</v>
      </c>
      <c r="AH17" t="s">
        <v>30</v>
      </c>
      <c r="AI17" t="s">
        <v>30</v>
      </c>
      <c r="AJ17" t="s">
        <v>4260</v>
      </c>
      <c r="AK17" t="s">
        <v>30</v>
      </c>
      <c r="AL17" t="s">
        <v>30</v>
      </c>
      <c r="AM17" t="s">
        <v>30</v>
      </c>
      <c r="AN17" s="29" t="s">
        <v>30</v>
      </c>
      <c r="AO17" t="s">
        <v>30</v>
      </c>
      <c r="AP17" t="s">
        <v>30</v>
      </c>
      <c r="AQ17" t="s">
        <v>30</v>
      </c>
      <c r="AR17" t="s">
        <v>30</v>
      </c>
      <c r="AS17" t="s">
        <v>30</v>
      </c>
      <c r="AT17" t="s">
        <v>30</v>
      </c>
      <c r="AU17" t="s">
        <v>30</v>
      </c>
      <c r="AV17" t="s">
        <v>30</v>
      </c>
      <c r="AW17" t="s">
        <v>30</v>
      </c>
      <c r="AX17" t="s">
        <v>30</v>
      </c>
      <c r="AY17" t="s">
        <v>30</v>
      </c>
      <c r="AZ17" t="s">
        <v>30</v>
      </c>
      <c r="BA17" t="s">
        <v>30</v>
      </c>
      <c r="BB17" t="s">
        <v>30</v>
      </c>
      <c r="BC17" t="s">
        <v>30</v>
      </c>
      <c r="BD17" t="s">
        <v>30</v>
      </c>
      <c r="BE17" t="s">
        <v>30</v>
      </c>
      <c r="BF17" t="s">
        <v>30</v>
      </c>
      <c r="BG17" t="s">
        <v>30</v>
      </c>
      <c r="BH17" t="s">
        <v>30</v>
      </c>
      <c r="BI17" t="s">
        <v>30</v>
      </c>
      <c r="BJ17" t="s">
        <v>30</v>
      </c>
      <c r="BK17" s="29" t="s">
        <v>30</v>
      </c>
      <c r="BL17" t="s">
        <v>3914</v>
      </c>
      <c r="BM17" t="s">
        <v>3915</v>
      </c>
      <c r="BN17" s="30">
        <v>45586.676018518498</v>
      </c>
      <c r="BO17" t="s">
        <v>4261</v>
      </c>
      <c r="BP17" t="s">
        <v>4241</v>
      </c>
      <c r="BQ17" t="s">
        <v>4242</v>
      </c>
      <c r="BR17" t="s">
        <v>4193</v>
      </c>
      <c r="BS17" t="s">
        <v>3920</v>
      </c>
      <c r="BT17" t="s">
        <v>4013</v>
      </c>
      <c r="BU17" t="s">
        <v>4014</v>
      </c>
      <c r="BV17" t="s">
        <v>4243</v>
      </c>
      <c r="BW17" t="s">
        <v>4262</v>
      </c>
      <c r="BX17" t="s">
        <v>4263</v>
      </c>
      <c r="BY17" t="s">
        <v>3926</v>
      </c>
      <c r="BZ17" t="s">
        <v>4123</v>
      </c>
      <c r="CA17" s="30">
        <v>45586.482719907399</v>
      </c>
      <c r="CB17" s="30">
        <v>45586.663287037001</v>
      </c>
      <c r="CC17" s="30">
        <v>45586.481446759302</v>
      </c>
      <c r="CD17" t="s">
        <v>15</v>
      </c>
      <c r="CE17">
        <v>2024</v>
      </c>
      <c r="CF17">
        <v>10</v>
      </c>
      <c r="CG17" t="s">
        <v>4264</v>
      </c>
      <c r="CH17" t="s">
        <v>63</v>
      </c>
      <c r="CI17" t="s">
        <v>3929</v>
      </c>
      <c r="CJ17" t="s">
        <v>3930</v>
      </c>
      <c r="CK17" t="s">
        <v>4264</v>
      </c>
      <c r="CL17" t="s">
        <v>3931</v>
      </c>
      <c r="CM17">
        <v>13126</v>
      </c>
      <c r="CN17" t="s">
        <v>4222</v>
      </c>
      <c r="CO17" t="s">
        <v>4264</v>
      </c>
      <c r="CP17" s="30">
        <v>45586</v>
      </c>
      <c r="CQ17" s="30">
        <v>45951</v>
      </c>
      <c r="CR17" t="s">
        <v>3968</v>
      </c>
      <c r="CS17" t="s">
        <v>4246</v>
      </c>
      <c r="CT17" t="s">
        <v>4247</v>
      </c>
      <c r="CU17">
        <v>18741</v>
      </c>
      <c r="CV17">
        <v>73</v>
      </c>
      <c r="CW17" t="s">
        <v>3971</v>
      </c>
      <c r="CX17" t="s">
        <v>3968</v>
      </c>
      <c r="CY17" t="s">
        <v>4265</v>
      </c>
      <c r="CZ17" t="s">
        <v>4266</v>
      </c>
      <c r="DA17" t="s">
        <v>132</v>
      </c>
      <c r="DB17" t="s">
        <v>4097</v>
      </c>
      <c r="DC17" t="s">
        <v>4243</v>
      </c>
      <c r="DD17" t="s">
        <v>4267</v>
      </c>
      <c r="DE17" t="s">
        <v>4268</v>
      </c>
      <c r="DF17" t="s">
        <v>4252</v>
      </c>
      <c r="DG17" t="s">
        <v>3968</v>
      </c>
      <c r="DH17" t="s">
        <v>4078</v>
      </c>
      <c r="DI17" t="s">
        <v>4205</v>
      </c>
      <c r="DJ17" t="s">
        <v>4269</v>
      </c>
      <c r="DK17" t="s">
        <v>4259</v>
      </c>
      <c r="DL17" t="s">
        <v>3926</v>
      </c>
      <c r="DM17" t="s">
        <v>4136</v>
      </c>
      <c r="DN17" t="s">
        <v>4123</v>
      </c>
      <c r="DO17" t="s">
        <v>4263</v>
      </c>
      <c r="DP17" t="s">
        <v>4270</v>
      </c>
      <c r="DQ17" t="s">
        <v>15</v>
      </c>
      <c r="DR17" t="s">
        <v>4270</v>
      </c>
      <c r="DS17" t="s">
        <v>3981</v>
      </c>
      <c r="DT17" t="s">
        <v>3949</v>
      </c>
      <c r="DU17" t="s">
        <v>1047</v>
      </c>
      <c r="DV17">
        <v>0.18</v>
      </c>
      <c r="DW17">
        <v>0.18</v>
      </c>
      <c r="DX17" t="s">
        <v>3931</v>
      </c>
      <c r="DY17" t="s">
        <v>4271</v>
      </c>
      <c r="DZ17" s="30" t="s">
        <v>30</v>
      </c>
      <c r="EA17" t="s">
        <v>3931</v>
      </c>
      <c r="EB17" t="s">
        <v>3931</v>
      </c>
      <c r="EC17" t="s">
        <v>3931</v>
      </c>
      <c r="ED17" t="s">
        <v>3931</v>
      </c>
      <c r="EE17" t="s">
        <v>4255</v>
      </c>
      <c r="EF17" t="s">
        <v>4272</v>
      </c>
      <c r="EG17" t="s">
        <v>30</v>
      </c>
      <c r="EH17" t="s">
        <v>30</v>
      </c>
      <c r="EI17" t="s">
        <v>30</v>
      </c>
      <c r="EJ17" t="s">
        <v>30</v>
      </c>
      <c r="EK17" t="s">
        <v>30</v>
      </c>
      <c r="EL17">
        <v>0</v>
      </c>
      <c r="EM17">
        <v>0</v>
      </c>
      <c r="EN17" t="s">
        <v>30</v>
      </c>
      <c r="EO17" t="s">
        <v>30</v>
      </c>
      <c r="EP17">
        <v>0</v>
      </c>
      <c r="EQ17">
        <v>0</v>
      </c>
      <c r="ER17">
        <v>1</v>
      </c>
      <c r="ES17" t="s">
        <v>4257</v>
      </c>
      <c r="ET17" t="s">
        <v>4243</v>
      </c>
      <c r="EU17">
        <v>0</v>
      </c>
      <c r="EV17" t="s">
        <v>30</v>
      </c>
      <c r="EW17" t="s">
        <v>30</v>
      </c>
      <c r="EX17" t="s">
        <v>30</v>
      </c>
      <c r="EY17" t="s">
        <v>30</v>
      </c>
      <c r="EZ17">
        <f t="shared" si="0"/>
        <v>0.19329861109872581</v>
      </c>
      <c r="FA17">
        <v>0.19329861111111099</v>
      </c>
      <c r="FB17" t="s">
        <v>15</v>
      </c>
      <c r="FC17">
        <v>1</v>
      </c>
      <c r="FD17">
        <v>0</v>
      </c>
      <c r="FE17">
        <v>1</v>
      </c>
      <c r="FG17" t="s">
        <v>30</v>
      </c>
      <c r="FH17" t="s">
        <v>30</v>
      </c>
      <c r="FI17" t="s">
        <v>30</v>
      </c>
      <c r="FJ17" t="s">
        <v>30</v>
      </c>
      <c r="FK17" t="s">
        <v>30</v>
      </c>
      <c r="FL17">
        <v>1</v>
      </c>
      <c r="FM17" t="s">
        <v>4258</v>
      </c>
      <c r="FN17">
        <v>1</v>
      </c>
      <c r="FO17">
        <v>0</v>
      </c>
      <c r="FP17" t="s">
        <v>132</v>
      </c>
      <c r="FQ17">
        <v>1</v>
      </c>
      <c r="FR17">
        <v>0</v>
      </c>
      <c r="FS17" t="s">
        <v>30</v>
      </c>
      <c r="FT17" t="s">
        <v>63</v>
      </c>
      <c r="FU17">
        <v>0</v>
      </c>
      <c r="FV17">
        <v>0</v>
      </c>
      <c r="FW17">
        <v>0</v>
      </c>
      <c r="FX17">
        <v>0</v>
      </c>
      <c r="FY17" t="s">
        <v>4257</v>
      </c>
      <c r="FZ17" t="s">
        <v>4259</v>
      </c>
      <c r="GA17" t="s">
        <v>30</v>
      </c>
      <c r="GB17" t="s">
        <v>30</v>
      </c>
      <c r="GC17" t="s">
        <v>30</v>
      </c>
    </row>
    <row r="18" spans="1:185" x14ac:dyDescent="0.25">
      <c r="A18" t="s">
        <v>1048</v>
      </c>
      <c r="B18" t="s">
        <v>1049</v>
      </c>
      <c r="C18">
        <v>1</v>
      </c>
      <c r="D18" t="s">
        <v>1049</v>
      </c>
      <c r="E18">
        <v>1</v>
      </c>
      <c r="F18" t="s">
        <v>4273</v>
      </c>
      <c r="G18" t="s">
        <v>4273</v>
      </c>
      <c r="H18" t="s">
        <v>30</v>
      </c>
      <c r="I18" t="s">
        <v>30</v>
      </c>
      <c r="J18" t="s">
        <v>30</v>
      </c>
      <c r="K18" t="s">
        <v>30</v>
      </c>
      <c r="L18" t="s">
        <v>30</v>
      </c>
      <c r="M18" t="s">
        <v>30</v>
      </c>
      <c r="N18" t="s">
        <v>30</v>
      </c>
      <c r="O18" t="s">
        <v>30</v>
      </c>
      <c r="P18" t="s">
        <v>30</v>
      </c>
      <c r="Q18" s="29" t="s">
        <v>30</v>
      </c>
      <c r="R18" s="29" t="s">
        <v>30</v>
      </c>
      <c r="S18" t="s">
        <v>30</v>
      </c>
      <c r="T18" t="s">
        <v>30</v>
      </c>
      <c r="U18" t="s">
        <v>30</v>
      </c>
      <c r="V18" t="s">
        <v>30</v>
      </c>
      <c r="W18" t="s">
        <v>30</v>
      </c>
      <c r="X18" t="s">
        <v>30</v>
      </c>
      <c r="Y18" s="29" t="s">
        <v>30</v>
      </c>
      <c r="Z18" s="29" t="s">
        <v>30</v>
      </c>
      <c r="AA18" s="29" t="s">
        <v>30</v>
      </c>
      <c r="AB18" t="s">
        <v>30</v>
      </c>
      <c r="AC18" t="s">
        <v>30</v>
      </c>
      <c r="AD18" t="s">
        <v>30</v>
      </c>
      <c r="AE18" t="s">
        <v>30</v>
      </c>
      <c r="AF18" t="s">
        <v>30</v>
      </c>
      <c r="AG18" t="s">
        <v>30</v>
      </c>
      <c r="AH18" t="s">
        <v>30</v>
      </c>
      <c r="AI18" t="s">
        <v>30</v>
      </c>
      <c r="AJ18" t="s">
        <v>4274</v>
      </c>
      <c r="AK18" t="s">
        <v>30</v>
      </c>
      <c r="AL18" t="s">
        <v>30</v>
      </c>
      <c r="AM18" t="s">
        <v>30</v>
      </c>
      <c r="AN18" s="29" t="s">
        <v>30</v>
      </c>
      <c r="AO18" t="s">
        <v>30</v>
      </c>
      <c r="AP18" t="s">
        <v>30</v>
      </c>
      <c r="AQ18" t="s">
        <v>30</v>
      </c>
      <c r="AR18" t="s">
        <v>30</v>
      </c>
      <c r="AS18" t="s">
        <v>30</v>
      </c>
      <c r="AT18" t="s">
        <v>30</v>
      </c>
      <c r="AU18" t="s">
        <v>30</v>
      </c>
      <c r="AV18" t="s">
        <v>30</v>
      </c>
      <c r="AW18" t="s">
        <v>30</v>
      </c>
      <c r="AX18" t="s">
        <v>30</v>
      </c>
      <c r="AY18" t="s">
        <v>30</v>
      </c>
      <c r="AZ18" t="s">
        <v>30</v>
      </c>
      <c r="BA18" t="s">
        <v>30</v>
      </c>
      <c r="BB18" t="s">
        <v>30</v>
      </c>
      <c r="BC18" t="s">
        <v>30</v>
      </c>
      <c r="BD18" t="s">
        <v>30</v>
      </c>
      <c r="BE18" t="s">
        <v>30</v>
      </c>
      <c r="BF18" t="s">
        <v>30</v>
      </c>
      <c r="BG18" t="s">
        <v>30</v>
      </c>
      <c r="BH18" t="s">
        <v>30</v>
      </c>
      <c r="BI18" t="s">
        <v>30</v>
      </c>
      <c r="BJ18" t="s">
        <v>30</v>
      </c>
      <c r="BK18" s="29" t="s">
        <v>30</v>
      </c>
      <c r="BL18" t="s">
        <v>3914</v>
      </c>
      <c r="BM18" t="s">
        <v>3915</v>
      </c>
      <c r="BN18" s="30">
        <v>45562.546076388899</v>
      </c>
      <c r="BO18" t="s">
        <v>4275</v>
      </c>
      <c r="BP18" t="s">
        <v>4276</v>
      </c>
      <c r="BQ18" t="s">
        <v>4277</v>
      </c>
      <c r="BR18" t="s">
        <v>3962</v>
      </c>
      <c r="BS18" t="s">
        <v>3920</v>
      </c>
      <c r="BT18" t="s">
        <v>3921</v>
      </c>
      <c r="BU18" t="s">
        <v>3990</v>
      </c>
      <c r="BV18" t="s">
        <v>4278</v>
      </c>
      <c r="BW18" t="s">
        <v>4279</v>
      </c>
      <c r="BX18" t="s">
        <v>4280</v>
      </c>
      <c r="BY18" t="s">
        <v>3926</v>
      </c>
      <c r="BZ18" t="s">
        <v>3927</v>
      </c>
      <c r="CA18" s="30">
        <v>45562.546053240701</v>
      </c>
      <c r="CB18" s="30">
        <v>45562.546076388899</v>
      </c>
      <c r="CC18" s="30">
        <v>45561.366805555597</v>
      </c>
      <c r="CD18" t="s">
        <v>15</v>
      </c>
      <c r="CE18">
        <v>2024</v>
      </c>
      <c r="CF18">
        <v>9</v>
      </c>
      <c r="CG18" t="s">
        <v>3967</v>
      </c>
      <c r="CH18" t="s">
        <v>55</v>
      </c>
      <c r="CI18" t="s">
        <v>3929</v>
      </c>
      <c r="CJ18" t="s">
        <v>3930</v>
      </c>
      <c r="CK18" t="s">
        <v>3931</v>
      </c>
      <c r="CL18" t="s">
        <v>3967</v>
      </c>
      <c r="CM18">
        <v>2035</v>
      </c>
      <c r="CN18" t="s">
        <v>3967</v>
      </c>
      <c r="CO18" t="s">
        <v>3967</v>
      </c>
      <c r="CP18" s="30">
        <v>45562</v>
      </c>
      <c r="CQ18" s="30">
        <v>46657</v>
      </c>
      <c r="CR18" t="s">
        <v>3968</v>
      </c>
      <c r="CS18" t="s">
        <v>4281</v>
      </c>
      <c r="CT18" t="s">
        <v>4282</v>
      </c>
      <c r="CU18">
        <v>31392</v>
      </c>
      <c r="CV18">
        <v>38</v>
      </c>
      <c r="CW18" t="s">
        <v>3971</v>
      </c>
      <c r="CX18" t="s">
        <v>3996</v>
      </c>
      <c r="CY18" t="s">
        <v>4283</v>
      </c>
      <c r="CZ18" t="s">
        <v>4284</v>
      </c>
      <c r="DA18" t="s">
        <v>4285</v>
      </c>
      <c r="DB18" t="s">
        <v>4278</v>
      </c>
      <c r="DC18" t="s">
        <v>4278</v>
      </c>
      <c r="DD18" t="s">
        <v>4286</v>
      </c>
      <c r="DE18" t="s">
        <v>4287</v>
      </c>
      <c r="DF18" t="s">
        <v>4288</v>
      </c>
      <c r="DG18" t="s">
        <v>3996</v>
      </c>
      <c r="DH18" t="s">
        <v>4289</v>
      </c>
      <c r="DI18" t="s">
        <v>4290</v>
      </c>
      <c r="DJ18" t="s">
        <v>4291</v>
      </c>
      <c r="DK18" t="s">
        <v>4273</v>
      </c>
      <c r="DL18" t="s">
        <v>3926</v>
      </c>
      <c r="DM18" t="s">
        <v>3945</v>
      </c>
      <c r="DN18" t="s">
        <v>3927</v>
      </c>
      <c r="DO18" t="s">
        <v>4280</v>
      </c>
      <c r="DP18" t="s">
        <v>3980</v>
      </c>
      <c r="DQ18" t="s">
        <v>15</v>
      </c>
      <c r="DR18" t="s">
        <v>3980</v>
      </c>
      <c r="DS18" t="s">
        <v>3981</v>
      </c>
      <c r="DT18" t="s">
        <v>3949</v>
      </c>
      <c r="DU18" t="s">
        <v>4292</v>
      </c>
      <c r="DV18">
        <v>0</v>
      </c>
      <c r="DW18">
        <v>0</v>
      </c>
      <c r="DX18" t="s">
        <v>3931</v>
      </c>
      <c r="DY18" t="s">
        <v>4293</v>
      </c>
      <c r="DZ18" s="30" t="s">
        <v>30</v>
      </c>
      <c r="EA18" t="s">
        <v>3931</v>
      </c>
      <c r="EB18" t="s">
        <v>3931</v>
      </c>
      <c r="EC18" t="s">
        <v>3931</v>
      </c>
      <c r="ED18" t="s">
        <v>3931</v>
      </c>
      <c r="EE18" t="s">
        <v>4294</v>
      </c>
      <c r="EF18" t="s">
        <v>4295</v>
      </c>
      <c r="EG18" t="s">
        <v>30</v>
      </c>
      <c r="EH18" t="s">
        <v>30</v>
      </c>
      <c r="EI18" t="s">
        <v>30</v>
      </c>
      <c r="EJ18" t="s">
        <v>30</v>
      </c>
      <c r="EK18" t="s">
        <v>30</v>
      </c>
      <c r="EL18">
        <v>0</v>
      </c>
      <c r="EM18">
        <v>0</v>
      </c>
      <c r="EN18" t="s">
        <v>30</v>
      </c>
      <c r="EO18" t="s">
        <v>30</v>
      </c>
      <c r="EP18">
        <v>0</v>
      </c>
      <c r="EQ18">
        <v>0</v>
      </c>
      <c r="ER18">
        <v>1</v>
      </c>
      <c r="ES18" t="s">
        <v>59</v>
      </c>
      <c r="ET18" t="s">
        <v>4278</v>
      </c>
      <c r="EU18">
        <v>0</v>
      </c>
      <c r="EV18" t="s">
        <v>30</v>
      </c>
      <c r="EW18" t="s">
        <v>30</v>
      </c>
      <c r="EX18" t="s">
        <v>30</v>
      </c>
      <c r="EY18" t="s">
        <v>30</v>
      </c>
      <c r="EZ18" t="str">
        <f t="shared" si="0"/>
        <v/>
      </c>
      <c r="FA18">
        <v>2.31481481481481E-5</v>
      </c>
      <c r="FB18" t="s">
        <v>15</v>
      </c>
      <c r="FC18">
        <v>1</v>
      </c>
      <c r="FD18">
        <v>0</v>
      </c>
      <c r="FG18" t="s">
        <v>30</v>
      </c>
      <c r="FH18" t="s">
        <v>30</v>
      </c>
      <c r="FI18" t="s">
        <v>30</v>
      </c>
      <c r="FJ18" t="s">
        <v>30</v>
      </c>
      <c r="FK18" t="s">
        <v>30</v>
      </c>
      <c r="FL18">
        <v>1</v>
      </c>
      <c r="FM18" t="s">
        <v>4296</v>
      </c>
      <c r="FN18">
        <v>1</v>
      </c>
      <c r="FO18">
        <v>0</v>
      </c>
      <c r="FP18" t="s">
        <v>1048</v>
      </c>
      <c r="FQ18">
        <v>1</v>
      </c>
      <c r="FR18">
        <v>0</v>
      </c>
      <c r="FS18" t="s">
        <v>30</v>
      </c>
      <c r="FT18" t="s">
        <v>55</v>
      </c>
      <c r="FU18">
        <v>0</v>
      </c>
      <c r="FV18">
        <v>0</v>
      </c>
      <c r="FW18">
        <v>0</v>
      </c>
      <c r="FX18">
        <v>0</v>
      </c>
      <c r="FY18" t="s">
        <v>59</v>
      </c>
      <c r="FZ18" t="s">
        <v>4273</v>
      </c>
      <c r="GA18" t="s">
        <v>30</v>
      </c>
      <c r="GB18" t="s">
        <v>30</v>
      </c>
      <c r="GC18" t="s">
        <v>30</v>
      </c>
    </row>
    <row r="19" spans="1:185" x14ac:dyDescent="0.25">
      <c r="A19" t="s">
        <v>161</v>
      </c>
      <c r="B19" t="s">
        <v>1190</v>
      </c>
      <c r="C19">
        <v>1</v>
      </c>
      <c r="D19" t="s">
        <v>1190</v>
      </c>
      <c r="E19">
        <v>1</v>
      </c>
      <c r="F19" t="s">
        <v>4297</v>
      </c>
      <c r="G19" t="s">
        <v>4297</v>
      </c>
      <c r="H19" t="s">
        <v>30</v>
      </c>
      <c r="I19" t="s">
        <v>30</v>
      </c>
      <c r="J19" t="s">
        <v>30</v>
      </c>
      <c r="K19" t="s">
        <v>30</v>
      </c>
      <c r="L19" t="s">
        <v>30</v>
      </c>
      <c r="M19" t="s">
        <v>30</v>
      </c>
      <c r="N19" t="s">
        <v>30</v>
      </c>
      <c r="O19" t="s">
        <v>30</v>
      </c>
      <c r="P19" t="s">
        <v>30</v>
      </c>
      <c r="Q19" s="29" t="s">
        <v>30</v>
      </c>
      <c r="R19" s="29" t="s">
        <v>30</v>
      </c>
      <c r="S19" t="s">
        <v>30</v>
      </c>
      <c r="T19" t="s">
        <v>30</v>
      </c>
      <c r="U19" t="s">
        <v>30</v>
      </c>
      <c r="V19" t="s">
        <v>30</v>
      </c>
      <c r="W19" t="s">
        <v>30</v>
      </c>
      <c r="X19" t="s">
        <v>30</v>
      </c>
      <c r="Y19" s="29" t="s">
        <v>30</v>
      </c>
      <c r="Z19" s="29" t="s">
        <v>30</v>
      </c>
      <c r="AA19" s="29" t="s">
        <v>30</v>
      </c>
      <c r="AB19" t="s">
        <v>30</v>
      </c>
      <c r="AC19" t="s">
        <v>30</v>
      </c>
      <c r="AD19" t="s">
        <v>30</v>
      </c>
      <c r="AE19" t="s">
        <v>30</v>
      </c>
      <c r="AF19" t="s">
        <v>30</v>
      </c>
      <c r="AG19" t="s">
        <v>30</v>
      </c>
      <c r="AH19" t="s">
        <v>30</v>
      </c>
      <c r="AI19" t="s">
        <v>30</v>
      </c>
      <c r="AJ19" t="s">
        <v>4298</v>
      </c>
      <c r="AK19" t="s">
        <v>30</v>
      </c>
      <c r="AL19" t="s">
        <v>30</v>
      </c>
      <c r="AM19" t="s">
        <v>30</v>
      </c>
      <c r="AN19" s="29" t="s">
        <v>30</v>
      </c>
      <c r="AO19" t="s">
        <v>30</v>
      </c>
      <c r="AP19" t="s">
        <v>30</v>
      </c>
      <c r="AQ19" t="s">
        <v>30</v>
      </c>
      <c r="AR19" t="s">
        <v>30</v>
      </c>
      <c r="AS19" t="s">
        <v>30</v>
      </c>
      <c r="AT19" t="s">
        <v>30</v>
      </c>
      <c r="AU19" t="s">
        <v>30</v>
      </c>
      <c r="AV19" t="s">
        <v>30</v>
      </c>
      <c r="AW19" t="s">
        <v>30</v>
      </c>
      <c r="AX19" t="s">
        <v>30</v>
      </c>
      <c r="AY19" t="s">
        <v>30</v>
      </c>
      <c r="AZ19" t="s">
        <v>30</v>
      </c>
      <c r="BA19" t="s">
        <v>30</v>
      </c>
      <c r="BB19" t="s">
        <v>30</v>
      </c>
      <c r="BC19" t="s">
        <v>30</v>
      </c>
      <c r="BD19" t="s">
        <v>30</v>
      </c>
      <c r="BE19" t="s">
        <v>30</v>
      </c>
      <c r="BF19" t="s">
        <v>30</v>
      </c>
      <c r="BG19" t="s">
        <v>30</v>
      </c>
      <c r="BH19" t="s">
        <v>30</v>
      </c>
      <c r="BI19" t="s">
        <v>30</v>
      </c>
      <c r="BJ19" t="s">
        <v>30</v>
      </c>
      <c r="BK19" s="29" t="s">
        <v>30</v>
      </c>
      <c r="BL19" t="s">
        <v>3914</v>
      </c>
      <c r="BM19" t="s">
        <v>3915</v>
      </c>
      <c r="BN19" s="30">
        <v>45541.5611921296</v>
      </c>
      <c r="BO19" t="s">
        <v>4299</v>
      </c>
      <c r="BP19" t="s">
        <v>4300</v>
      </c>
      <c r="BQ19" t="s">
        <v>4301</v>
      </c>
      <c r="BR19" t="s">
        <v>3962</v>
      </c>
      <c r="BS19" t="s">
        <v>3920</v>
      </c>
      <c r="BT19" t="s">
        <v>4302</v>
      </c>
      <c r="BU19" t="s">
        <v>4303</v>
      </c>
      <c r="BV19" t="s">
        <v>4304</v>
      </c>
      <c r="BW19" t="s">
        <v>4305</v>
      </c>
      <c r="BX19" t="s">
        <v>4306</v>
      </c>
      <c r="BY19" t="s">
        <v>3926</v>
      </c>
      <c r="BZ19" t="s">
        <v>3927</v>
      </c>
      <c r="CA19" s="30">
        <v>45541.557986111096</v>
      </c>
      <c r="CB19" s="30">
        <v>45541.557986111096</v>
      </c>
      <c r="CC19" s="30">
        <v>45541.417013888902</v>
      </c>
      <c r="CD19" t="s">
        <v>14</v>
      </c>
      <c r="CE19">
        <v>2024</v>
      </c>
      <c r="CF19">
        <v>9</v>
      </c>
      <c r="CG19" t="s">
        <v>4307</v>
      </c>
      <c r="CH19" t="s">
        <v>55</v>
      </c>
      <c r="CI19" t="s">
        <v>3929</v>
      </c>
      <c r="CJ19" t="s">
        <v>4308</v>
      </c>
      <c r="CK19" t="s">
        <v>3931</v>
      </c>
      <c r="CL19" t="s">
        <v>4307</v>
      </c>
      <c r="CM19">
        <v>12243</v>
      </c>
      <c r="CN19" t="s">
        <v>4309</v>
      </c>
      <c r="CO19" t="s">
        <v>4307</v>
      </c>
      <c r="CP19" s="30" t="s">
        <v>30</v>
      </c>
      <c r="CQ19" s="30" t="s">
        <v>30</v>
      </c>
      <c r="CR19" t="s">
        <v>3968</v>
      </c>
      <c r="CS19" t="s">
        <v>4310</v>
      </c>
      <c r="CT19" t="s">
        <v>4311</v>
      </c>
      <c r="CU19">
        <v>25166</v>
      </c>
      <c r="CV19">
        <v>55</v>
      </c>
      <c r="CW19" t="s">
        <v>3935</v>
      </c>
      <c r="CX19" t="s">
        <v>3968</v>
      </c>
      <c r="CY19" t="s">
        <v>4312</v>
      </c>
      <c r="CZ19" t="s">
        <v>4313</v>
      </c>
      <c r="DA19" t="s">
        <v>4314</v>
      </c>
      <c r="DB19" t="s">
        <v>4304</v>
      </c>
      <c r="DC19" t="s">
        <v>4304</v>
      </c>
      <c r="DD19" t="s">
        <v>4180</v>
      </c>
      <c r="DE19" t="s">
        <v>4315</v>
      </c>
      <c r="DF19" t="s">
        <v>4316</v>
      </c>
      <c r="DG19" t="s">
        <v>3968</v>
      </c>
      <c r="DH19" t="s">
        <v>4317</v>
      </c>
      <c r="DI19" t="s">
        <v>4318</v>
      </c>
      <c r="DJ19" t="s">
        <v>4319</v>
      </c>
      <c r="DK19" t="s">
        <v>4297</v>
      </c>
      <c r="DL19" t="s">
        <v>3926</v>
      </c>
      <c r="DM19" t="s">
        <v>3945</v>
      </c>
      <c r="DN19" t="s">
        <v>3927</v>
      </c>
      <c r="DO19" t="s">
        <v>4306</v>
      </c>
      <c r="DP19" t="s">
        <v>4320</v>
      </c>
      <c r="DQ19" t="s">
        <v>14</v>
      </c>
      <c r="DR19" t="s">
        <v>4320</v>
      </c>
      <c r="DS19" t="s">
        <v>3948</v>
      </c>
      <c r="DT19" t="s">
        <v>3949</v>
      </c>
      <c r="DU19" t="s">
        <v>4321</v>
      </c>
      <c r="DV19">
        <v>-1</v>
      </c>
      <c r="DW19">
        <v>-1</v>
      </c>
      <c r="DX19" t="s">
        <v>3931</v>
      </c>
      <c r="DY19" t="s">
        <v>4322</v>
      </c>
      <c r="DZ19" s="30" t="s">
        <v>30</v>
      </c>
      <c r="EA19" t="s">
        <v>3931</v>
      </c>
      <c r="EB19" t="s">
        <v>3931</v>
      </c>
      <c r="EC19" t="s">
        <v>3931</v>
      </c>
      <c r="ED19" t="s">
        <v>3931</v>
      </c>
      <c r="EE19" t="s">
        <v>4323</v>
      </c>
      <c r="EF19" t="s">
        <v>4324</v>
      </c>
      <c r="EG19" t="s">
        <v>4325</v>
      </c>
      <c r="EH19">
        <v>0</v>
      </c>
      <c r="EI19">
        <v>0</v>
      </c>
      <c r="EJ19">
        <v>0</v>
      </c>
      <c r="EK19">
        <v>0</v>
      </c>
      <c r="EL19">
        <v>0</v>
      </c>
      <c r="EM19">
        <v>0</v>
      </c>
      <c r="EN19">
        <v>0</v>
      </c>
      <c r="EO19">
        <v>1</v>
      </c>
      <c r="EP19">
        <v>0</v>
      </c>
      <c r="EQ19">
        <v>0</v>
      </c>
      <c r="ER19">
        <v>1</v>
      </c>
      <c r="ES19" t="s">
        <v>71</v>
      </c>
      <c r="ET19" t="s">
        <v>4304</v>
      </c>
      <c r="EU19">
        <v>1</v>
      </c>
      <c r="EV19" t="s">
        <v>30</v>
      </c>
      <c r="EW19" t="s">
        <v>30</v>
      </c>
      <c r="EX19" t="s">
        <v>30</v>
      </c>
      <c r="EY19" t="s">
        <v>30</v>
      </c>
      <c r="EZ19" t="str">
        <f t="shared" si="0"/>
        <v/>
      </c>
      <c r="FA19">
        <v>3.2060185185185199E-3</v>
      </c>
      <c r="FB19" t="s">
        <v>14</v>
      </c>
      <c r="FC19">
        <v>0</v>
      </c>
      <c r="FD19">
        <v>1</v>
      </c>
      <c r="FG19" t="s">
        <v>30</v>
      </c>
      <c r="FH19" t="s">
        <v>30</v>
      </c>
      <c r="FI19" t="s">
        <v>30</v>
      </c>
      <c r="FJ19" t="s">
        <v>30</v>
      </c>
      <c r="FK19" t="s">
        <v>30</v>
      </c>
      <c r="FL19">
        <v>1</v>
      </c>
      <c r="FM19" t="s">
        <v>4326</v>
      </c>
      <c r="FN19">
        <v>0</v>
      </c>
      <c r="FO19">
        <v>1</v>
      </c>
      <c r="FP19" t="s">
        <v>161</v>
      </c>
      <c r="FQ19">
        <v>0</v>
      </c>
      <c r="FR19">
        <v>1</v>
      </c>
      <c r="FS19" t="s">
        <v>30</v>
      </c>
      <c r="FT19" t="s">
        <v>55</v>
      </c>
      <c r="FU19">
        <v>0</v>
      </c>
      <c r="FV19">
        <v>0</v>
      </c>
      <c r="FW19">
        <v>0</v>
      </c>
      <c r="FX19">
        <v>0</v>
      </c>
      <c r="FY19" t="s">
        <v>71</v>
      </c>
      <c r="FZ19" t="s">
        <v>4297</v>
      </c>
      <c r="GA19" t="s">
        <v>4325</v>
      </c>
      <c r="GB19" t="s">
        <v>30</v>
      </c>
      <c r="GC19" t="s">
        <v>30</v>
      </c>
    </row>
    <row r="20" spans="1:185" x14ac:dyDescent="0.25">
      <c r="A20" t="s">
        <v>183</v>
      </c>
      <c r="B20" t="s">
        <v>1258</v>
      </c>
      <c r="C20">
        <v>1</v>
      </c>
      <c r="D20" t="s">
        <v>1258</v>
      </c>
      <c r="E20">
        <v>1</v>
      </c>
      <c r="F20" t="s">
        <v>4327</v>
      </c>
      <c r="G20" t="s">
        <v>4327</v>
      </c>
      <c r="H20" t="s">
        <v>30</v>
      </c>
      <c r="I20" t="s">
        <v>30</v>
      </c>
      <c r="J20" t="s">
        <v>30</v>
      </c>
      <c r="K20" t="s">
        <v>30</v>
      </c>
      <c r="L20" t="s">
        <v>30</v>
      </c>
      <c r="M20" t="s">
        <v>30</v>
      </c>
      <c r="N20" t="s">
        <v>30</v>
      </c>
      <c r="O20" t="s">
        <v>30</v>
      </c>
      <c r="P20" t="s">
        <v>30</v>
      </c>
      <c r="Q20" s="29" t="s">
        <v>30</v>
      </c>
      <c r="R20" s="29" t="s">
        <v>30</v>
      </c>
      <c r="S20" t="s">
        <v>30</v>
      </c>
      <c r="T20" t="s">
        <v>30</v>
      </c>
      <c r="U20" t="s">
        <v>30</v>
      </c>
      <c r="V20" t="s">
        <v>30</v>
      </c>
      <c r="W20" t="s">
        <v>30</v>
      </c>
      <c r="X20" t="s">
        <v>30</v>
      </c>
      <c r="Y20" s="29" t="s">
        <v>30</v>
      </c>
      <c r="Z20" s="29" t="s">
        <v>30</v>
      </c>
      <c r="AA20" s="29" t="s">
        <v>30</v>
      </c>
      <c r="AB20" t="s">
        <v>30</v>
      </c>
      <c r="AC20" t="s">
        <v>30</v>
      </c>
      <c r="AD20" t="s">
        <v>30</v>
      </c>
      <c r="AE20" t="s">
        <v>30</v>
      </c>
      <c r="AF20" t="s">
        <v>30</v>
      </c>
      <c r="AG20" t="s">
        <v>30</v>
      </c>
      <c r="AH20" t="s">
        <v>30</v>
      </c>
      <c r="AI20" t="s">
        <v>30</v>
      </c>
      <c r="AJ20" t="s">
        <v>4328</v>
      </c>
      <c r="AK20" t="s">
        <v>30</v>
      </c>
      <c r="AL20" t="s">
        <v>30</v>
      </c>
      <c r="AM20" t="s">
        <v>30</v>
      </c>
      <c r="AN20" s="29" t="s">
        <v>30</v>
      </c>
      <c r="AO20" t="s">
        <v>30</v>
      </c>
      <c r="AP20" t="s">
        <v>30</v>
      </c>
      <c r="AQ20" t="s">
        <v>30</v>
      </c>
      <c r="AR20" t="s">
        <v>30</v>
      </c>
      <c r="AS20" t="s">
        <v>30</v>
      </c>
      <c r="AT20" t="s">
        <v>30</v>
      </c>
      <c r="AU20" t="s">
        <v>30</v>
      </c>
      <c r="AV20" t="s">
        <v>30</v>
      </c>
      <c r="AW20" t="s">
        <v>30</v>
      </c>
      <c r="AX20" t="s">
        <v>30</v>
      </c>
      <c r="AY20" t="s">
        <v>30</v>
      </c>
      <c r="AZ20" t="s">
        <v>30</v>
      </c>
      <c r="BA20" t="s">
        <v>30</v>
      </c>
      <c r="BB20" t="s">
        <v>30</v>
      </c>
      <c r="BC20" t="s">
        <v>30</v>
      </c>
      <c r="BD20" t="s">
        <v>30</v>
      </c>
      <c r="BE20" t="s">
        <v>30</v>
      </c>
      <c r="BF20" t="s">
        <v>30</v>
      </c>
      <c r="BG20" t="s">
        <v>30</v>
      </c>
      <c r="BH20" t="s">
        <v>30</v>
      </c>
      <c r="BI20" t="s">
        <v>30</v>
      </c>
      <c r="BJ20" t="s">
        <v>30</v>
      </c>
      <c r="BK20" s="29" t="s">
        <v>30</v>
      </c>
      <c r="BL20" t="s">
        <v>3914</v>
      </c>
      <c r="BM20" t="s">
        <v>3915</v>
      </c>
      <c r="BN20" s="30">
        <v>45357.511215277802</v>
      </c>
      <c r="BO20" t="s">
        <v>4329</v>
      </c>
      <c r="BP20" t="s">
        <v>4330</v>
      </c>
      <c r="BQ20" t="s">
        <v>4331</v>
      </c>
      <c r="BR20" t="s">
        <v>3919</v>
      </c>
      <c r="BS20" t="s">
        <v>3920</v>
      </c>
      <c r="BT20" t="s">
        <v>3921</v>
      </c>
      <c r="BU20" t="s">
        <v>4035</v>
      </c>
      <c r="BV20" t="s">
        <v>4332</v>
      </c>
      <c r="BW20" t="s">
        <v>4333</v>
      </c>
      <c r="BX20" t="s">
        <v>4334</v>
      </c>
      <c r="BY20" t="s">
        <v>3926</v>
      </c>
      <c r="BZ20" t="s">
        <v>3927</v>
      </c>
      <c r="CA20" s="30">
        <v>45357.396643518499</v>
      </c>
      <c r="CB20" s="30">
        <v>45357.396643518499</v>
      </c>
      <c r="CC20" s="30">
        <v>45357.391006944403</v>
      </c>
      <c r="CD20" t="s">
        <v>15</v>
      </c>
      <c r="CE20">
        <v>2024</v>
      </c>
      <c r="CF20">
        <v>3</v>
      </c>
      <c r="CG20" t="s">
        <v>4335</v>
      </c>
      <c r="CH20" t="s">
        <v>55</v>
      </c>
      <c r="CI20" t="s">
        <v>3929</v>
      </c>
      <c r="CJ20" t="s">
        <v>3930</v>
      </c>
      <c r="CK20" t="s">
        <v>4335</v>
      </c>
      <c r="CL20" t="s">
        <v>3931</v>
      </c>
      <c r="CM20">
        <v>2035</v>
      </c>
      <c r="CN20" t="s">
        <v>3967</v>
      </c>
      <c r="CO20" t="s">
        <v>4335</v>
      </c>
      <c r="CP20" s="30">
        <v>45357</v>
      </c>
      <c r="CQ20" s="30">
        <v>45722</v>
      </c>
      <c r="CR20" t="s">
        <v>3932</v>
      </c>
      <c r="CS20" t="s">
        <v>4336</v>
      </c>
      <c r="CT20" t="s">
        <v>4337</v>
      </c>
      <c r="CU20">
        <v>29450</v>
      </c>
      <c r="CV20">
        <v>43</v>
      </c>
      <c r="CW20" t="s">
        <v>3971</v>
      </c>
      <c r="CX20" t="s">
        <v>3932</v>
      </c>
      <c r="CY20" t="s">
        <v>4338</v>
      </c>
      <c r="CZ20" t="s">
        <v>4339</v>
      </c>
      <c r="DA20" t="s">
        <v>4340</v>
      </c>
      <c r="DB20" t="s">
        <v>4332</v>
      </c>
      <c r="DC20" t="s">
        <v>4332</v>
      </c>
      <c r="DD20" t="s">
        <v>4341</v>
      </c>
      <c r="DE20" t="s">
        <v>4342</v>
      </c>
      <c r="DF20" t="s">
        <v>4343</v>
      </c>
      <c r="DG20" t="s">
        <v>3932</v>
      </c>
      <c r="DH20" t="s">
        <v>4344</v>
      </c>
      <c r="DI20" t="s">
        <v>4345</v>
      </c>
      <c r="DJ20" t="s">
        <v>4346</v>
      </c>
      <c r="DK20" t="s">
        <v>4327</v>
      </c>
      <c r="DL20" t="s">
        <v>3926</v>
      </c>
      <c r="DM20" t="s">
        <v>3945</v>
      </c>
      <c r="DN20" t="s">
        <v>3927</v>
      </c>
      <c r="DO20" t="s">
        <v>4334</v>
      </c>
      <c r="DP20" t="s">
        <v>3980</v>
      </c>
      <c r="DQ20" t="s">
        <v>15</v>
      </c>
      <c r="DR20" t="s">
        <v>3980</v>
      </c>
      <c r="DS20" t="s">
        <v>3981</v>
      </c>
      <c r="DT20" t="s">
        <v>3949</v>
      </c>
      <c r="DU20" t="s">
        <v>4347</v>
      </c>
      <c r="DV20">
        <v>2.4500000000000002</v>
      </c>
      <c r="DW20">
        <v>2.4500000000000002</v>
      </c>
      <c r="DX20" t="s">
        <v>3931</v>
      </c>
      <c r="DY20" t="s">
        <v>4348</v>
      </c>
      <c r="DZ20" s="30" t="s">
        <v>30</v>
      </c>
      <c r="EA20" t="s">
        <v>3931</v>
      </c>
      <c r="EB20" t="s">
        <v>3931</v>
      </c>
      <c r="EC20" t="s">
        <v>3931</v>
      </c>
      <c r="ED20" t="s">
        <v>3931</v>
      </c>
      <c r="EE20" t="s">
        <v>4349</v>
      </c>
      <c r="EF20" t="s">
        <v>4350</v>
      </c>
      <c r="EG20" t="s">
        <v>30</v>
      </c>
      <c r="EH20" t="s">
        <v>30</v>
      </c>
      <c r="EI20" t="s">
        <v>30</v>
      </c>
      <c r="EJ20" t="s">
        <v>30</v>
      </c>
      <c r="EK20" t="s">
        <v>30</v>
      </c>
      <c r="EL20">
        <v>0</v>
      </c>
      <c r="EM20">
        <v>0</v>
      </c>
      <c r="EN20" t="s">
        <v>30</v>
      </c>
      <c r="EO20" t="s">
        <v>30</v>
      </c>
      <c r="EP20">
        <v>0</v>
      </c>
      <c r="EQ20">
        <v>0</v>
      </c>
      <c r="ER20">
        <v>1</v>
      </c>
      <c r="ES20" t="s">
        <v>59</v>
      </c>
      <c r="ET20" t="s">
        <v>4332</v>
      </c>
      <c r="EU20">
        <v>0</v>
      </c>
      <c r="EV20" t="s">
        <v>30</v>
      </c>
      <c r="EW20" t="s">
        <v>30</v>
      </c>
      <c r="EX20" t="s">
        <v>30</v>
      </c>
      <c r="EY20" t="s">
        <v>30</v>
      </c>
      <c r="EZ20" t="str">
        <f t="shared" si="0"/>
        <v/>
      </c>
      <c r="FA20">
        <v>0.114571759259259</v>
      </c>
      <c r="FB20" t="s">
        <v>15</v>
      </c>
      <c r="FC20">
        <v>1</v>
      </c>
      <c r="FD20">
        <v>0</v>
      </c>
      <c r="FG20" t="s">
        <v>30</v>
      </c>
      <c r="FH20" t="s">
        <v>30</v>
      </c>
      <c r="FI20" t="s">
        <v>30</v>
      </c>
      <c r="FJ20" t="s">
        <v>30</v>
      </c>
      <c r="FK20" t="s">
        <v>30</v>
      </c>
      <c r="FL20">
        <v>1</v>
      </c>
      <c r="FM20" t="s">
        <v>4351</v>
      </c>
      <c r="FN20">
        <v>1</v>
      </c>
      <c r="FO20">
        <v>0</v>
      </c>
      <c r="FP20" t="s">
        <v>183</v>
      </c>
      <c r="FQ20">
        <v>1</v>
      </c>
      <c r="FR20">
        <v>0</v>
      </c>
      <c r="FS20" t="s">
        <v>30</v>
      </c>
      <c r="FT20" t="s">
        <v>55</v>
      </c>
      <c r="FU20">
        <v>0</v>
      </c>
      <c r="FV20">
        <v>0</v>
      </c>
      <c r="FW20">
        <v>0</v>
      </c>
      <c r="FX20">
        <v>0</v>
      </c>
      <c r="FY20" t="s">
        <v>59</v>
      </c>
      <c r="FZ20" t="s">
        <v>4327</v>
      </c>
      <c r="GA20" t="s">
        <v>30</v>
      </c>
      <c r="GB20" t="s">
        <v>30</v>
      </c>
      <c r="GC20" t="s">
        <v>30</v>
      </c>
    </row>
    <row r="21" spans="1:185" x14ac:dyDescent="0.25">
      <c r="A21" t="s">
        <v>183</v>
      </c>
      <c r="B21" t="s">
        <v>1258</v>
      </c>
      <c r="C21">
        <v>1</v>
      </c>
      <c r="D21" t="s">
        <v>1258</v>
      </c>
      <c r="E21">
        <v>1</v>
      </c>
      <c r="F21" t="s">
        <v>4352</v>
      </c>
      <c r="G21" t="s">
        <v>4352</v>
      </c>
      <c r="H21" t="s">
        <v>30</v>
      </c>
      <c r="I21" t="s">
        <v>30</v>
      </c>
      <c r="J21" t="s">
        <v>30</v>
      </c>
      <c r="K21" t="s">
        <v>30</v>
      </c>
      <c r="L21" t="s">
        <v>30</v>
      </c>
      <c r="M21" t="s">
        <v>30</v>
      </c>
      <c r="N21" t="s">
        <v>30</v>
      </c>
      <c r="O21" t="s">
        <v>30</v>
      </c>
      <c r="P21" t="s">
        <v>30</v>
      </c>
      <c r="Q21" s="29" t="s">
        <v>30</v>
      </c>
      <c r="R21" s="29" t="s">
        <v>30</v>
      </c>
      <c r="S21" t="s">
        <v>30</v>
      </c>
      <c r="T21" t="s">
        <v>30</v>
      </c>
      <c r="U21" t="s">
        <v>30</v>
      </c>
      <c r="V21" t="s">
        <v>30</v>
      </c>
      <c r="W21" t="s">
        <v>30</v>
      </c>
      <c r="X21" t="s">
        <v>30</v>
      </c>
      <c r="Y21" s="29" t="s">
        <v>30</v>
      </c>
      <c r="Z21" s="29" t="s">
        <v>30</v>
      </c>
      <c r="AA21" s="29" t="s">
        <v>30</v>
      </c>
      <c r="AB21" t="s">
        <v>30</v>
      </c>
      <c r="AC21" t="s">
        <v>30</v>
      </c>
      <c r="AD21" t="s">
        <v>30</v>
      </c>
      <c r="AE21" t="s">
        <v>30</v>
      </c>
      <c r="AF21" t="s">
        <v>30</v>
      </c>
      <c r="AG21" t="s">
        <v>30</v>
      </c>
      <c r="AH21" t="s">
        <v>30</v>
      </c>
      <c r="AI21" t="s">
        <v>30</v>
      </c>
      <c r="AJ21" t="s">
        <v>4353</v>
      </c>
      <c r="AK21" t="s">
        <v>30</v>
      </c>
      <c r="AL21" t="s">
        <v>30</v>
      </c>
      <c r="AM21" t="s">
        <v>30</v>
      </c>
      <c r="AN21" s="29" t="s">
        <v>30</v>
      </c>
      <c r="AO21" t="s">
        <v>30</v>
      </c>
      <c r="AP21" t="s">
        <v>30</v>
      </c>
      <c r="AQ21" t="s">
        <v>30</v>
      </c>
      <c r="AR21" t="s">
        <v>30</v>
      </c>
      <c r="AS21" t="s">
        <v>30</v>
      </c>
      <c r="AT21" t="s">
        <v>30</v>
      </c>
      <c r="AU21" t="s">
        <v>30</v>
      </c>
      <c r="AV21" t="s">
        <v>30</v>
      </c>
      <c r="AW21" t="s">
        <v>30</v>
      </c>
      <c r="AX21" t="s">
        <v>30</v>
      </c>
      <c r="AY21" t="s">
        <v>30</v>
      </c>
      <c r="AZ21" t="s">
        <v>30</v>
      </c>
      <c r="BA21" t="s">
        <v>30</v>
      </c>
      <c r="BB21" t="s">
        <v>30</v>
      </c>
      <c r="BC21" t="s">
        <v>30</v>
      </c>
      <c r="BD21" t="s">
        <v>30</v>
      </c>
      <c r="BE21" t="s">
        <v>30</v>
      </c>
      <c r="BF21" t="s">
        <v>30</v>
      </c>
      <c r="BG21" t="s">
        <v>30</v>
      </c>
      <c r="BH21" t="s">
        <v>30</v>
      </c>
      <c r="BI21" t="s">
        <v>30</v>
      </c>
      <c r="BJ21" t="s">
        <v>30</v>
      </c>
      <c r="BK21" s="29" t="s">
        <v>30</v>
      </c>
      <c r="BL21" t="s">
        <v>3914</v>
      </c>
      <c r="BM21" t="s">
        <v>3915</v>
      </c>
      <c r="BN21" s="30">
        <v>45544.516782407401</v>
      </c>
      <c r="BO21" t="s">
        <v>4354</v>
      </c>
      <c r="BP21" t="s">
        <v>4355</v>
      </c>
      <c r="BQ21" t="s">
        <v>4356</v>
      </c>
      <c r="BR21" t="s">
        <v>3919</v>
      </c>
      <c r="BS21" t="s">
        <v>3920</v>
      </c>
      <c r="BT21" t="s">
        <v>3921</v>
      </c>
      <c r="BU21" t="s">
        <v>4357</v>
      </c>
      <c r="BV21" t="s">
        <v>4358</v>
      </c>
      <c r="BW21" t="s">
        <v>4359</v>
      </c>
      <c r="BX21" t="s">
        <v>4173</v>
      </c>
      <c r="BY21" t="s">
        <v>3926</v>
      </c>
      <c r="BZ21" t="s">
        <v>3927</v>
      </c>
      <c r="CA21" s="30">
        <v>45544.494224536997</v>
      </c>
      <c r="CB21" s="30">
        <v>45544.497951388897</v>
      </c>
      <c r="CC21" s="30">
        <v>45544.490173611099</v>
      </c>
      <c r="CD21" t="s">
        <v>14</v>
      </c>
      <c r="CE21">
        <v>2024</v>
      </c>
      <c r="CF21">
        <v>9</v>
      </c>
      <c r="CG21" t="s">
        <v>4360</v>
      </c>
      <c r="CH21" t="s">
        <v>55</v>
      </c>
      <c r="CI21" t="s">
        <v>3929</v>
      </c>
      <c r="CJ21" t="s">
        <v>3930</v>
      </c>
      <c r="CK21" t="s">
        <v>3931</v>
      </c>
      <c r="CL21" t="s">
        <v>4360</v>
      </c>
      <c r="CM21">
        <v>0</v>
      </c>
      <c r="CN21" t="s">
        <v>71</v>
      </c>
      <c r="CO21" t="s">
        <v>4360</v>
      </c>
      <c r="CP21" s="30" t="s">
        <v>30</v>
      </c>
      <c r="CQ21" s="30" t="s">
        <v>30</v>
      </c>
      <c r="CR21" t="s">
        <v>3932</v>
      </c>
      <c r="CS21" t="s">
        <v>4361</v>
      </c>
      <c r="CT21" t="s">
        <v>4362</v>
      </c>
      <c r="CU21">
        <v>21884</v>
      </c>
      <c r="CV21">
        <v>64</v>
      </c>
      <c r="CW21" t="s">
        <v>3935</v>
      </c>
      <c r="CX21" t="s">
        <v>3932</v>
      </c>
      <c r="CY21" t="s">
        <v>4363</v>
      </c>
      <c r="CZ21" t="s">
        <v>4364</v>
      </c>
      <c r="DA21" t="s">
        <v>4340</v>
      </c>
      <c r="DB21" t="s">
        <v>4358</v>
      </c>
      <c r="DC21" t="s">
        <v>4358</v>
      </c>
      <c r="DD21" t="s">
        <v>4365</v>
      </c>
      <c r="DE21" t="s">
        <v>4366</v>
      </c>
      <c r="DF21" t="s">
        <v>4367</v>
      </c>
      <c r="DG21" t="s">
        <v>3932</v>
      </c>
      <c r="DH21" t="s">
        <v>4368</v>
      </c>
      <c r="DI21" t="s">
        <v>4003</v>
      </c>
      <c r="DJ21" t="s">
        <v>4369</v>
      </c>
      <c r="DK21" t="s">
        <v>4352</v>
      </c>
      <c r="DL21" t="s">
        <v>3926</v>
      </c>
      <c r="DM21" t="s">
        <v>3945</v>
      </c>
      <c r="DN21" t="s">
        <v>3927</v>
      </c>
      <c r="DO21" t="s">
        <v>4173</v>
      </c>
      <c r="DP21" t="s">
        <v>4110</v>
      </c>
      <c r="DQ21" t="s">
        <v>14</v>
      </c>
      <c r="DR21" t="s">
        <v>14</v>
      </c>
      <c r="DS21" t="s">
        <v>3948</v>
      </c>
      <c r="DT21" t="s">
        <v>3949</v>
      </c>
      <c r="DU21" t="s">
        <v>4347</v>
      </c>
      <c r="DV21">
        <v>0.27</v>
      </c>
      <c r="DW21">
        <v>0.27</v>
      </c>
      <c r="DX21" t="s">
        <v>3931</v>
      </c>
      <c r="DY21" t="s">
        <v>4370</v>
      </c>
      <c r="DZ21" s="30">
        <v>45544.516782407401</v>
      </c>
      <c r="EA21" t="s">
        <v>4371</v>
      </c>
      <c r="EB21" t="s">
        <v>3931</v>
      </c>
      <c r="EC21" t="s">
        <v>4372</v>
      </c>
      <c r="ED21" t="s">
        <v>4373</v>
      </c>
      <c r="EE21" t="s">
        <v>4374</v>
      </c>
      <c r="EF21" t="s">
        <v>4375</v>
      </c>
      <c r="EG21" t="s">
        <v>38</v>
      </c>
      <c r="EH21">
        <v>0</v>
      </c>
      <c r="EI21">
        <v>0</v>
      </c>
      <c r="EJ21">
        <v>0</v>
      </c>
      <c r="EK21">
        <v>0</v>
      </c>
      <c r="EL21">
        <v>0</v>
      </c>
      <c r="EM21">
        <v>0</v>
      </c>
      <c r="EN21">
        <v>1</v>
      </c>
      <c r="EO21">
        <v>0</v>
      </c>
      <c r="EP21">
        <v>0</v>
      </c>
      <c r="EQ21">
        <v>0</v>
      </c>
      <c r="ER21">
        <v>1</v>
      </c>
      <c r="ES21" t="s">
        <v>53</v>
      </c>
      <c r="ET21" t="s">
        <v>4358</v>
      </c>
      <c r="EU21">
        <v>0</v>
      </c>
      <c r="EV21" t="s">
        <v>30</v>
      </c>
      <c r="EW21" t="s">
        <v>30</v>
      </c>
      <c r="EX21" t="s">
        <v>30</v>
      </c>
      <c r="EY21" t="s">
        <v>30</v>
      </c>
      <c r="EZ21" t="str">
        <f t="shared" si="0"/>
        <v/>
      </c>
      <c r="FA21">
        <v>2.2557870370370402E-2</v>
      </c>
      <c r="FB21" t="s">
        <v>14</v>
      </c>
      <c r="FC21">
        <v>0</v>
      </c>
      <c r="FD21">
        <v>1</v>
      </c>
      <c r="FG21" t="s">
        <v>30</v>
      </c>
      <c r="FH21" t="s">
        <v>30</v>
      </c>
      <c r="FI21" t="s">
        <v>30</v>
      </c>
      <c r="FJ21" t="s">
        <v>30</v>
      </c>
      <c r="FK21" t="s">
        <v>30</v>
      </c>
      <c r="FL21">
        <v>1</v>
      </c>
      <c r="FM21" t="s">
        <v>4351</v>
      </c>
      <c r="FN21">
        <v>0</v>
      </c>
      <c r="FO21">
        <v>1</v>
      </c>
      <c r="FP21" t="s">
        <v>183</v>
      </c>
      <c r="FQ21">
        <v>0</v>
      </c>
      <c r="FR21">
        <v>1</v>
      </c>
      <c r="FS21" t="s">
        <v>30</v>
      </c>
      <c r="FT21" t="s">
        <v>55</v>
      </c>
      <c r="FU21">
        <v>0</v>
      </c>
      <c r="FV21">
        <v>0</v>
      </c>
      <c r="FW21">
        <v>0</v>
      </c>
      <c r="FX21">
        <v>0</v>
      </c>
      <c r="FY21" t="s">
        <v>53</v>
      </c>
      <c r="FZ21" t="s">
        <v>4352</v>
      </c>
      <c r="GA21" t="s">
        <v>38</v>
      </c>
      <c r="GB21" t="s">
        <v>30</v>
      </c>
      <c r="GC21" t="s">
        <v>30</v>
      </c>
    </row>
    <row r="22" spans="1:185" x14ac:dyDescent="0.25">
      <c r="A22" t="s">
        <v>184</v>
      </c>
      <c r="B22" t="s">
        <v>1259</v>
      </c>
      <c r="C22">
        <v>1</v>
      </c>
      <c r="D22" t="s">
        <v>1259</v>
      </c>
      <c r="E22">
        <v>1</v>
      </c>
      <c r="F22" t="s">
        <v>4376</v>
      </c>
      <c r="G22" t="s">
        <v>4376</v>
      </c>
      <c r="H22" t="s">
        <v>30</v>
      </c>
      <c r="I22" t="s">
        <v>30</v>
      </c>
      <c r="J22" t="s">
        <v>30</v>
      </c>
      <c r="K22" t="s">
        <v>30</v>
      </c>
      <c r="L22" t="s">
        <v>30</v>
      </c>
      <c r="M22" t="s">
        <v>30</v>
      </c>
      <c r="N22" t="s">
        <v>30</v>
      </c>
      <c r="O22" t="s">
        <v>30</v>
      </c>
      <c r="P22" t="s">
        <v>30</v>
      </c>
      <c r="Q22" s="29" t="s">
        <v>30</v>
      </c>
      <c r="R22" s="29" t="s">
        <v>30</v>
      </c>
      <c r="S22" t="s">
        <v>30</v>
      </c>
      <c r="T22" t="s">
        <v>30</v>
      </c>
      <c r="U22" t="s">
        <v>30</v>
      </c>
      <c r="V22" t="s">
        <v>30</v>
      </c>
      <c r="W22" t="s">
        <v>30</v>
      </c>
      <c r="X22" t="s">
        <v>30</v>
      </c>
      <c r="Y22" s="29" t="s">
        <v>30</v>
      </c>
      <c r="Z22" s="29" t="s">
        <v>30</v>
      </c>
      <c r="AA22" s="29" t="s">
        <v>30</v>
      </c>
      <c r="AB22" t="s">
        <v>30</v>
      </c>
      <c r="AC22" t="s">
        <v>30</v>
      </c>
      <c r="AD22" t="s">
        <v>30</v>
      </c>
      <c r="AE22" t="s">
        <v>30</v>
      </c>
      <c r="AF22" t="s">
        <v>30</v>
      </c>
      <c r="AG22" t="s">
        <v>30</v>
      </c>
      <c r="AH22" t="s">
        <v>30</v>
      </c>
      <c r="AI22" t="s">
        <v>30</v>
      </c>
      <c r="AJ22" t="s">
        <v>4377</v>
      </c>
      <c r="AK22" t="s">
        <v>30</v>
      </c>
      <c r="AL22" t="s">
        <v>30</v>
      </c>
      <c r="AM22" t="s">
        <v>30</v>
      </c>
      <c r="AN22" s="29" t="s">
        <v>30</v>
      </c>
      <c r="AO22" t="s">
        <v>30</v>
      </c>
      <c r="AP22" t="s">
        <v>30</v>
      </c>
      <c r="AQ22" t="s">
        <v>30</v>
      </c>
      <c r="AR22" t="s">
        <v>30</v>
      </c>
      <c r="AS22" t="s">
        <v>30</v>
      </c>
      <c r="AT22" t="s">
        <v>30</v>
      </c>
      <c r="AU22" t="s">
        <v>30</v>
      </c>
      <c r="AV22" t="s">
        <v>30</v>
      </c>
      <c r="AW22" t="s">
        <v>30</v>
      </c>
      <c r="AX22" t="s">
        <v>30</v>
      </c>
      <c r="AY22" t="s">
        <v>30</v>
      </c>
      <c r="AZ22" t="s">
        <v>30</v>
      </c>
      <c r="BA22" t="s">
        <v>30</v>
      </c>
      <c r="BB22" t="s">
        <v>30</v>
      </c>
      <c r="BC22" t="s">
        <v>30</v>
      </c>
      <c r="BD22" t="s">
        <v>30</v>
      </c>
      <c r="BE22" t="s">
        <v>30</v>
      </c>
      <c r="BF22" t="s">
        <v>30</v>
      </c>
      <c r="BG22" t="s">
        <v>30</v>
      </c>
      <c r="BH22" t="s">
        <v>30</v>
      </c>
      <c r="BI22" t="s">
        <v>30</v>
      </c>
      <c r="BJ22" t="s">
        <v>30</v>
      </c>
      <c r="BK22" s="29" t="s">
        <v>30</v>
      </c>
      <c r="BL22" t="s">
        <v>3914</v>
      </c>
      <c r="BM22" t="s">
        <v>3915</v>
      </c>
      <c r="BN22" s="30">
        <v>45530.542511574102</v>
      </c>
      <c r="BO22" t="s">
        <v>4378</v>
      </c>
      <c r="BP22" t="s">
        <v>4379</v>
      </c>
      <c r="BQ22" t="s">
        <v>4380</v>
      </c>
      <c r="BR22" t="s">
        <v>3962</v>
      </c>
      <c r="BS22" t="s">
        <v>3920</v>
      </c>
      <c r="BT22" t="s">
        <v>3921</v>
      </c>
      <c r="BU22" t="s">
        <v>4381</v>
      </c>
      <c r="BV22" t="s">
        <v>4382</v>
      </c>
      <c r="BW22" t="s">
        <v>4383</v>
      </c>
      <c r="BX22" t="s">
        <v>4173</v>
      </c>
      <c r="BY22" t="s">
        <v>3926</v>
      </c>
      <c r="BZ22" t="s">
        <v>4123</v>
      </c>
      <c r="CA22" s="30">
        <v>45530.520462963003</v>
      </c>
      <c r="CB22" s="30">
        <v>45530.520462963003</v>
      </c>
      <c r="CC22" s="30">
        <v>45530.475196759297</v>
      </c>
      <c r="CD22" t="s">
        <v>14</v>
      </c>
      <c r="CE22">
        <v>2024</v>
      </c>
      <c r="CF22">
        <v>8</v>
      </c>
      <c r="CG22" t="s">
        <v>4384</v>
      </c>
      <c r="CH22" t="s">
        <v>55</v>
      </c>
      <c r="CI22" t="s">
        <v>3929</v>
      </c>
      <c r="CJ22" t="s">
        <v>3930</v>
      </c>
      <c r="CK22" t="s">
        <v>3931</v>
      </c>
      <c r="CL22" t="s">
        <v>4384</v>
      </c>
      <c r="CM22">
        <v>0</v>
      </c>
      <c r="CN22" t="s">
        <v>71</v>
      </c>
      <c r="CO22" t="s">
        <v>4384</v>
      </c>
      <c r="CP22" s="30" t="s">
        <v>30</v>
      </c>
      <c r="CQ22" s="30" t="s">
        <v>30</v>
      </c>
      <c r="CR22" t="s">
        <v>3968</v>
      </c>
      <c r="CS22" t="s">
        <v>4385</v>
      </c>
      <c r="CT22" t="s">
        <v>4386</v>
      </c>
      <c r="CU22">
        <v>26050</v>
      </c>
      <c r="CV22">
        <v>53</v>
      </c>
      <c r="CW22" t="s">
        <v>3971</v>
      </c>
      <c r="CX22" t="s">
        <v>4387</v>
      </c>
      <c r="CY22" t="s">
        <v>4388</v>
      </c>
      <c r="CZ22" t="s">
        <v>4389</v>
      </c>
      <c r="DA22" t="s">
        <v>4390</v>
      </c>
      <c r="DB22" t="s">
        <v>4382</v>
      </c>
      <c r="DC22" t="s">
        <v>4382</v>
      </c>
      <c r="DD22" t="s">
        <v>4391</v>
      </c>
      <c r="DE22" t="s">
        <v>4392</v>
      </c>
      <c r="DF22" t="s">
        <v>4393</v>
      </c>
      <c r="DG22" t="s">
        <v>4387</v>
      </c>
      <c r="DH22" t="s">
        <v>4394</v>
      </c>
      <c r="DI22" t="s">
        <v>4003</v>
      </c>
      <c r="DJ22" t="s">
        <v>4369</v>
      </c>
      <c r="DK22" t="s">
        <v>4376</v>
      </c>
      <c r="DL22" t="s">
        <v>3926</v>
      </c>
      <c r="DM22" t="s">
        <v>4136</v>
      </c>
      <c r="DN22" t="s">
        <v>4123</v>
      </c>
      <c r="DO22" t="s">
        <v>4173</v>
      </c>
      <c r="DP22" t="s">
        <v>4110</v>
      </c>
      <c r="DQ22" t="s">
        <v>14</v>
      </c>
      <c r="DR22" t="s">
        <v>14</v>
      </c>
      <c r="DS22" t="s">
        <v>3948</v>
      </c>
      <c r="DT22" t="s">
        <v>3949</v>
      </c>
      <c r="DU22" t="s">
        <v>4395</v>
      </c>
      <c r="DV22">
        <v>0.32</v>
      </c>
      <c r="DW22">
        <v>0.32</v>
      </c>
      <c r="DX22" t="s">
        <v>3931</v>
      </c>
      <c r="DY22" t="s">
        <v>4396</v>
      </c>
      <c r="DZ22" s="30">
        <v>45530.542488425897</v>
      </c>
      <c r="EA22" t="s">
        <v>4112</v>
      </c>
      <c r="EB22" t="s">
        <v>3931</v>
      </c>
      <c r="EC22" t="s">
        <v>3931</v>
      </c>
      <c r="ED22" t="s">
        <v>3931</v>
      </c>
      <c r="EE22" t="s">
        <v>4397</v>
      </c>
      <c r="EF22" t="s">
        <v>4398</v>
      </c>
      <c r="EG22" t="s">
        <v>38</v>
      </c>
      <c r="EH22">
        <v>0</v>
      </c>
      <c r="EI22">
        <v>0</v>
      </c>
      <c r="EJ22">
        <v>0</v>
      </c>
      <c r="EK22">
        <v>0</v>
      </c>
      <c r="EL22">
        <v>0</v>
      </c>
      <c r="EM22">
        <v>0</v>
      </c>
      <c r="EN22">
        <v>1</v>
      </c>
      <c r="EO22">
        <v>0</v>
      </c>
      <c r="EP22">
        <v>0</v>
      </c>
      <c r="EQ22">
        <v>0</v>
      </c>
      <c r="ER22">
        <v>1</v>
      </c>
      <c r="ES22" t="s">
        <v>62</v>
      </c>
      <c r="ET22" t="s">
        <v>4382</v>
      </c>
      <c r="EU22">
        <v>0</v>
      </c>
      <c r="EV22" t="s">
        <v>30</v>
      </c>
      <c r="EW22" t="s">
        <v>30</v>
      </c>
      <c r="EX22" t="s">
        <v>30</v>
      </c>
      <c r="EY22" t="s">
        <v>30</v>
      </c>
      <c r="EZ22">
        <f t="shared" si="0"/>
        <v>2.2048611099307891E-2</v>
      </c>
      <c r="FA22">
        <v>2.2048611111111099E-2</v>
      </c>
      <c r="FB22" t="s">
        <v>14</v>
      </c>
      <c r="FC22">
        <v>0</v>
      </c>
      <c r="FD22">
        <v>1</v>
      </c>
      <c r="FF22">
        <v>1</v>
      </c>
      <c r="FG22" t="s">
        <v>30</v>
      </c>
      <c r="FH22" t="s">
        <v>30</v>
      </c>
      <c r="FI22" t="s">
        <v>30</v>
      </c>
      <c r="FJ22" t="s">
        <v>30</v>
      </c>
      <c r="FK22" t="s">
        <v>30</v>
      </c>
      <c r="FL22">
        <v>1</v>
      </c>
      <c r="FM22" t="s">
        <v>3719</v>
      </c>
      <c r="FN22">
        <v>0</v>
      </c>
      <c r="FO22">
        <v>1</v>
      </c>
      <c r="FP22" t="s">
        <v>184</v>
      </c>
      <c r="FQ22">
        <v>0</v>
      </c>
      <c r="FR22">
        <v>1</v>
      </c>
      <c r="FS22" t="s">
        <v>30</v>
      </c>
      <c r="FT22" t="s">
        <v>55</v>
      </c>
      <c r="FU22">
        <v>0</v>
      </c>
      <c r="FV22">
        <v>0</v>
      </c>
      <c r="FW22">
        <v>0</v>
      </c>
      <c r="FX22">
        <v>0</v>
      </c>
      <c r="FY22" t="s">
        <v>62</v>
      </c>
      <c r="FZ22" t="s">
        <v>4376</v>
      </c>
      <c r="GA22" t="s">
        <v>38</v>
      </c>
      <c r="GB22" t="s">
        <v>30</v>
      </c>
      <c r="GC22" t="s">
        <v>30</v>
      </c>
    </row>
    <row r="23" spans="1:185" x14ac:dyDescent="0.25">
      <c r="A23" t="s">
        <v>184</v>
      </c>
      <c r="B23" t="s">
        <v>1259</v>
      </c>
      <c r="C23">
        <v>1</v>
      </c>
      <c r="D23" t="s">
        <v>1259</v>
      </c>
      <c r="E23">
        <v>1</v>
      </c>
      <c r="F23" t="s">
        <v>4399</v>
      </c>
      <c r="G23" t="s">
        <v>4399</v>
      </c>
      <c r="H23" t="s">
        <v>30</v>
      </c>
      <c r="I23" t="s">
        <v>30</v>
      </c>
      <c r="J23" t="s">
        <v>30</v>
      </c>
      <c r="K23" t="s">
        <v>30</v>
      </c>
      <c r="L23" t="s">
        <v>30</v>
      </c>
      <c r="M23" t="s">
        <v>30</v>
      </c>
      <c r="N23" t="s">
        <v>30</v>
      </c>
      <c r="O23" t="s">
        <v>30</v>
      </c>
      <c r="P23" t="s">
        <v>30</v>
      </c>
      <c r="Q23" s="29" t="s">
        <v>30</v>
      </c>
      <c r="R23" s="29" t="s">
        <v>30</v>
      </c>
      <c r="S23" t="s">
        <v>30</v>
      </c>
      <c r="T23" t="s">
        <v>30</v>
      </c>
      <c r="U23" t="s">
        <v>30</v>
      </c>
      <c r="V23" t="s">
        <v>30</v>
      </c>
      <c r="W23" t="s">
        <v>30</v>
      </c>
      <c r="X23" t="s">
        <v>30</v>
      </c>
      <c r="Y23" s="29" t="s">
        <v>30</v>
      </c>
      <c r="Z23" s="29" t="s">
        <v>30</v>
      </c>
      <c r="AA23" s="29" t="s">
        <v>30</v>
      </c>
      <c r="AB23" t="s">
        <v>30</v>
      </c>
      <c r="AC23" t="s">
        <v>30</v>
      </c>
      <c r="AD23" t="s">
        <v>30</v>
      </c>
      <c r="AE23" t="s">
        <v>30</v>
      </c>
      <c r="AF23" t="s">
        <v>30</v>
      </c>
      <c r="AG23" t="s">
        <v>30</v>
      </c>
      <c r="AH23" t="s">
        <v>30</v>
      </c>
      <c r="AI23" t="s">
        <v>30</v>
      </c>
      <c r="AJ23" t="s">
        <v>4400</v>
      </c>
      <c r="AK23" t="s">
        <v>30</v>
      </c>
      <c r="AL23" t="s">
        <v>30</v>
      </c>
      <c r="AM23" t="s">
        <v>30</v>
      </c>
      <c r="AN23" s="29" t="s">
        <v>30</v>
      </c>
      <c r="AO23" t="s">
        <v>30</v>
      </c>
      <c r="AP23" t="s">
        <v>30</v>
      </c>
      <c r="AQ23" t="s">
        <v>30</v>
      </c>
      <c r="AR23" t="s">
        <v>30</v>
      </c>
      <c r="AS23" t="s">
        <v>30</v>
      </c>
      <c r="AT23" t="s">
        <v>30</v>
      </c>
      <c r="AU23" t="s">
        <v>30</v>
      </c>
      <c r="AV23" t="s">
        <v>30</v>
      </c>
      <c r="AW23" t="s">
        <v>30</v>
      </c>
      <c r="AX23" t="s">
        <v>30</v>
      </c>
      <c r="AY23" t="s">
        <v>30</v>
      </c>
      <c r="AZ23" t="s">
        <v>30</v>
      </c>
      <c r="BA23" t="s">
        <v>30</v>
      </c>
      <c r="BB23" t="s">
        <v>30</v>
      </c>
      <c r="BC23" t="s">
        <v>30</v>
      </c>
      <c r="BD23" t="s">
        <v>30</v>
      </c>
      <c r="BE23" t="s">
        <v>30</v>
      </c>
      <c r="BF23" t="s">
        <v>30</v>
      </c>
      <c r="BG23" t="s">
        <v>30</v>
      </c>
      <c r="BH23" t="s">
        <v>30</v>
      </c>
      <c r="BI23" t="s">
        <v>30</v>
      </c>
      <c r="BJ23" t="s">
        <v>30</v>
      </c>
      <c r="BK23" s="29" t="s">
        <v>30</v>
      </c>
      <c r="BL23" t="s">
        <v>3914</v>
      </c>
      <c r="BM23" t="s">
        <v>3915</v>
      </c>
      <c r="BN23" s="30">
        <v>45414.540601851899</v>
      </c>
      <c r="BO23" t="s">
        <v>4401</v>
      </c>
      <c r="BP23" t="s">
        <v>4379</v>
      </c>
      <c r="BQ23" t="s">
        <v>4380</v>
      </c>
      <c r="BR23" t="s">
        <v>3962</v>
      </c>
      <c r="BS23" t="s">
        <v>3920</v>
      </c>
      <c r="BT23" t="s">
        <v>3921</v>
      </c>
      <c r="BU23" t="s">
        <v>4381</v>
      </c>
      <c r="BV23" t="s">
        <v>4382</v>
      </c>
      <c r="BW23" t="s">
        <v>4402</v>
      </c>
      <c r="BX23" t="s">
        <v>4403</v>
      </c>
      <c r="BY23" t="s">
        <v>3926</v>
      </c>
      <c r="BZ23" t="s">
        <v>3927</v>
      </c>
      <c r="CA23" s="30">
        <v>45414.540578703702</v>
      </c>
      <c r="CB23" s="30">
        <v>45414.540601851899</v>
      </c>
      <c r="CC23" s="30">
        <v>45414.444780092599</v>
      </c>
      <c r="CD23" t="s">
        <v>15</v>
      </c>
      <c r="CE23">
        <v>2024</v>
      </c>
      <c r="CF23">
        <v>5</v>
      </c>
      <c r="CG23" t="s">
        <v>3967</v>
      </c>
      <c r="CH23" t="s">
        <v>55</v>
      </c>
      <c r="CI23" t="s">
        <v>3929</v>
      </c>
      <c r="CJ23" t="s">
        <v>3930</v>
      </c>
      <c r="CK23" t="s">
        <v>3931</v>
      </c>
      <c r="CL23" t="s">
        <v>3967</v>
      </c>
      <c r="CM23">
        <v>2035</v>
      </c>
      <c r="CN23" t="s">
        <v>3967</v>
      </c>
      <c r="CO23" t="s">
        <v>3967</v>
      </c>
      <c r="CP23" s="30">
        <v>45414</v>
      </c>
      <c r="CQ23" s="30">
        <v>46509</v>
      </c>
      <c r="CR23" t="s">
        <v>3968</v>
      </c>
      <c r="CS23" t="s">
        <v>4385</v>
      </c>
      <c r="CT23" t="s">
        <v>4386</v>
      </c>
      <c r="CU23">
        <v>26050</v>
      </c>
      <c r="CV23">
        <v>53</v>
      </c>
      <c r="CW23" t="s">
        <v>3971</v>
      </c>
      <c r="CX23" t="s">
        <v>4387</v>
      </c>
      <c r="CY23" t="s">
        <v>4404</v>
      </c>
      <c r="CZ23" t="s">
        <v>4405</v>
      </c>
      <c r="DA23" t="s">
        <v>4390</v>
      </c>
      <c r="DB23" t="s">
        <v>4382</v>
      </c>
      <c r="DC23" t="s">
        <v>4382</v>
      </c>
      <c r="DD23" t="s">
        <v>4406</v>
      </c>
      <c r="DE23" t="s">
        <v>4392</v>
      </c>
      <c r="DF23" t="s">
        <v>4407</v>
      </c>
      <c r="DG23" t="s">
        <v>4387</v>
      </c>
      <c r="DH23" t="s">
        <v>4394</v>
      </c>
      <c r="DI23" t="s">
        <v>4003</v>
      </c>
      <c r="DJ23" t="s">
        <v>4408</v>
      </c>
      <c r="DK23" t="s">
        <v>4399</v>
      </c>
      <c r="DL23" t="s">
        <v>3926</v>
      </c>
      <c r="DM23" t="s">
        <v>3945</v>
      </c>
      <c r="DN23" t="s">
        <v>3927</v>
      </c>
      <c r="DO23" t="s">
        <v>4403</v>
      </c>
      <c r="DP23" t="s">
        <v>3980</v>
      </c>
      <c r="DQ23" t="s">
        <v>15</v>
      </c>
      <c r="DR23" t="s">
        <v>3980</v>
      </c>
      <c r="DS23" t="s">
        <v>3981</v>
      </c>
      <c r="DT23" t="s">
        <v>3949</v>
      </c>
      <c r="DU23" t="s">
        <v>4395</v>
      </c>
      <c r="DV23">
        <v>0</v>
      </c>
      <c r="DW23">
        <v>0</v>
      </c>
      <c r="DX23" t="s">
        <v>3931</v>
      </c>
      <c r="DY23" t="s">
        <v>4409</v>
      </c>
      <c r="DZ23" s="30" t="s">
        <v>30</v>
      </c>
      <c r="EA23" t="s">
        <v>3931</v>
      </c>
      <c r="EB23" t="s">
        <v>3931</v>
      </c>
      <c r="EC23" t="s">
        <v>3931</v>
      </c>
      <c r="ED23" t="s">
        <v>3931</v>
      </c>
      <c r="EE23" t="s">
        <v>4397</v>
      </c>
      <c r="EF23" t="s">
        <v>4410</v>
      </c>
      <c r="EG23" t="s">
        <v>30</v>
      </c>
      <c r="EH23" t="s">
        <v>30</v>
      </c>
      <c r="EI23" t="s">
        <v>30</v>
      </c>
      <c r="EJ23" t="s">
        <v>30</v>
      </c>
      <c r="EK23" t="s">
        <v>30</v>
      </c>
      <c r="EL23">
        <v>0</v>
      </c>
      <c r="EM23">
        <v>0</v>
      </c>
      <c r="EN23" t="s">
        <v>30</v>
      </c>
      <c r="EO23" t="s">
        <v>30</v>
      </c>
      <c r="EP23">
        <v>0</v>
      </c>
      <c r="EQ23">
        <v>0</v>
      </c>
      <c r="ER23">
        <v>1</v>
      </c>
      <c r="ES23" t="s">
        <v>62</v>
      </c>
      <c r="ET23" t="s">
        <v>4382</v>
      </c>
      <c r="EU23">
        <v>0</v>
      </c>
      <c r="EV23" t="s">
        <v>30</v>
      </c>
      <c r="EW23" t="s">
        <v>30</v>
      </c>
      <c r="EX23" t="s">
        <v>30</v>
      </c>
      <c r="EY23" t="s">
        <v>30</v>
      </c>
      <c r="EZ23" t="str">
        <f t="shared" si="0"/>
        <v/>
      </c>
      <c r="FA23">
        <v>2.31481481481481E-5</v>
      </c>
      <c r="FB23" t="s">
        <v>15</v>
      </c>
      <c r="FC23">
        <v>1</v>
      </c>
      <c r="FD23">
        <v>0</v>
      </c>
      <c r="FG23" t="s">
        <v>30</v>
      </c>
      <c r="FH23" t="s">
        <v>30</v>
      </c>
      <c r="FI23" t="s">
        <v>30</v>
      </c>
      <c r="FJ23" t="s">
        <v>30</v>
      </c>
      <c r="FK23" t="s">
        <v>30</v>
      </c>
      <c r="FL23">
        <v>1</v>
      </c>
      <c r="FM23" t="s">
        <v>3719</v>
      </c>
      <c r="FN23">
        <v>1</v>
      </c>
      <c r="FO23">
        <v>0</v>
      </c>
      <c r="FP23" t="s">
        <v>184</v>
      </c>
      <c r="FQ23">
        <v>1</v>
      </c>
      <c r="FR23">
        <v>0</v>
      </c>
      <c r="FS23" t="s">
        <v>30</v>
      </c>
      <c r="FT23" t="s">
        <v>55</v>
      </c>
      <c r="FU23">
        <v>0</v>
      </c>
      <c r="FV23">
        <v>0</v>
      </c>
      <c r="FW23">
        <v>0</v>
      </c>
      <c r="FX23">
        <v>0</v>
      </c>
      <c r="FY23" t="s">
        <v>62</v>
      </c>
      <c r="FZ23" t="s">
        <v>4399</v>
      </c>
      <c r="GA23" t="s">
        <v>30</v>
      </c>
      <c r="GB23" t="s">
        <v>30</v>
      </c>
      <c r="GC23" t="s">
        <v>30</v>
      </c>
    </row>
    <row r="24" spans="1:185" x14ac:dyDescent="0.25">
      <c r="A24" t="s">
        <v>184</v>
      </c>
      <c r="B24" t="s">
        <v>1259</v>
      </c>
      <c r="C24">
        <v>1</v>
      </c>
      <c r="D24" t="s">
        <v>1259</v>
      </c>
      <c r="E24">
        <v>1</v>
      </c>
      <c r="F24" t="s">
        <v>4411</v>
      </c>
      <c r="G24" t="s">
        <v>4411</v>
      </c>
      <c r="H24" t="s">
        <v>30</v>
      </c>
      <c r="I24" t="s">
        <v>30</v>
      </c>
      <c r="J24" t="s">
        <v>30</v>
      </c>
      <c r="K24" t="s">
        <v>30</v>
      </c>
      <c r="L24" t="s">
        <v>30</v>
      </c>
      <c r="M24" t="s">
        <v>30</v>
      </c>
      <c r="N24" t="s">
        <v>30</v>
      </c>
      <c r="O24" t="s">
        <v>30</v>
      </c>
      <c r="P24" t="s">
        <v>30</v>
      </c>
      <c r="Q24" s="29" t="s">
        <v>30</v>
      </c>
      <c r="R24" s="29" t="s">
        <v>30</v>
      </c>
      <c r="S24" t="s">
        <v>30</v>
      </c>
      <c r="T24" t="s">
        <v>30</v>
      </c>
      <c r="U24" t="s">
        <v>30</v>
      </c>
      <c r="V24" t="s">
        <v>30</v>
      </c>
      <c r="W24" t="s">
        <v>30</v>
      </c>
      <c r="X24" t="s">
        <v>30</v>
      </c>
      <c r="Y24" s="29" t="s">
        <v>30</v>
      </c>
      <c r="Z24" s="29" t="s">
        <v>30</v>
      </c>
      <c r="AA24" s="29" t="s">
        <v>30</v>
      </c>
      <c r="AB24" t="s">
        <v>30</v>
      </c>
      <c r="AC24" t="s">
        <v>30</v>
      </c>
      <c r="AD24" t="s">
        <v>30</v>
      </c>
      <c r="AE24" t="s">
        <v>30</v>
      </c>
      <c r="AF24" t="s">
        <v>30</v>
      </c>
      <c r="AG24" t="s">
        <v>30</v>
      </c>
      <c r="AH24" t="s">
        <v>30</v>
      </c>
      <c r="AI24" t="s">
        <v>30</v>
      </c>
      <c r="AJ24" t="s">
        <v>4412</v>
      </c>
      <c r="AK24" t="s">
        <v>30</v>
      </c>
      <c r="AL24" t="s">
        <v>30</v>
      </c>
      <c r="AM24" t="s">
        <v>30</v>
      </c>
      <c r="AN24" s="29" t="s">
        <v>30</v>
      </c>
      <c r="AO24" t="s">
        <v>30</v>
      </c>
      <c r="AP24" t="s">
        <v>30</v>
      </c>
      <c r="AQ24" t="s">
        <v>30</v>
      </c>
      <c r="AR24" t="s">
        <v>30</v>
      </c>
      <c r="AS24" t="s">
        <v>30</v>
      </c>
      <c r="AT24" t="s">
        <v>30</v>
      </c>
      <c r="AU24" t="s">
        <v>30</v>
      </c>
      <c r="AV24" t="s">
        <v>30</v>
      </c>
      <c r="AW24" t="s">
        <v>30</v>
      </c>
      <c r="AX24" t="s">
        <v>30</v>
      </c>
      <c r="AY24" t="s">
        <v>30</v>
      </c>
      <c r="AZ24" t="s">
        <v>30</v>
      </c>
      <c r="BA24" t="s">
        <v>30</v>
      </c>
      <c r="BB24" t="s">
        <v>30</v>
      </c>
      <c r="BC24" t="s">
        <v>30</v>
      </c>
      <c r="BD24" t="s">
        <v>30</v>
      </c>
      <c r="BE24" t="s">
        <v>30</v>
      </c>
      <c r="BF24" t="s">
        <v>30</v>
      </c>
      <c r="BG24" t="s">
        <v>30</v>
      </c>
      <c r="BH24" t="s">
        <v>30</v>
      </c>
      <c r="BI24" t="s">
        <v>30</v>
      </c>
      <c r="BJ24" t="s">
        <v>30</v>
      </c>
      <c r="BK24" s="29" t="s">
        <v>30</v>
      </c>
      <c r="BL24" t="s">
        <v>3914</v>
      </c>
      <c r="BM24" t="s">
        <v>3915</v>
      </c>
      <c r="BN24" s="30">
        <v>45566.660949074103</v>
      </c>
      <c r="BO24" t="s">
        <v>4413</v>
      </c>
      <c r="BP24" t="s">
        <v>4414</v>
      </c>
      <c r="BQ24" t="s">
        <v>4415</v>
      </c>
      <c r="BR24" t="s">
        <v>3962</v>
      </c>
      <c r="BS24" t="s">
        <v>3920</v>
      </c>
      <c r="BT24" t="s">
        <v>4416</v>
      </c>
      <c r="BU24" t="s">
        <v>4417</v>
      </c>
      <c r="BV24" t="s">
        <v>4418</v>
      </c>
      <c r="BW24" t="s">
        <v>4419</v>
      </c>
      <c r="BX24" t="s">
        <v>3993</v>
      </c>
      <c r="BY24" t="s">
        <v>3926</v>
      </c>
      <c r="BZ24" t="s">
        <v>3927</v>
      </c>
      <c r="CA24" s="30">
        <v>45566.649386574099</v>
      </c>
      <c r="CB24" s="30">
        <v>45566.660844907397</v>
      </c>
      <c r="CC24" s="30">
        <v>45565.573923611097</v>
      </c>
      <c r="CD24" t="s">
        <v>15</v>
      </c>
      <c r="CE24">
        <v>2024</v>
      </c>
      <c r="CF24">
        <v>10</v>
      </c>
      <c r="CG24" t="s">
        <v>4420</v>
      </c>
      <c r="CH24" t="s">
        <v>55</v>
      </c>
      <c r="CI24" t="s">
        <v>3929</v>
      </c>
      <c r="CJ24" t="s">
        <v>3930</v>
      </c>
      <c r="CK24" t="s">
        <v>4420</v>
      </c>
      <c r="CL24" t="s">
        <v>3931</v>
      </c>
      <c r="CM24">
        <v>2035</v>
      </c>
      <c r="CN24" t="s">
        <v>3967</v>
      </c>
      <c r="CO24" t="s">
        <v>4420</v>
      </c>
      <c r="CP24" s="30">
        <v>45566</v>
      </c>
      <c r="CQ24" s="30">
        <v>45931</v>
      </c>
      <c r="CR24" t="s">
        <v>3968</v>
      </c>
      <c r="CS24" t="s">
        <v>4421</v>
      </c>
      <c r="CT24" t="s">
        <v>4422</v>
      </c>
      <c r="CU24">
        <v>18984</v>
      </c>
      <c r="CV24">
        <v>72</v>
      </c>
      <c r="CW24" t="s">
        <v>3935</v>
      </c>
      <c r="CX24" t="s">
        <v>3968</v>
      </c>
      <c r="CY24" t="s">
        <v>4423</v>
      </c>
      <c r="CZ24" t="s">
        <v>4424</v>
      </c>
      <c r="DA24" t="s">
        <v>4425</v>
      </c>
      <c r="DB24" t="s">
        <v>4418</v>
      </c>
      <c r="DC24" t="s">
        <v>4418</v>
      </c>
      <c r="DD24" t="s">
        <v>4426</v>
      </c>
      <c r="DE24" t="s">
        <v>4427</v>
      </c>
      <c r="DF24" t="s">
        <v>4428</v>
      </c>
      <c r="DG24" t="s">
        <v>4158</v>
      </c>
      <c r="DH24" t="s">
        <v>4429</v>
      </c>
      <c r="DI24" t="s">
        <v>4003</v>
      </c>
      <c r="DJ24" t="s">
        <v>4408</v>
      </c>
      <c r="DK24" t="s">
        <v>4411</v>
      </c>
      <c r="DL24" t="s">
        <v>3926</v>
      </c>
      <c r="DM24" t="s">
        <v>3945</v>
      </c>
      <c r="DN24" t="s">
        <v>3927</v>
      </c>
      <c r="DO24" t="s">
        <v>3993</v>
      </c>
      <c r="DP24" t="s">
        <v>3980</v>
      </c>
      <c r="DQ24" t="s">
        <v>15</v>
      </c>
      <c r="DR24" t="s">
        <v>3980</v>
      </c>
      <c r="DS24" t="s">
        <v>3981</v>
      </c>
      <c r="DT24" t="s">
        <v>3949</v>
      </c>
      <c r="DU24" t="s">
        <v>4430</v>
      </c>
      <c r="DV24">
        <v>0</v>
      </c>
      <c r="DW24">
        <v>0</v>
      </c>
      <c r="DX24" t="s">
        <v>3931</v>
      </c>
      <c r="DY24" t="s">
        <v>4431</v>
      </c>
      <c r="DZ24" s="30" t="s">
        <v>30</v>
      </c>
      <c r="EA24" t="s">
        <v>3931</v>
      </c>
      <c r="EB24" t="s">
        <v>3931</v>
      </c>
      <c r="EC24" t="s">
        <v>3931</v>
      </c>
      <c r="ED24" t="s">
        <v>3931</v>
      </c>
      <c r="EE24" t="s">
        <v>4432</v>
      </c>
      <c r="EF24" t="s">
        <v>4433</v>
      </c>
      <c r="EG24" t="s">
        <v>30</v>
      </c>
      <c r="EH24" t="s">
        <v>30</v>
      </c>
      <c r="EI24" t="s">
        <v>30</v>
      </c>
      <c r="EJ24" t="s">
        <v>30</v>
      </c>
      <c r="EK24" t="s">
        <v>30</v>
      </c>
      <c r="EL24">
        <v>0</v>
      </c>
      <c r="EM24">
        <v>0</v>
      </c>
      <c r="EN24" t="s">
        <v>30</v>
      </c>
      <c r="EO24" t="s">
        <v>30</v>
      </c>
      <c r="EP24">
        <v>0</v>
      </c>
      <c r="EQ24">
        <v>0</v>
      </c>
      <c r="ER24">
        <v>1</v>
      </c>
      <c r="ES24" t="s">
        <v>59</v>
      </c>
      <c r="ET24" t="s">
        <v>4418</v>
      </c>
      <c r="EU24">
        <v>0</v>
      </c>
      <c r="EV24" t="s">
        <v>30</v>
      </c>
      <c r="EW24" t="s">
        <v>30</v>
      </c>
      <c r="EX24" t="s">
        <v>30</v>
      </c>
      <c r="EY24" t="s">
        <v>30</v>
      </c>
      <c r="EZ24" t="str">
        <f t="shared" si="0"/>
        <v/>
      </c>
      <c r="FA24">
        <v>1.15625E-2</v>
      </c>
      <c r="FB24" t="s">
        <v>15</v>
      </c>
      <c r="FC24">
        <v>1</v>
      </c>
      <c r="FD24">
        <v>0</v>
      </c>
      <c r="FG24" t="s">
        <v>30</v>
      </c>
      <c r="FH24" t="s">
        <v>30</v>
      </c>
      <c r="FI24" t="s">
        <v>30</v>
      </c>
      <c r="FJ24" t="s">
        <v>30</v>
      </c>
      <c r="FK24" t="s">
        <v>30</v>
      </c>
      <c r="FL24">
        <v>1</v>
      </c>
      <c r="FM24" t="s">
        <v>3719</v>
      </c>
      <c r="FN24">
        <v>1</v>
      </c>
      <c r="FO24">
        <v>0</v>
      </c>
      <c r="FP24" t="s">
        <v>184</v>
      </c>
      <c r="FQ24">
        <v>1</v>
      </c>
      <c r="FR24">
        <v>0</v>
      </c>
      <c r="FS24" t="s">
        <v>30</v>
      </c>
      <c r="FT24" t="s">
        <v>55</v>
      </c>
      <c r="FU24">
        <v>0</v>
      </c>
      <c r="FV24">
        <v>0</v>
      </c>
      <c r="FW24">
        <v>0</v>
      </c>
      <c r="FX24">
        <v>0</v>
      </c>
      <c r="FY24" t="s">
        <v>59</v>
      </c>
      <c r="FZ24" t="s">
        <v>4411</v>
      </c>
      <c r="GA24" t="s">
        <v>30</v>
      </c>
      <c r="GB24" t="s">
        <v>30</v>
      </c>
      <c r="GC24" t="s">
        <v>30</v>
      </c>
    </row>
    <row r="25" spans="1:185" x14ac:dyDescent="0.25">
      <c r="A25" t="s">
        <v>184</v>
      </c>
      <c r="B25" t="s">
        <v>1259</v>
      </c>
      <c r="C25">
        <v>1</v>
      </c>
      <c r="D25" t="s">
        <v>1259</v>
      </c>
      <c r="E25">
        <v>1</v>
      </c>
      <c r="F25" t="s">
        <v>3985</v>
      </c>
      <c r="G25" t="s">
        <v>3985</v>
      </c>
      <c r="H25" t="s">
        <v>30</v>
      </c>
      <c r="I25" t="s">
        <v>30</v>
      </c>
      <c r="J25" t="s">
        <v>30</v>
      </c>
      <c r="K25" t="s">
        <v>30</v>
      </c>
      <c r="L25" t="s">
        <v>30</v>
      </c>
      <c r="M25" t="s">
        <v>30</v>
      </c>
      <c r="N25" t="s">
        <v>30</v>
      </c>
      <c r="O25" t="s">
        <v>30</v>
      </c>
      <c r="P25" t="s">
        <v>30</v>
      </c>
      <c r="Q25" s="29" t="s">
        <v>30</v>
      </c>
      <c r="R25" s="29" t="s">
        <v>30</v>
      </c>
      <c r="S25" t="s">
        <v>30</v>
      </c>
      <c r="T25" t="s">
        <v>30</v>
      </c>
      <c r="U25" t="s">
        <v>30</v>
      </c>
      <c r="V25" t="s">
        <v>30</v>
      </c>
      <c r="W25" t="s">
        <v>30</v>
      </c>
      <c r="X25" t="s">
        <v>30</v>
      </c>
      <c r="Y25" s="29" t="s">
        <v>30</v>
      </c>
      <c r="Z25" s="29" t="s">
        <v>30</v>
      </c>
      <c r="AA25" s="29" t="s">
        <v>30</v>
      </c>
      <c r="AB25" t="s">
        <v>30</v>
      </c>
      <c r="AC25" t="s">
        <v>30</v>
      </c>
      <c r="AD25" t="s">
        <v>30</v>
      </c>
      <c r="AE25" t="s">
        <v>30</v>
      </c>
      <c r="AF25" t="s">
        <v>30</v>
      </c>
      <c r="AG25" t="s">
        <v>30</v>
      </c>
      <c r="AH25" t="s">
        <v>30</v>
      </c>
      <c r="AI25" t="s">
        <v>30</v>
      </c>
      <c r="AJ25" t="s">
        <v>4434</v>
      </c>
      <c r="AK25" t="s">
        <v>30</v>
      </c>
      <c r="AL25" t="s">
        <v>30</v>
      </c>
      <c r="AM25" t="s">
        <v>30</v>
      </c>
      <c r="AN25" s="29" t="s">
        <v>30</v>
      </c>
      <c r="AO25" t="s">
        <v>30</v>
      </c>
      <c r="AP25" t="s">
        <v>30</v>
      </c>
      <c r="AQ25" t="s">
        <v>30</v>
      </c>
      <c r="AR25" t="s">
        <v>30</v>
      </c>
      <c r="AS25" t="s">
        <v>30</v>
      </c>
      <c r="AT25" t="s">
        <v>30</v>
      </c>
      <c r="AU25" t="s">
        <v>30</v>
      </c>
      <c r="AV25" t="s">
        <v>30</v>
      </c>
      <c r="AW25" t="s">
        <v>30</v>
      </c>
      <c r="AX25" t="s">
        <v>30</v>
      </c>
      <c r="AY25" t="s">
        <v>30</v>
      </c>
      <c r="AZ25" t="s">
        <v>30</v>
      </c>
      <c r="BA25" t="s">
        <v>30</v>
      </c>
      <c r="BB25" t="s">
        <v>30</v>
      </c>
      <c r="BC25" t="s">
        <v>30</v>
      </c>
      <c r="BD25" t="s">
        <v>30</v>
      </c>
      <c r="BE25" t="s">
        <v>30</v>
      </c>
      <c r="BF25" t="s">
        <v>30</v>
      </c>
      <c r="BG25" t="s">
        <v>30</v>
      </c>
      <c r="BH25" t="s">
        <v>30</v>
      </c>
      <c r="BI25" t="s">
        <v>30</v>
      </c>
      <c r="BJ25" t="s">
        <v>30</v>
      </c>
      <c r="BK25" s="29" t="s">
        <v>30</v>
      </c>
      <c r="BL25" t="s">
        <v>3914</v>
      </c>
      <c r="BM25" t="s">
        <v>3915</v>
      </c>
      <c r="BN25" s="30">
        <v>45350.6106365741</v>
      </c>
      <c r="BO25" t="s">
        <v>4435</v>
      </c>
      <c r="BP25" t="s">
        <v>4436</v>
      </c>
      <c r="BQ25" t="s">
        <v>4437</v>
      </c>
      <c r="BR25" t="s">
        <v>3919</v>
      </c>
      <c r="BS25" t="s">
        <v>3920</v>
      </c>
      <c r="BT25" t="s">
        <v>3921</v>
      </c>
      <c r="BU25" t="s">
        <v>4438</v>
      </c>
      <c r="BV25" t="s">
        <v>4439</v>
      </c>
      <c r="BW25" t="s">
        <v>4440</v>
      </c>
      <c r="BX25" t="s">
        <v>4441</v>
      </c>
      <c r="BY25" t="s">
        <v>3926</v>
      </c>
      <c r="BZ25" t="s">
        <v>3927</v>
      </c>
      <c r="CA25" s="30">
        <v>45350.400358796302</v>
      </c>
      <c r="CB25" s="30">
        <v>45350.400358796302</v>
      </c>
      <c r="CC25" s="30">
        <v>45350.398055555597</v>
      </c>
      <c r="CD25" t="s">
        <v>14</v>
      </c>
      <c r="CE25">
        <v>2024</v>
      </c>
      <c r="CF25">
        <v>2</v>
      </c>
      <c r="CG25" t="s">
        <v>4442</v>
      </c>
      <c r="CH25" t="s">
        <v>55</v>
      </c>
      <c r="CI25" t="s">
        <v>3929</v>
      </c>
      <c r="CJ25" t="s">
        <v>3930</v>
      </c>
      <c r="CK25" t="s">
        <v>3931</v>
      </c>
      <c r="CL25" t="s">
        <v>4442</v>
      </c>
      <c r="CM25">
        <v>0</v>
      </c>
      <c r="CN25" t="s">
        <v>71</v>
      </c>
      <c r="CO25" t="s">
        <v>4442</v>
      </c>
      <c r="CP25" s="30" t="s">
        <v>30</v>
      </c>
      <c r="CQ25" s="30" t="s">
        <v>30</v>
      </c>
      <c r="CR25" t="s">
        <v>3932</v>
      </c>
      <c r="CS25" t="s">
        <v>4443</v>
      </c>
      <c r="CT25" t="s">
        <v>4444</v>
      </c>
      <c r="CU25">
        <v>23594</v>
      </c>
      <c r="CV25">
        <v>59</v>
      </c>
      <c r="CW25" t="s">
        <v>3971</v>
      </c>
      <c r="CX25" t="s">
        <v>3932</v>
      </c>
      <c r="CY25" t="s">
        <v>4445</v>
      </c>
      <c r="CZ25" t="s">
        <v>3998</v>
      </c>
      <c r="DA25" t="s">
        <v>4390</v>
      </c>
      <c r="DB25" t="s">
        <v>4439</v>
      </c>
      <c r="DC25" t="s">
        <v>4439</v>
      </c>
      <c r="DD25" t="s">
        <v>4446</v>
      </c>
      <c r="DE25" t="s">
        <v>4447</v>
      </c>
      <c r="DF25" t="s">
        <v>4448</v>
      </c>
      <c r="DG25" t="s">
        <v>3932</v>
      </c>
      <c r="DH25" t="s">
        <v>4368</v>
      </c>
      <c r="DI25" t="s">
        <v>4003</v>
      </c>
      <c r="DJ25" t="s">
        <v>4004</v>
      </c>
      <c r="DK25" t="s">
        <v>3985</v>
      </c>
      <c r="DL25" t="s">
        <v>3926</v>
      </c>
      <c r="DM25" t="s">
        <v>3945</v>
      </c>
      <c r="DN25" t="s">
        <v>3927</v>
      </c>
      <c r="DO25" t="s">
        <v>4441</v>
      </c>
      <c r="DP25" t="s">
        <v>4110</v>
      </c>
      <c r="DQ25" t="s">
        <v>14</v>
      </c>
      <c r="DR25" t="s">
        <v>14</v>
      </c>
      <c r="DS25" t="s">
        <v>3948</v>
      </c>
      <c r="DT25" t="s">
        <v>3949</v>
      </c>
      <c r="DU25" t="s">
        <v>4395</v>
      </c>
      <c r="DV25">
        <v>5.03</v>
      </c>
      <c r="DW25">
        <v>5.03</v>
      </c>
      <c r="DX25" t="s">
        <v>3931</v>
      </c>
      <c r="DY25" t="s">
        <v>4005</v>
      </c>
      <c r="DZ25" s="30">
        <v>45350.610625000001</v>
      </c>
      <c r="EA25" t="s">
        <v>4449</v>
      </c>
      <c r="EB25" t="s">
        <v>3931</v>
      </c>
      <c r="EC25" t="s">
        <v>4450</v>
      </c>
      <c r="ED25" t="s">
        <v>4451</v>
      </c>
      <c r="EE25" t="s">
        <v>4452</v>
      </c>
      <c r="EF25" t="s">
        <v>4453</v>
      </c>
      <c r="EG25" t="s">
        <v>41</v>
      </c>
      <c r="EH25">
        <v>1</v>
      </c>
      <c r="EI25">
        <v>0</v>
      </c>
      <c r="EJ25">
        <v>0</v>
      </c>
      <c r="EK25">
        <v>0</v>
      </c>
      <c r="EL25">
        <v>0</v>
      </c>
      <c r="EM25">
        <v>0</v>
      </c>
      <c r="EN25">
        <v>0</v>
      </c>
      <c r="EO25">
        <v>0</v>
      </c>
      <c r="EP25">
        <v>0</v>
      </c>
      <c r="EQ25">
        <v>0</v>
      </c>
      <c r="ER25">
        <v>1</v>
      </c>
      <c r="ES25" t="s">
        <v>62</v>
      </c>
      <c r="ET25" t="s">
        <v>4439</v>
      </c>
      <c r="EU25">
        <v>0</v>
      </c>
      <c r="EV25" t="s">
        <v>30</v>
      </c>
      <c r="EW25" t="s">
        <v>30</v>
      </c>
      <c r="EX25" t="s">
        <v>30</v>
      </c>
      <c r="EY25" t="s">
        <v>30</v>
      </c>
      <c r="EZ25" t="str">
        <f t="shared" si="0"/>
        <v/>
      </c>
      <c r="FA25">
        <v>0.21027777777777801</v>
      </c>
      <c r="FB25" t="s">
        <v>14</v>
      </c>
      <c r="FC25">
        <v>0</v>
      </c>
      <c r="FD25">
        <v>1</v>
      </c>
      <c r="FG25" t="s">
        <v>30</v>
      </c>
      <c r="FH25" t="s">
        <v>30</v>
      </c>
      <c r="FI25" t="s">
        <v>30</v>
      </c>
      <c r="FJ25" t="s">
        <v>30</v>
      </c>
      <c r="FK25" t="s">
        <v>30</v>
      </c>
      <c r="FL25">
        <v>1</v>
      </c>
      <c r="FM25" t="s">
        <v>3719</v>
      </c>
      <c r="FN25">
        <v>0</v>
      </c>
      <c r="FO25">
        <v>1</v>
      </c>
      <c r="FP25" t="s">
        <v>184</v>
      </c>
      <c r="FQ25">
        <v>0</v>
      </c>
      <c r="FR25">
        <v>1</v>
      </c>
      <c r="FS25" t="s">
        <v>30</v>
      </c>
      <c r="FT25" t="s">
        <v>55</v>
      </c>
      <c r="FU25">
        <v>0</v>
      </c>
      <c r="FV25">
        <v>0</v>
      </c>
      <c r="FW25">
        <v>0</v>
      </c>
      <c r="FX25">
        <v>0</v>
      </c>
      <c r="FY25" t="s">
        <v>62</v>
      </c>
      <c r="FZ25" t="s">
        <v>3985</v>
      </c>
      <c r="GA25" t="s">
        <v>41</v>
      </c>
      <c r="GB25" t="s">
        <v>30</v>
      </c>
      <c r="GC25" t="s">
        <v>30</v>
      </c>
    </row>
    <row r="26" spans="1:185" x14ac:dyDescent="0.25">
      <c r="A26" t="s">
        <v>184</v>
      </c>
      <c r="B26" t="s">
        <v>1259</v>
      </c>
      <c r="C26">
        <v>1</v>
      </c>
      <c r="D26" t="s">
        <v>1259</v>
      </c>
      <c r="E26">
        <v>1</v>
      </c>
      <c r="F26" t="s">
        <v>4454</v>
      </c>
      <c r="G26" t="s">
        <v>4454</v>
      </c>
      <c r="H26" t="s">
        <v>30</v>
      </c>
      <c r="I26" t="s">
        <v>30</v>
      </c>
      <c r="J26" t="s">
        <v>30</v>
      </c>
      <c r="K26" t="s">
        <v>30</v>
      </c>
      <c r="L26" t="s">
        <v>30</v>
      </c>
      <c r="M26" t="s">
        <v>30</v>
      </c>
      <c r="N26" t="s">
        <v>30</v>
      </c>
      <c r="O26" t="s">
        <v>30</v>
      </c>
      <c r="P26" t="s">
        <v>30</v>
      </c>
      <c r="Q26" s="29" t="s">
        <v>30</v>
      </c>
      <c r="R26" s="29" t="s">
        <v>30</v>
      </c>
      <c r="S26" t="s">
        <v>30</v>
      </c>
      <c r="T26" t="s">
        <v>30</v>
      </c>
      <c r="U26" t="s">
        <v>30</v>
      </c>
      <c r="V26" t="s">
        <v>30</v>
      </c>
      <c r="W26" t="s">
        <v>30</v>
      </c>
      <c r="X26" t="s">
        <v>30</v>
      </c>
      <c r="Y26" s="29" t="s">
        <v>30</v>
      </c>
      <c r="Z26" s="29" t="s">
        <v>30</v>
      </c>
      <c r="AA26" s="29" t="s">
        <v>30</v>
      </c>
      <c r="AB26" t="s">
        <v>30</v>
      </c>
      <c r="AC26" t="s">
        <v>30</v>
      </c>
      <c r="AD26" t="s">
        <v>30</v>
      </c>
      <c r="AE26" t="s">
        <v>30</v>
      </c>
      <c r="AF26" t="s">
        <v>30</v>
      </c>
      <c r="AG26" t="s">
        <v>30</v>
      </c>
      <c r="AH26" t="s">
        <v>30</v>
      </c>
      <c r="AI26" t="s">
        <v>30</v>
      </c>
      <c r="AJ26" t="s">
        <v>4455</v>
      </c>
      <c r="AK26" t="s">
        <v>30</v>
      </c>
      <c r="AL26" t="s">
        <v>30</v>
      </c>
      <c r="AM26" t="s">
        <v>30</v>
      </c>
      <c r="AN26" s="29" t="s">
        <v>30</v>
      </c>
      <c r="AO26" t="s">
        <v>30</v>
      </c>
      <c r="AP26" t="s">
        <v>30</v>
      </c>
      <c r="AQ26" t="s">
        <v>30</v>
      </c>
      <c r="AR26" t="s">
        <v>30</v>
      </c>
      <c r="AS26" t="s">
        <v>30</v>
      </c>
      <c r="AT26" t="s">
        <v>30</v>
      </c>
      <c r="AU26" t="s">
        <v>30</v>
      </c>
      <c r="AV26" t="s">
        <v>30</v>
      </c>
      <c r="AW26" t="s">
        <v>30</v>
      </c>
      <c r="AX26" t="s">
        <v>30</v>
      </c>
      <c r="AY26" t="s">
        <v>30</v>
      </c>
      <c r="AZ26" t="s">
        <v>30</v>
      </c>
      <c r="BA26" t="s">
        <v>30</v>
      </c>
      <c r="BB26" t="s">
        <v>30</v>
      </c>
      <c r="BC26" t="s">
        <v>30</v>
      </c>
      <c r="BD26" t="s">
        <v>30</v>
      </c>
      <c r="BE26" t="s">
        <v>30</v>
      </c>
      <c r="BF26" t="s">
        <v>30</v>
      </c>
      <c r="BG26" t="s">
        <v>30</v>
      </c>
      <c r="BH26" t="s">
        <v>30</v>
      </c>
      <c r="BI26" t="s">
        <v>30</v>
      </c>
      <c r="BJ26" t="s">
        <v>30</v>
      </c>
      <c r="BK26" s="29" t="s">
        <v>30</v>
      </c>
      <c r="BL26" t="s">
        <v>3914</v>
      </c>
      <c r="BM26" t="s">
        <v>3915</v>
      </c>
      <c r="BN26" s="30">
        <v>45449.3991550926</v>
      </c>
      <c r="BO26" t="s">
        <v>4456</v>
      </c>
      <c r="BP26" t="s">
        <v>4457</v>
      </c>
      <c r="BQ26" t="s">
        <v>4458</v>
      </c>
      <c r="BR26" t="s">
        <v>3962</v>
      </c>
      <c r="BS26" t="s">
        <v>3920</v>
      </c>
      <c r="BT26" t="s">
        <v>4013</v>
      </c>
      <c r="BU26" t="s">
        <v>4014</v>
      </c>
      <c r="BV26" t="s">
        <v>4459</v>
      </c>
      <c r="BW26" t="s">
        <v>4460</v>
      </c>
      <c r="BX26" t="s">
        <v>3993</v>
      </c>
      <c r="BY26" t="s">
        <v>3926</v>
      </c>
      <c r="BZ26" t="s">
        <v>4123</v>
      </c>
      <c r="CA26" s="30">
        <v>45449.396666666697</v>
      </c>
      <c r="CB26" s="30">
        <v>45449.396666666697</v>
      </c>
      <c r="CC26" s="30">
        <v>45449.382928240702</v>
      </c>
      <c r="CD26" t="s">
        <v>15</v>
      </c>
      <c r="CE26">
        <v>2024</v>
      </c>
      <c r="CF26">
        <v>6</v>
      </c>
      <c r="CG26" t="s">
        <v>4461</v>
      </c>
      <c r="CH26" t="s">
        <v>55</v>
      </c>
      <c r="CI26" t="s">
        <v>3929</v>
      </c>
      <c r="CJ26" t="s">
        <v>3930</v>
      </c>
      <c r="CK26" t="s">
        <v>4461</v>
      </c>
      <c r="CL26" t="s">
        <v>3931</v>
      </c>
      <c r="CM26">
        <v>2035</v>
      </c>
      <c r="CN26" t="s">
        <v>3967</v>
      </c>
      <c r="CO26" t="s">
        <v>4461</v>
      </c>
      <c r="CP26" s="30">
        <v>45449</v>
      </c>
      <c r="CQ26" s="30">
        <v>45814</v>
      </c>
      <c r="CR26" t="s">
        <v>3968</v>
      </c>
      <c r="CS26" t="s">
        <v>4462</v>
      </c>
      <c r="CT26" t="s">
        <v>4463</v>
      </c>
      <c r="CU26">
        <v>19408</v>
      </c>
      <c r="CV26">
        <v>71</v>
      </c>
      <c r="CW26" t="s">
        <v>3971</v>
      </c>
      <c r="CX26" t="s">
        <v>3968</v>
      </c>
      <c r="CY26" t="s">
        <v>4464</v>
      </c>
      <c r="CZ26" t="s">
        <v>4465</v>
      </c>
      <c r="DA26" t="s">
        <v>4425</v>
      </c>
      <c r="DB26" t="s">
        <v>4459</v>
      </c>
      <c r="DC26" t="s">
        <v>4459</v>
      </c>
      <c r="DD26" t="s">
        <v>4466</v>
      </c>
      <c r="DE26" t="s">
        <v>4467</v>
      </c>
      <c r="DF26" t="s">
        <v>4468</v>
      </c>
      <c r="DG26" t="s">
        <v>3968</v>
      </c>
      <c r="DH26" t="s">
        <v>4469</v>
      </c>
      <c r="DI26" t="s">
        <v>4003</v>
      </c>
      <c r="DJ26" t="s">
        <v>4004</v>
      </c>
      <c r="DK26" t="s">
        <v>4454</v>
      </c>
      <c r="DL26" t="s">
        <v>3926</v>
      </c>
      <c r="DM26" t="s">
        <v>4136</v>
      </c>
      <c r="DN26" t="s">
        <v>4123</v>
      </c>
      <c r="DO26" t="s">
        <v>3993</v>
      </c>
      <c r="DP26" t="s">
        <v>3980</v>
      </c>
      <c r="DQ26" t="s">
        <v>15</v>
      </c>
      <c r="DR26" t="s">
        <v>3980</v>
      </c>
      <c r="DS26" t="s">
        <v>3981</v>
      </c>
      <c r="DT26" t="s">
        <v>3949</v>
      </c>
      <c r="DU26" t="s">
        <v>4430</v>
      </c>
      <c r="DV26">
        <v>0.04</v>
      </c>
      <c r="DW26">
        <v>0.04</v>
      </c>
      <c r="DX26" t="s">
        <v>3931</v>
      </c>
      <c r="DY26" t="s">
        <v>4470</v>
      </c>
      <c r="DZ26" s="30" t="s">
        <v>30</v>
      </c>
      <c r="EA26" t="s">
        <v>3931</v>
      </c>
      <c r="EB26" t="s">
        <v>3931</v>
      </c>
      <c r="EC26" t="s">
        <v>3931</v>
      </c>
      <c r="ED26" t="s">
        <v>3931</v>
      </c>
      <c r="EE26" t="s">
        <v>4471</v>
      </c>
      <c r="EF26" t="s">
        <v>4472</v>
      </c>
      <c r="EG26" t="s">
        <v>30</v>
      </c>
      <c r="EH26" t="s">
        <v>30</v>
      </c>
      <c r="EI26" t="s">
        <v>30</v>
      </c>
      <c r="EJ26" t="s">
        <v>30</v>
      </c>
      <c r="EK26" t="s">
        <v>30</v>
      </c>
      <c r="EL26">
        <v>0</v>
      </c>
      <c r="EM26">
        <v>0</v>
      </c>
      <c r="EN26" t="s">
        <v>30</v>
      </c>
      <c r="EO26" t="s">
        <v>30</v>
      </c>
      <c r="EP26">
        <v>0</v>
      </c>
      <c r="EQ26">
        <v>0</v>
      </c>
      <c r="ER26">
        <v>1</v>
      </c>
      <c r="ES26" t="s">
        <v>61</v>
      </c>
      <c r="ET26" t="s">
        <v>4459</v>
      </c>
      <c r="EU26">
        <v>0</v>
      </c>
      <c r="EV26" t="s">
        <v>30</v>
      </c>
      <c r="EW26" t="s">
        <v>30</v>
      </c>
      <c r="EX26" t="s">
        <v>30</v>
      </c>
      <c r="EY26" t="s">
        <v>30</v>
      </c>
      <c r="EZ26">
        <f t="shared" si="0"/>
        <v>2.4884259037207812E-3</v>
      </c>
      <c r="FA26">
        <v>2.48842592592593E-3</v>
      </c>
      <c r="FB26" t="s">
        <v>15</v>
      </c>
      <c r="FC26">
        <v>1</v>
      </c>
      <c r="FD26">
        <v>0</v>
      </c>
      <c r="FE26">
        <v>1</v>
      </c>
      <c r="FG26" t="s">
        <v>30</v>
      </c>
      <c r="FH26" t="s">
        <v>30</v>
      </c>
      <c r="FI26" t="s">
        <v>30</v>
      </c>
      <c r="FJ26" t="s">
        <v>30</v>
      </c>
      <c r="FK26" t="s">
        <v>30</v>
      </c>
      <c r="FL26">
        <v>1</v>
      </c>
      <c r="FM26" t="s">
        <v>3719</v>
      </c>
      <c r="FN26">
        <v>1</v>
      </c>
      <c r="FO26">
        <v>0</v>
      </c>
      <c r="FP26" t="s">
        <v>184</v>
      </c>
      <c r="FQ26">
        <v>1</v>
      </c>
      <c r="FR26">
        <v>0</v>
      </c>
      <c r="FS26" t="s">
        <v>30</v>
      </c>
      <c r="FT26" t="s">
        <v>55</v>
      </c>
      <c r="FU26">
        <v>0</v>
      </c>
      <c r="FV26">
        <v>0</v>
      </c>
      <c r="FW26">
        <v>0</v>
      </c>
      <c r="FX26">
        <v>0</v>
      </c>
      <c r="FY26" t="s">
        <v>61</v>
      </c>
      <c r="FZ26" t="s">
        <v>4454</v>
      </c>
      <c r="GA26" t="s">
        <v>30</v>
      </c>
      <c r="GB26" t="s">
        <v>30</v>
      </c>
      <c r="GC26" t="s">
        <v>30</v>
      </c>
    </row>
    <row r="27" spans="1:185" x14ac:dyDescent="0.25">
      <c r="A27" t="s">
        <v>184</v>
      </c>
      <c r="B27" t="s">
        <v>1259</v>
      </c>
      <c r="C27">
        <v>1</v>
      </c>
      <c r="D27" t="s">
        <v>1259</v>
      </c>
      <c r="E27">
        <v>1</v>
      </c>
      <c r="F27" t="s">
        <v>4030</v>
      </c>
      <c r="G27" t="s">
        <v>4030</v>
      </c>
      <c r="H27" t="s">
        <v>30</v>
      </c>
      <c r="I27" t="s">
        <v>30</v>
      </c>
      <c r="J27" t="s">
        <v>30</v>
      </c>
      <c r="K27" t="s">
        <v>30</v>
      </c>
      <c r="L27" t="s">
        <v>30</v>
      </c>
      <c r="M27" t="s">
        <v>30</v>
      </c>
      <c r="N27" t="s">
        <v>30</v>
      </c>
      <c r="O27" t="s">
        <v>30</v>
      </c>
      <c r="P27" t="s">
        <v>30</v>
      </c>
      <c r="Q27" s="29" t="s">
        <v>30</v>
      </c>
      <c r="R27" s="29" t="s">
        <v>30</v>
      </c>
      <c r="S27" t="s">
        <v>30</v>
      </c>
      <c r="T27" t="s">
        <v>30</v>
      </c>
      <c r="U27" t="s">
        <v>30</v>
      </c>
      <c r="V27" t="s">
        <v>30</v>
      </c>
      <c r="W27" t="s">
        <v>30</v>
      </c>
      <c r="X27" t="s">
        <v>30</v>
      </c>
      <c r="Y27" s="29" t="s">
        <v>30</v>
      </c>
      <c r="Z27" s="29" t="s">
        <v>30</v>
      </c>
      <c r="AA27" s="29" t="s">
        <v>30</v>
      </c>
      <c r="AB27" t="s">
        <v>30</v>
      </c>
      <c r="AC27" t="s">
        <v>30</v>
      </c>
      <c r="AD27" t="s">
        <v>30</v>
      </c>
      <c r="AE27" t="s">
        <v>30</v>
      </c>
      <c r="AF27" t="s">
        <v>30</v>
      </c>
      <c r="AG27" t="s">
        <v>30</v>
      </c>
      <c r="AH27" t="s">
        <v>30</v>
      </c>
      <c r="AI27" t="s">
        <v>30</v>
      </c>
      <c r="AJ27" t="s">
        <v>4473</v>
      </c>
      <c r="AK27" t="s">
        <v>30</v>
      </c>
      <c r="AL27" t="s">
        <v>30</v>
      </c>
      <c r="AM27" t="s">
        <v>30</v>
      </c>
      <c r="AN27" s="29" t="s">
        <v>30</v>
      </c>
      <c r="AO27" t="s">
        <v>30</v>
      </c>
      <c r="AP27" t="s">
        <v>30</v>
      </c>
      <c r="AQ27" t="s">
        <v>30</v>
      </c>
      <c r="AR27" t="s">
        <v>30</v>
      </c>
      <c r="AS27" t="s">
        <v>30</v>
      </c>
      <c r="AT27" t="s">
        <v>30</v>
      </c>
      <c r="AU27" t="s">
        <v>30</v>
      </c>
      <c r="AV27" t="s">
        <v>30</v>
      </c>
      <c r="AW27" t="s">
        <v>30</v>
      </c>
      <c r="AX27" t="s">
        <v>30</v>
      </c>
      <c r="AY27" t="s">
        <v>30</v>
      </c>
      <c r="AZ27" t="s">
        <v>30</v>
      </c>
      <c r="BA27" t="s">
        <v>30</v>
      </c>
      <c r="BB27" t="s">
        <v>30</v>
      </c>
      <c r="BC27" t="s">
        <v>30</v>
      </c>
      <c r="BD27" t="s">
        <v>30</v>
      </c>
      <c r="BE27" t="s">
        <v>30</v>
      </c>
      <c r="BF27" t="s">
        <v>30</v>
      </c>
      <c r="BG27" t="s">
        <v>30</v>
      </c>
      <c r="BH27" t="s">
        <v>30</v>
      </c>
      <c r="BI27" t="s">
        <v>30</v>
      </c>
      <c r="BJ27" t="s">
        <v>30</v>
      </c>
      <c r="BK27" s="29" t="s">
        <v>30</v>
      </c>
      <c r="BL27" t="s">
        <v>3914</v>
      </c>
      <c r="BM27" t="s">
        <v>3915</v>
      </c>
      <c r="BN27" s="30">
        <v>45294.716956018499</v>
      </c>
      <c r="BO27" t="s">
        <v>4474</v>
      </c>
      <c r="BP27" t="s">
        <v>4475</v>
      </c>
      <c r="BQ27" t="s">
        <v>4476</v>
      </c>
      <c r="BR27" t="s">
        <v>3919</v>
      </c>
      <c r="BS27" t="s">
        <v>3920</v>
      </c>
      <c r="BT27" t="s">
        <v>3921</v>
      </c>
      <c r="BU27" t="s">
        <v>4477</v>
      </c>
      <c r="BV27" t="s">
        <v>4478</v>
      </c>
      <c r="BW27" t="s">
        <v>4479</v>
      </c>
      <c r="BX27" t="s">
        <v>4038</v>
      </c>
      <c r="BY27" t="s">
        <v>3926</v>
      </c>
      <c r="BZ27" t="s">
        <v>3927</v>
      </c>
      <c r="CA27" s="30">
        <v>45294.402199074102</v>
      </c>
      <c r="CB27" s="30">
        <v>45294.402199074102</v>
      </c>
      <c r="CC27" s="30">
        <v>45294.401805555601</v>
      </c>
      <c r="CD27" t="s">
        <v>15</v>
      </c>
      <c r="CE27">
        <v>2024</v>
      </c>
      <c r="CF27">
        <v>1</v>
      </c>
      <c r="CG27" t="s">
        <v>4480</v>
      </c>
      <c r="CH27" t="s">
        <v>55</v>
      </c>
      <c r="CI27" t="s">
        <v>3929</v>
      </c>
      <c r="CJ27" t="s">
        <v>3930</v>
      </c>
      <c r="CK27" t="s">
        <v>4480</v>
      </c>
      <c r="CL27" t="s">
        <v>3931</v>
      </c>
      <c r="CM27">
        <v>2035</v>
      </c>
      <c r="CN27" t="s">
        <v>3967</v>
      </c>
      <c r="CO27" t="s">
        <v>4480</v>
      </c>
      <c r="CP27" s="30">
        <v>45294</v>
      </c>
      <c r="CQ27" s="30">
        <v>46390</v>
      </c>
      <c r="CR27" t="s">
        <v>3932</v>
      </c>
      <c r="CS27" t="s">
        <v>4481</v>
      </c>
      <c r="CT27" t="s">
        <v>4482</v>
      </c>
      <c r="CU27">
        <v>22198</v>
      </c>
      <c r="CV27">
        <v>63</v>
      </c>
      <c r="CW27" t="s">
        <v>3971</v>
      </c>
      <c r="CX27" t="s">
        <v>3932</v>
      </c>
      <c r="CY27" t="s">
        <v>4043</v>
      </c>
      <c r="CZ27" t="s">
        <v>4044</v>
      </c>
      <c r="DA27" t="s">
        <v>4425</v>
      </c>
      <c r="DB27" t="s">
        <v>4478</v>
      </c>
      <c r="DC27" t="s">
        <v>4478</v>
      </c>
      <c r="DD27" t="s">
        <v>4483</v>
      </c>
      <c r="DE27" t="s">
        <v>4484</v>
      </c>
      <c r="DF27" t="s">
        <v>4485</v>
      </c>
      <c r="DG27" t="s">
        <v>3932</v>
      </c>
      <c r="DH27" t="s">
        <v>4486</v>
      </c>
      <c r="DI27" t="s">
        <v>4003</v>
      </c>
      <c r="DJ27" t="s">
        <v>3944</v>
      </c>
      <c r="DK27" t="s">
        <v>4030</v>
      </c>
      <c r="DL27" t="s">
        <v>3926</v>
      </c>
      <c r="DM27" t="s">
        <v>3945</v>
      </c>
      <c r="DN27" t="s">
        <v>3927</v>
      </c>
      <c r="DO27" t="s">
        <v>4038</v>
      </c>
      <c r="DP27" t="s">
        <v>3980</v>
      </c>
      <c r="DQ27" t="s">
        <v>15</v>
      </c>
      <c r="DR27" t="s">
        <v>3980</v>
      </c>
      <c r="DS27" t="s">
        <v>3981</v>
      </c>
      <c r="DT27" t="s">
        <v>3949</v>
      </c>
      <c r="DU27" t="s">
        <v>4430</v>
      </c>
      <c r="DV27">
        <v>7.33</v>
      </c>
      <c r="DW27">
        <v>7.33</v>
      </c>
      <c r="DX27" t="s">
        <v>3931</v>
      </c>
      <c r="DY27" t="s">
        <v>4487</v>
      </c>
      <c r="DZ27" s="30" t="s">
        <v>30</v>
      </c>
      <c r="EA27" t="s">
        <v>3931</v>
      </c>
      <c r="EB27" t="s">
        <v>3931</v>
      </c>
      <c r="EC27" t="s">
        <v>3931</v>
      </c>
      <c r="ED27" t="s">
        <v>3931</v>
      </c>
      <c r="EE27" t="s">
        <v>4488</v>
      </c>
      <c r="EF27" t="s">
        <v>4489</v>
      </c>
      <c r="EG27" t="s">
        <v>30</v>
      </c>
      <c r="EH27" t="s">
        <v>30</v>
      </c>
      <c r="EI27" t="s">
        <v>30</v>
      </c>
      <c r="EJ27" t="s">
        <v>30</v>
      </c>
      <c r="EK27" t="s">
        <v>30</v>
      </c>
      <c r="EL27">
        <v>0</v>
      </c>
      <c r="EM27">
        <v>0</v>
      </c>
      <c r="EN27" t="s">
        <v>30</v>
      </c>
      <c r="EO27" t="s">
        <v>30</v>
      </c>
      <c r="EP27">
        <v>0</v>
      </c>
      <c r="EQ27">
        <v>0</v>
      </c>
      <c r="ER27">
        <v>1</v>
      </c>
      <c r="ES27" t="s">
        <v>59</v>
      </c>
      <c r="ET27" t="s">
        <v>4478</v>
      </c>
      <c r="EU27">
        <v>0</v>
      </c>
      <c r="EV27" t="s">
        <v>30</v>
      </c>
      <c r="EW27" t="s">
        <v>30</v>
      </c>
      <c r="EX27" t="s">
        <v>30</v>
      </c>
      <c r="EY27" t="s">
        <v>30</v>
      </c>
      <c r="EZ27" t="str">
        <f t="shared" si="0"/>
        <v/>
      </c>
      <c r="FA27">
        <v>0.31475694444444402</v>
      </c>
      <c r="FB27" t="s">
        <v>15</v>
      </c>
      <c r="FC27">
        <v>1</v>
      </c>
      <c r="FD27">
        <v>0</v>
      </c>
      <c r="FG27" t="s">
        <v>30</v>
      </c>
      <c r="FH27" t="s">
        <v>30</v>
      </c>
      <c r="FI27" t="s">
        <v>30</v>
      </c>
      <c r="FJ27" t="s">
        <v>30</v>
      </c>
      <c r="FK27" t="s">
        <v>30</v>
      </c>
      <c r="FL27">
        <v>1</v>
      </c>
      <c r="FM27" t="s">
        <v>3719</v>
      </c>
      <c r="FN27">
        <v>1</v>
      </c>
      <c r="FO27">
        <v>0</v>
      </c>
      <c r="FP27" t="s">
        <v>184</v>
      </c>
      <c r="FQ27">
        <v>1</v>
      </c>
      <c r="FR27">
        <v>0</v>
      </c>
      <c r="FS27" t="s">
        <v>30</v>
      </c>
      <c r="FT27" t="s">
        <v>55</v>
      </c>
      <c r="FU27">
        <v>0</v>
      </c>
      <c r="FV27">
        <v>0</v>
      </c>
      <c r="FW27">
        <v>0</v>
      </c>
      <c r="FX27">
        <v>0</v>
      </c>
      <c r="FY27" t="s">
        <v>59</v>
      </c>
      <c r="FZ27" t="s">
        <v>4030</v>
      </c>
      <c r="GA27" t="s">
        <v>30</v>
      </c>
      <c r="GB27" t="s">
        <v>30</v>
      </c>
      <c r="GC27" t="s">
        <v>30</v>
      </c>
    </row>
    <row r="28" spans="1:185" x14ac:dyDescent="0.25">
      <c r="A28" t="s">
        <v>184</v>
      </c>
      <c r="B28" t="s">
        <v>1259</v>
      </c>
      <c r="C28">
        <v>1</v>
      </c>
      <c r="D28" t="s">
        <v>1259</v>
      </c>
      <c r="E28">
        <v>1</v>
      </c>
      <c r="F28" t="s">
        <v>4030</v>
      </c>
      <c r="G28" t="s">
        <v>4030</v>
      </c>
      <c r="H28" t="s">
        <v>30</v>
      </c>
      <c r="I28" t="s">
        <v>30</v>
      </c>
      <c r="J28" t="s">
        <v>30</v>
      </c>
      <c r="K28" t="s">
        <v>30</v>
      </c>
      <c r="L28" t="s">
        <v>30</v>
      </c>
      <c r="M28" t="s">
        <v>30</v>
      </c>
      <c r="N28" t="s">
        <v>30</v>
      </c>
      <c r="O28" t="s">
        <v>30</v>
      </c>
      <c r="P28" t="s">
        <v>30</v>
      </c>
      <c r="Q28" s="29" t="s">
        <v>30</v>
      </c>
      <c r="R28" s="29" t="s">
        <v>30</v>
      </c>
      <c r="S28" t="s">
        <v>30</v>
      </c>
      <c r="T28" t="s">
        <v>30</v>
      </c>
      <c r="U28" t="s">
        <v>30</v>
      </c>
      <c r="V28" t="s">
        <v>30</v>
      </c>
      <c r="W28" t="s">
        <v>30</v>
      </c>
      <c r="X28" t="s">
        <v>30</v>
      </c>
      <c r="Y28" s="29" t="s">
        <v>30</v>
      </c>
      <c r="Z28" s="29" t="s">
        <v>30</v>
      </c>
      <c r="AA28" s="29" t="s">
        <v>30</v>
      </c>
      <c r="AB28" t="s">
        <v>30</v>
      </c>
      <c r="AC28" t="s">
        <v>30</v>
      </c>
      <c r="AD28" t="s">
        <v>30</v>
      </c>
      <c r="AE28" t="s">
        <v>30</v>
      </c>
      <c r="AF28" t="s">
        <v>30</v>
      </c>
      <c r="AG28" t="s">
        <v>30</v>
      </c>
      <c r="AH28" t="s">
        <v>30</v>
      </c>
      <c r="AI28" t="s">
        <v>30</v>
      </c>
      <c r="AJ28" t="s">
        <v>4490</v>
      </c>
      <c r="AK28" t="s">
        <v>30</v>
      </c>
      <c r="AL28" t="s">
        <v>30</v>
      </c>
      <c r="AM28" t="s">
        <v>30</v>
      </c>
      <c r="AN28" s="29" t="s">
        <v>30</v>
      </c>
      <c r="AO28" t="s">
        <v>30</v>
      </c>
      <c r="AP28" t="s">
        <v>30</v>
      </c>
      <c r="AQ28" t="s">
        <v>30</v>
      </c>
      <c r="AR28" t="s">
        <v>30</v>
      </c>
      <c r="AS28" t="s">
        <v>30</v>
      </c>
      <c r="AT28" t="s">
        <v>30</v>
      </c>
      <c r="AU28" t="s">
        <v>30</v>
      </c>
      <c r="AV28" t="s">
        <v>30</v>
      </c>
      <c r="AW28" t="s">
        <v>30</v>
      </c>
      <c r="AX28" t="s">
        <v>30</v>
      </c>
      <c r="AY28" t="s">
        <v>30</v>
      </c>
      <c r="AZ28" t="s">
        <v>30</v>
      </c>
      <c r="BA28" t="s">
        <v>30</v>
      </c>
      <c r="BB28" t="s">
        <v>30</v>
      </c>
      <c r="BC28" t="s">
        <v>30</v>
      </c>
      <c r="BD28" t="s">
        <v>30</v>
      </c>
      <c r="BE28" t="s">
        <v>30</v>
      </c>
      <c r="BF28" t="s">
        <v>30</v>
      </c>
      <c r="BG28" t="s">
        <v>30</v>
      </c>
      <c r="BH28" t="s">
        <v>30</v>
      </c>
      <c r="BI28" t="s">
        <v>30</v>
      </c>
      <c r="BJ28" t="s">
        <v>30</v>
      </c>
      <c r="BK28" s="29" t="s">
        <v>30</v>
      </c>
      <c r="BL28" t="s">
        <v>3914</v>
      </c>
      <c r="BM28" t="s">
        <v>3915</v>
      </c>
      <c r="BN28" s="30">
        <v>45509.598807870403</v>
      </c>
      <c r="BO28" t="s">
        <v>4491</v>
      </c>
      <c r="BP28" t="s">
        <v>4492</v>
      </c>
      <c r="BQ28" t="s">
        <v>4493</v>
      </c>
      <c r="BR28" t="s">
        <v>3962</v>
      </c>
      <c r="BS28" t="s">
        <v>3920</v>
      </c>
      <c r="BT28" t="s">
        <v>4013</v>
      </c>
      <c r="BU28" t="s">
        <v>4014</v>
      </c>
      <c r="BV28" t="s">
        <v>4494</v>
      </c>
      <c r="BW28" t="s">
        <v>4495</v>
      </c>
      <c r="BX28" t="s">
        <v>4038</v>
      </c>
      <c r="BY28" t="s">
        <v>3926</v>
      </c>
      <c r="BZ28" t="s">
        <v>4123</v>
      </c>
      <c r="CA28" s="30">
        <v>45509.596574074101</v>
      </c>
      <c r="CB28" s="30">
        <v>45509.596574074101</v>
      </c>
      <c r="CC28" s="30">
        <v>45509.578495370399</v>
      </c>
      <c r="CD28" t="s">
        <v>15</v>
      </c>
      <c r="CE28">
        <v>2024</v>
      </c>
      <c r="CF28">
        <v>8</v>
      </c>
      <c r="CG28" t="s">
        <v>4496</v>
      </c>
      <c r="CH28" t="s">
        <v>55</v>
      </c>
      <c r="CI28" t="s">
        <v>3929</v>
      </c>
      <c r="CJ28" t="s">
        <v>3930</v>
      </c>
      <c r="CK28" t="s">
        <v>4496</v>
      </c>
      <c r="CL28" t="s">
        <v>3931</v>
      </c>
      <c r="CM28">
        <v>2035</v>
      </c>
      <c r="CN28" t="s">
        <v>3967</v>
      </c>
      <c r="CO28" t="s">
        <v>4496</v>
      </c>
      <c r="CP28" s="30">
        <v>45509</v>
      </c>
      <c r="CQ28" s="30">
        <v>46604</v>
      </c>
      <c r="CR28" t="s">
        <v>3968</v>
      </c>
      <c r="CS28" t="s">
        <v>4497</v>
      </c>
      <c r="CT28" t="s">
        <v>4498</v>
      </c>
      <c r="CU28">
        <v>24204</v>
      </c>
      <c r="CV28">
        <v>58</v>
      </c>
      <c r="CW28" t="s">
        <v>3935</v>
      </c>
      <c r="CX28" t="s">
        <v>3968</v>
      </c>
      <c r="CY28" t="s">
        <v>4043</v>
      </c>
      <c r="CZ28" t="s">
        <v>4044</v>
      </c>
      <c r="DA28" t="s">
        <v>4390</v>
      </c>
      <c r="DB28" t="s">
        <v>4494</v>
      </c>
      <c r="DC28" t="s">
        <v>4494</v>
      </c>
      <c r="DD28" t="s">
        <v>4499</v>
      </c>
      <c r="DE28" t="s">
        <v>4500</v>
      </c>
      <c r="DF28" t="s">
        <v>4501</v>
      </c>
      <c r="DG28" t="s">
        <v>3968</v>
      </c>
      <c r="DH28" t="s">
        <v>4502</v>
      </c>
      <c r="DI28" t="s">
        <v>4003</v>
      </c>
      <c r="DJ28" t="s">
        <v>3944</v>
      </c>
      <c r="DK28" t="s">
        <v>4030</v>
      </c>
      <c r="DL28" t="s">
        <v>3926</v>
      </c>
      <c r="DM28" t="s">
        <v>4136</v>
      </c>
      <c r="DN28" t="s">
        <v>4123</v>
      </c>
      <c r="DO28" t="s">
        <v>4038</v>
      </c>
      <c r="DP28" t="s">
        <v>3980</v>
      </c>
      <c r="DQ28" t="s">
        <v>15</v>
      </c>
      <c r="DR28" t="s">
        <v>3980</v>
      </c>
      <c r="DS28" t="s">
        <v>3981</v>
      </c>
      <c r="DT28" t="s">
        <v>3949</v>
      </c>
      <c r="DU28" t="s">
        <v>4395</v>
      </c>
      <c r="DV28">
        <v>0.03</v>
      </c>
      <c r="DW28">
        <v>0.03</v>
      </c>
      <c r="DX28" t="s">
        <v>3931</v>
      </c>
      <c r="DY28" t="s">
        <v>4503</v>
      </c>
      <c r="DZ28" s="30" t="s">
        <v>30</v>
      </c>
      <c r="EA28" t="s">
        <v>3931</v>
      </c>
      <c r="EB28" t="s">
        <v>3931</v>
      </c>
      <c r="EC28" t="s">
        <v>3931</v>
      </c>
      <c r="ED28" t="s">
        <v>3931</v>
      </c>
      <c r="EE28" t="s">
        <v>4504</v>
      </c>
      <c r="EF28" t="s">
        <v>4505</v>
      </c>
      <c r="EG28" t="s">
        <v>30</v>
      </c>
      <c r="EH28" t="s">
        <v>30</v>
      </c>
      <c r="EI28" t="s">
        <v>30</v>
      </c>
      <c r="EJ28" t="s">
        <v>30</v>
      </c>
      <c r="EK28" t="s">
        <v>30</v>
      </c>
      <c r="EL28">
        <v>0</v>
      </c>
      <c r="EM28">
        <v>0</v>
      </c>
      <c r="EN28" t="s">
        <v>30</v>
      </c>
      <c r="EO28" t="s">
        <v>30</v>
      </c>
      <c r="EP28">
        <v>0</v>
      </c>
      <c r="EQ28">
        <v>0</v>
      </c>
      <c r="ER28">
        <v>1</v>
      </c>
      <c r="ES28" t="s">
        <v>62</v>
      </c>
      <c r="ET28" t="s">
        <v>4494</v>
      </c>
      <c r="EU28">
        <v>0</v>
      </c>
      <c r="EV28" t="s">
        <v>30</v>
      </c>
      <c r="EW28" t="s">
        <v>30</v>
      </c>
      <c r="EX28" t="s">
        <v>30</v>
      </c>
      <c r="EY28" t="s">
        <v>30</v>
      </c>
      <c r="EZ28">
        <f t="shared" si="0"/>
        <v>2.2337963018799201E-3</v>
      </c>
      <c r="FA28">
        <v>2.2337962962963001E-3</v>
      </c>
      <c r="FB28" t="s">
        <v>15</v>
      </c>
      <c r="FC28">
        <v>1</v>
      </c>
      <c r="FD28">
        <v>0</v>
      </c>
      <c r="FE28">
        <v>1</v>
      </c>
      <c r="FG28" t="s">
        <v>30</v>
      </c>
      <c r="FH28" t="s">
        <v>30</v>
      </c>
      <c r="FI28" t="s">
        <v>30</v>
      </c>
      <c r="FJ28" t="s">
        <v>30</v>
      </c>
      <c r="FK28" t="s">
        <v>30</v>
      </c>
      <c r="FL28">
        <v>1</v>
      </c>
      <c r="FM28" t="s">
        <v>3719</v>
      </c>
      <c r="FN28">
        <v>1</v>
      </c>
      <c r="FO28">
        <v>0</v>
      </c>
      <c r="FP28" t="s">
        <v>184</v>
      </c>
      <c r="FQ28">
        <v>1</v>
      </c>
      <c r="FR28">
        <v>0</v>
      </c>
      <c r="FS28" t="s">
        <v>30</v>
      </c>
      <c r="FT28" t="s">
        <v>55</v>
      </c>
      <c r="FU28">
        <v>0</v>
      </c>
      <c r="FV28">
        <v>0</v>
      </c>
      <c r="FW28">
        <v>0</v>
      </c>
      <c r="FX28">
        <v>0</v>
      </c>
      <c r="FY28" t="s">
        <v>62</v>
      </c>
      <c r="FZ28" t="s">
        <v>4030</v>
      </c>
      <c r="GA28" t="s">
        <v>30</v>
      </c>
      <c r="GB28" t="s">
        <v>30</v>
      </c>
      <c r="GC28" t="s">
        <v>30</v>
      </c>
    </row>
    <row r="29" spans="1:185" x14ac:dyDescent="0.25">
      <c r="A29" t="s">
        <v>184</v>
      </c>
      <c r="B29" t="s">
        <v>1259</v>
      </c>
      <c r="C29">
        <v>1</v>
      </c>
      <c r="D29" t="s">
        <v>1259</v>
      </c>
      <c r="E29">
        <v>1</v>
      </c>
      <c r="F29" t="s">
        <v>4030</v>
      </c>
      <c r="G29" t="s">
        <v>4030</v>
      </c>
      <c r="H29" t="s">
        <v>30</v>
      </c>
      <c r="I29" t="s">
        <v>30</v>
      </c>
      <c r="J29" t="s">
        <v>30</v>
      </c>
      <c r="K29" t="s">
        <v>30</v>
      </c>
      <c r="L29" t="s">
        <v>30</v>
      </c>
      <c r="M29" t="s">
        <v>30</v>
      </c>
      <c r="N29" t="s">
        <v>30</v>
      </c>
      <c r="O29" t="s">
        <v>30</v>
      </c>
      <c r="P29" t="s">
        <v>30</v>
      </c>
      <c r="Q29" s="29" t="s">
        <v>30</v>
      </c>
      <c r="R29" s="29" t="s">
        <v>30</v>
      </c>
      <c r="S29" t="s">
        <v>30</v>
      </c>
      <c r="T29" t="s">
        <v>30</v>
      </c>
      <c r="U29" t="s">
        <v>30</v>
      </c>
      <c r="V29" t="s">
        <v>30</v>
      </c>
      <c r="W29" t="s">
        <v>30</v>
      </c>
      <c r="X29" t="s">
        <v>30</v>
      </c>
      <c r="Y29" s="29" t="s">
        <v>30</v>
      </c>
      <c r="Z29" s="29" t="s">
        <v>30</v>
      </c>
      <c r="AA29" s="29" t="s">
        <v>30</v>
      </c>
      <c r="AB29" t="s">
        <v>30</v>
      </c>
      <c r="AC29" t="s">
        <v>30</v>
      </c>
      <c r="AD29" t="s">
        <v>30</v>
      </c>
      <c r="AE29" t="s">
        <v>30</v>
      </c>
      <c r="AF29" t="s">
        <v>30</v>
      </c>
      <c r="AG29" t="s">
        <v>30</v>
      </c>
      <c r="AH29" t="s">
        <v>30</v>
      </c>
      <c r="AI29" t="s">
        <v>30</v>
      </c>
      <c r="AJ29" t="s">
        <v>4506</v>
      </c>
      <c r="AK29" t="s">
        <v>30</v>
      </c>
      <c r="AL29" t="s">
        <v>30</v>
      </c>
      <c r="AM29" t="s">
        <v>30</v>
      </c>
      <c r="AN29" s="29" t="s">
        <v>30</v>
      </c>
      <c r="AO29" t="s">
        <v>30</v>
      </c>
      <c r="AP29" t="s">
        <v>30</v>
      </c>
      <c r="AQ29" t="s">
        <v>30</v>
      </c>
      <c r="AR29" t="s">
        <v>30</v>
      </c>
      <c r="AS29" t="s">
        <v>30</v>
      </c>
      <c r="AT29" t="s">
        <v>30</v>
      </c>
      <c r="AU29" t="s">
        <v>30</v>
      </c>
      <c r="AV29" t="s">
        <v>30</v>
      </c>
      <c r="AW29" t="s">
        <v>30</v>
      </c>
      <c r="AX29" t="s">
        <v>30</v>
      </c>
      <c r="AY29" t="s">
        <v>30</v>
      </c>
      <c r="AZ29" t="s">
        <v>30</v>
      </c>
      <c r="BA29" t="s">
        <v>30</v>
      </c>
      <c r="BB29" t="s">
        <v>30</v>
      </c>
      <c r="BC29" t="s">
        <v>30</v>
      </c>
      <c r="BD29" t="s">
        <v>30</v>
      </c>
      <c r="BE29" t="s">
        <v>30</v>
      </c>
      <c r="BF29" t="s">
        <v>30</v>
      </c>
      <c r="BG29" t="s">
        <v>30</v>
      </c>
      <c r="BH29" t="s">
        <v>30</v>
      </c>
      <c r="BI29" t="s">
        <v>30</v>
      </c>
      <c r="BJ29" t="s">
        <v>30</v>
      </c>
      <c r="BK29" s="29" t="s">
        <v>30</v>
      </c>
      <c r="BL29" t="s">
        <v>3914</v>
      </c>
      <c r="BM29" t="s">
        <v>3915</v>
      </c>
      <c r="BN29" s="30">
        <v>45614.480289351799</v>
      </c>
      <c r="BO29" t="s">
        <v>4507</v>
      </c>
      <c r="BP29" t="s">
        <v>4508</v>
      </c>
      <c r="BQ29" t="s">
        <v>4509</v>
      </c>
      <c r="BR29" t="s">
        <v>3962</v>
      </c>
      <c r="BS29" t="s">
        <v>3920</v>
      </c>
      <c r="BT29" t="s">
        <v>3921</v>
      </c>
      <c r="BU29" t="s">
        <v>4096</v>
      </c>
      <c r="BV29" t="s">
        <v>4510</v>
      </c>
      <c r="BW29" t="s">
        <v>4511</v>
      </c>
      <c r="BX29" t="s">
        <v>4038</v>
      </c>
      <c r="BY29" t="s">
        <v>3926</v>
      </c>
      <c r="BZ29" t="s">
        <v>3927</v>
      </c>
      <c r="CA29" s="30">
        <v>45614.480266203696</v>
      </c>
      <c r="CB29" s="30">
        <v>45614.480289351799</v>
      </c>
      <c r="CC29" s="30">
        <v>45614.479513888902</v>
      </c>
      <c r="CD29" t="s">
        <v>15</v>
      </c>
      <c r="CE29">
        <v>2024</v>
      </c>
      <c r="CF29">
        <v>11</v>
      </c>
      <c r="CG29" t="s">
        <v>3967</v>
      </c>
      <c r="CH29" t="s">
        <v>55</v>
      </c>
      <c r="CI29" t="s">
        <v>3929</v>
      </c>
      <c r="CJ29" t="s">
        <v>3930</v>
      </c>
      <c r="CK29" t="s">
        <v>3931</v>
      </c>
      <c r="CL29" t="s">
        <v>3967</v>
      </c>
      <c r="CM29">
        <v>2035</v>
      </c>
      <c r="CN29" t="s">
        <v>3967</v>
      </c>
      <c r="CO29" t="s">
        <v>3967</v>
      </c>
      <c r="CP29" s="30">
        <v>45614</v>
      </c>
      <c r="CQ29" s="30">
        <v>46709</v>
      </c>
      <c r="CR29" t="s">
        <v>3968</v>
      </c>
      <c r="CS29" t="s">
        <v>4018</v>
      </c>
      <c r="CT29" t="s">
        <v>4512</v>
      </c>
      <c r="CU29">
        <v>23275</v>
      </c>
      <c r="CV29">
        <v>61</v>
      </c>
      <c r="CW29" t="s">
        <v>3971</v>
      </c>
      <c r="CX29" t="s">
        <v>3968</v>
      </c>
      <c r="CY29" t="s">
        <v>4513</v>
      </c>
      <c r="CZ29" t="s">
        <v>4514</v>
      </c>
      <c r="DA29" t="s">
        <v>4390</v>
      </c>
      <c r="DB29" t="s">
        <v>4510</v>
      </c>
      <c r="DC29" t="s">
        <v>4510</v>
      </c>
      <c r="DD29" t="s">
        <v>4515</v>
      </c>
      <c r="DE29" t="s">
        <v>4516</v>
      </c>
      <c r="DF29" t="s">
        <v>4517</v>
      </c>
      <c r="DG29" t="s">
        <v>3968</v>
      </c>
      <c r="DH29" t="s">
        <v>4518</v>
      </c>
      <c r="DI29" t="s">
        <v>4003</v>
      </c>
      <c r="DJ29" t="s">
        <v>3944</v>
      </c>
      <c r="DK29" t="s">
        <v>4030</v>
      </c>
      <c r="DL29" t="s">
        <v>3926</v>
      </c>
      <c r="DM29" t="s">
        <v>3945</v>
      </c>
      <c r="DN29" t="s">
        <v>3927</v>
      </c>
      <c r="DO29" t="s">
        <v>4038</v>
      </c>
      <c r="DP29" t="s">
        <v>3980</v>
      </c>
      <c r="DQ29" t="s">
        <v>15</v>
      </c>
      <c r="DR29" t="s">
        <v>3980</v>
      </c>
      <c r="DS29" t="s">
        <v>3981</v>
      </c>
      <c r="DT29" t="s">
        <v>3949</v>
      </c>
      <c r="DU29" t="s">
        <v>4395</v>
      </c>
      <c r="DV29">
        <v>0</v>
      </c>
      <c r="DW29">
        <v>0</v>
      </c>
      <c r="DX29" t="s">
        <v>3931</v>
      </c>
      <c r="DY29" t="s">
        <v>4519</v>
      </c>
      <c r="DZ29" s="30" t="s">
        <v>30</v>
      </c>
      <c r="EA29" t="s">
        <v>3931</v>
      </c>
      <c r="EB29" t="s">
        <v>3931</v>
      </c>
      <c r="EC29" t="s">
        <v>3931</v>
      </c>
      <c r="ED29" t="s">
        <v>3931</v>
      </c>
      <c r="EE29" t="s">
        <v>4520</v>
      </c>
      <c r="EF29" t="s">
        <v>4521</v>
      </c>
      <c r="EG29" t="s">
        <v>30</v>
      </c>
      <c r="EH29" t="s">
        <v>30</v>
      </c>
      <c r="EI29" t="s">
        <v>30</v>
      </c>
      <c r="EJ29" t="s">
        <v>30</v>
      </c>
      <c r="EK29" t="s">
        <v>30</v>
      </c>
      <c r="EL29">
        <v>0</v>
      </c>
      <c r="EM29">
        <v>0</v>
      </c>
      <c r="EN29" t="s">
        <v>30</v>
      </c>
      <c r="EO29" t="s">
        <v>30</v>
      </c>
      <c r="EP29">
        <v>0</v>
      </c>
      <c r="EQ29">
        <v>0</v>
      </c>
      <c r="ER29">
        <v>1</v>
      </c>
      <c r="ES29" t="s">
        <v>62</v>
      </c>
      <c r="ET29" t="s">
        <v>4510</v>
      </c>
      <c r="EU29">
        <v>0</v>
      </c>
      <c r="EV29" t="s">
        <v>30</v>
      </c>
      <c r="EW29" t="s">
        <v>30</v>
      </c>
      <c r="EX29" t="s">
        <v>30</v>
      </c>
      <c r="EY29" t="s">
        <v>30</v>
      </c>
      <c r="EZ29" t="str">
        <f t="shared" si="0"/>
        <v/>
      </c>
      <c r="FA29">
        <v>2.31481481481481E-5</v>
      </c>
      <c r="FB29" t="s">
        <v>15</v>
      </c>
      <c r="FC29">
        <v>1</v>
      </c>
      <c r="FD29">
        <v>0</v>
      </c>
      <c r="FG29" t="s">
        <v>30</v>
      </c>
      <c r="FH29" t="s">
        <v>30</v>
      </c>
      <c r="FI29" t="s">
        <v>30</v>
      </c>
      <c r="FJ29" t="s">
        <v>30</v>
      </c>
      <c r="FK29" t="s">
        <v>30</v>
      </c>
      <c r="FL29">
        <v>1</v>
      </c>
      <c r="FM29" t="s">
        <v>3719</v>
      </c>
      <c r="FN29">
        <v>1</v>
      </c>
      <c r="FO29">
        <v>0</v>
      </c>
      <c r="FP29" t="s">
        <v>184</v>
      </c>
      <c r="FQ29">
        <v>1</v>
      </c>
      <c r="FR29">
        <v>0</v>
      </c>
      <c r="FS29" t="s">
        <v>30</v>
      </c>
      <c r="FT29" t="s">
        <v>55</v>
      </c>
      <c r="FU29">
        <v>0</v>
      </c>
      <c r="FV29">
        <v>0</v>
      </c>
      <c r="FW29">
        <v>0</v>
      </c>
      <c r="FX29">
        <v>0</v>
      </c>
      <c r="FY29" t="s">
        <v>62</v>
      </c>
      <c r="FZ29" t="s">
        <v>4030</v>
      </c>
      <c r="GA29" t="s">
        <v>30</v>
      </c>
      <c r="GB29" t="s">
        <v>30</v>
      </c>
      <c r="GC29" t="s">
        <v>30</v>
      </c>
    </row>
    <row r="30" spans="1:185" x14ac:dyDescent="0.25">
      <c r="A30" t="s">
        <v>184</v>
      </c>
      <c r="B30" t="s">
        <v>1259</v>
      </c>
      <c r="C30">
        <v>1</v>
      </c>
      <c r="D30" t="s">
        <v>1259</v>
      </c>
      <c r="E30">
        <v>1</v>
      </c>
      <c r="F30" t="s">
        <v>3985</v>
      </c>
      <c r="G30" t="s">
        <v>3985</v>
      </c>
      <c r="H30" t="s">
        <v>30</v>
      </c>
      <c r="I30" t="s">
        <v>30</v>
      </c>
      <c r="J30" t="s">
        <v>30</v>
      </c>
      <c r="K30" t="s">
        <v>30</v>
      </c>
      <c r="L30" t="s">
        <v>30</v>
      </c>
      <c r="M30" t="s">
        <v>30</v>
      </c>
      <c r="N30" t="s">
        <v>30</v>
      </c>
      <c r="O30" t="s">
        <v>30</v>
      </c>
      <c r="P30" t="s">
        <v>30</v>
      </c>
      <c r="Q30" s="29" t="s">
        <v>30</v>
      </c>
      <c r="R30" s="29" t="s">
        <v>30</v>
      </c>
      <c r="S30" t="s">
        <v>30</v>
      </c>
      <c r="T30" t="s">
        <v>30</v>
      </c>
      <c r="U30" t="s">
        <v>30</v>
      </c>
      <c r="V30" t="s">
        <v>30</v>
      </c>
      <c r="W30" t="s">
        <v>30</v>
      </c>
      <c r="X30" t="s">
        <v>30</v>
      </c>
      <c r="Y30" s="29" t="s">
        <v>30</v>
      </c>
      <c r="Z30" s="29" t="s">
        <v>30</v>
      </c>
      <c r="AA30" s="29" t="s">
        <v>30</v>
      </c>
      <c r="AB30" t="s">
        <v>30</v>
      </c>
      <c r="AC30" t="s">
        <v>30</v>
      </c>
      <c r="AD30" t="s">
        <v>30</v>
      </c>
      <c r="AE30" t="s">
        <v>30</v>
      </c>
      <c r="AF30" t="s">
        <v>30</v>
      </c>
      <c r="AG30" t="s">
        <v>30</v>
      </c>
      <c r="AH30" t="s">
        <v>30</v>
      </c>
      <c r="AI30" t="s">
        <v>30</v>
      </c>
      <c r="AJ30" t="s">
        <v>4522</v>
      </c>
      <c r="AK30" t="s">
        <v>30</v>
      </c>
      <c r="AL30" t="s">
        <v>30</v>
      </c>
      <c r="AM30" t="s">
        <v>30</v>
      </c>
      <c r="AN30" s="29" t="s">
        <v>30</v>
      </c>
      <c r="AO30" t="s">
        <v>30</v>
      </c>
      <c r="AP30" t="s">
        <v>30</v>
      </c>
      <c r="AQ30" t="s">
        <v>30</v>
      </c>
      <c r="AR30" t="s">
        <v>30</v>
      </c>
      <c r="AS30" t="s">
        <v>30</v>
      </c>
      <c r="AT30" t="s">
        <v>30</v>
      </c>
      <c r="AU30" t="s">
        <v>30</v>
      </c>
      <c r="AV30" t="s">
        <v>30</v>
      </c>
      <c r="AW30" t="s">
        <v>30</v>
      </c>
      <c r="AX30" t="s">
        <v>30</v>
      </c>
      <c r="AY30" t="s">
        <v>30</v>
      </c>
      <c r="AZ30" t="s">
        <v>30</v>
      </c>
      <c r="BA30" t="s">
        <v>30</v>
      </c>
      <c r="BB30" t="s">
        <v>30</v>
      </c>
      <c r="BC30" t="s">
        <v>30</v>
      </c>
      <c r="BD30" t="s">
        <v>30</v>
      </c>
      <c r="BE30" t="s">
        <v>30</v>
      </c>
      <c r="BF30" t="s">
        <v>30</v>
      </c>
      <c r="BG30" t="s">
        <v>30</v>
      </c>
      <c r="BH30" t="s">
        <v>30</v>
      </c>
      <c r="BI30" t="s">
        <v>30</v>
      </c>
      <c r="BJ30" t="s">
        <v>30</v>
      </c>
      <c r="BK30" s="29" t="s">
        <v>30</v>
      </c>
      <c r="BL30" t="s">
        <v>3914</v>
      </c>
      <c r="BM30" t="s">
        <v>3915</v>
      </c>
      <c r="BN30" s="30">
        <v>45427.385347222204</v>
      </c>
      <c r="BO30" t="s">
        <v>4523</v>
      </c>
      <c r="BP30" t="s">
        <v>4524</v>
      </c>
      <c r="BQ30" t="s">
        <v>4525</v>
      </c>
      <c r="BR30" t="s">
        <v>3962</v>
      </c>
      <c r="BS30" t="s">
        <v>3920</v>
      </c>
      <c r="BT30" t="s">
        <v>4013</v>
      </c>
      <c r="BU30" t="s">
        <v>4014</v>
      </c>
      <c r="BV30" t="s">
        <v>4526</v>
      </c>
      <c r="BW30" t="s">
        <v>4527</v>
      </c>
      <c r="BX30" t="s">
        <v>3993</v>
      </c>
      <c r="BY30" t="s">
        <v>3926</v>
      </c>
      <c r="BZ30" t="s">
        <v>3927</v>
      </c>
      <c r="CA30" s="30">
        <v>45427.373611111099</v>
      </c>
      <c r="CB30" s="30">
        <v>45427.373611111099</v>
      </c>
      <c r="CC30" s="30">
        <v>45426.715543981503</v>
      </c>
      <c r="CD30" t="s">
        <v>15</v>
      </c>
      <c r="CE30">
        <v>2024</v>
      </c>
      <c r="CF30">
        <v>5</v>
      </c>
      <c r="CG30" t="s">
        <v>4528</v>
      </c>
      <c r="CH30" t="s">
        <v>55</v>
      </c>
      <c r="CI30" t="s">
        <v>3929</v>
      </c>
      <c r="CJ30" t="s">
        <v>3930</v>
      </c>
      <c r="CK30" t="s">
        <v>4528</v>
      </c>
      <c r="CL30" t="s">
        <v>3931</v>
      </c>
      <c r="CM30">
        <v>2035</v>
      </c>
      <c r="CN30" t="s">
        <v>3967</v>
      </c>
      <c r="CO30" t="s">
        <v>4528</v>
      </c>
      <c r="CP30" s="30">
        <v>45427</v>
      </c>
      <c r="CQ30" s="30">
        <v>45792</v>
      </c>
      <c r="CR30" t="s">
        <v>3968</v>
      </c>
      <c r="CS30" t="s">
        <v>4529</v>
      </c>
      <c r="CT30" t="s">
        <v>4530</v>
      </c>
      <c r="CU30">
        <v>23646</v>
      </c>
      <c r="CV30">
        <v>59</v>
      </c>
      <c r="CW30" t="s">
        <v>3971</v>
      </c>
      <c r="CX30" t="s">
        <v>3968</v>
      </c>
      <c r="CY30" t="s">
        <v>4531</v>
      </c>
      <c r="CZ30" t="s">
        <v>3998</v>
      </c>
      <c r="DA30" t="s">
        <v>4532</v>
      </c>
      <c r="DB30" t="s">
        <v>4526</v>
      </c>
      <c r="DC30" t="s">
        <v>4526</v>
      </c>
      <c r="DD30" t="s">
        <v>4533</v>
      </c>
      <c r="DE30" t="s">
        <v>4534</v>
      </c>
      <c r="DF30" t="s">
        <v>4468</v>
      </c>
      <c r="DG30" t="s">
        <v>3968</v>
      </c>
      <c r="DH30" t="s">
        <v>4469</v>
      </c>
      <c r="DI30" t="s">
        <v>4003</v>
      </c>
      <c r="DJ30" t="s">
        <v>4004</v>
      </c>
      <c r="DK30" t="s">
        <v>3985</v>
      </c>
      <c r="DL30" t="s">
        <v>3926</v>
      </c>
      <c r="DM30" t="s">
        <v>3945</v>
      </c>
      <c r="DN30" t="s">
        <v>3927</v>
      </c>
      <c r="DO30" t="s">
        <v>3993</v>
      </c>
      <c r="DP30" t="s">
        <v>3980</v>
      </c>
      <c r="DQ30" t="s">
        <v>15</v>
      </c>
      <c r="DR30" t="s">
        <v>3980</v>
      </c>
      <c r="DS30" t="s">
        <v>3981</v>
      </c>
      <c r="DT30" t="s">
        <v>3949</v>
      </c>
      <c r="DU30" t="s">
        <v>4535</v>
      </c>
      <c r="DV30">
        <v>0.17</v>
      </c>
      <c r="DW30">
        <v>0.17</v>
      </c>
      <c r="DX30" t="s">
        <v>3931</v>
      </c>
      <c r="DY30" t="s">
        <v>4005</v>
      </c>
      <c r="DZ30" s="30" t="s">
        <v>30</v>
      </c>
      <c r="EA30" t="s">
        <v>3931</v>
      </c>
      <c r="EB30" t="s">
        <v>3931</v>
      </c>
      <c r="EC30" t="s">
        <v>3931</v>
      </c>
      <c r="ED30" t="s">
        <v>3931</v>
      </c>
      <c r="EE30" t="s">
        <v>4536</v>
      </c>
      <c r="EF30" t="s">
        <v>4537</v>
      </c>
      <c r="EG30" t="s">
        <v>30</v>
      </c>
      <c r="EH30" t="s">
        <v>30</v>
      </c>
      <c r="EI30" t="s">
        <v>30</v>
      </c>
      <c r="EJ30" t="s">
        <v>30</v>
      </c>
      <c r="EK30" t="s">
        <v>30</v>
      </c>
      <c r="EL30">
        <v>0</v>
      </c>
      <c r="EM30">
        <v>0</v>
      </c>
      <c r="EN30" t="s">
        <v>30</v>
      </c>
      <c r="EO30" t="s">
        <v>30</v>
      </c>
      <c r="EP30">
        <v>0</v>
      </c>
      <c r="EQ30">
        <v>0</v>
      </c>
      <c r="ER30">
        <v>1</v>
      </c>
      <c r="ES30" t="s">
        <v>62</v>
      </c>
      <c r="ET30" t="s">
        <v>4526</v>
      </c>
      <c r="EU30">
        <v>0</v>
      </c>
      <c r="EV30" t="s">
        <v>30</v>
      </c>
      <c r="EW30" t="s">
        <v>30</v>
      </c>
      <c r="EX30" t="s">
        <v>30</v>
      </c>
      <c r="EY30" t="s">
        <v>30</v>
      </c>
      <c r="EZ30" t="str">
        <f t="shared" si="0"/>
        <v/>
      </c>
      <c r="FA30">
        <v>1.17361111111111E-2</v>
      </c>
      <c r="FB30" t="s">
        <v>15</v>
      </c>
      <c r="FC30">
        <v>1</v>
      </c>
      <c r="FD30">
        <v>0</v>
      </c>
      <c r="FG30" t="s">
        <v>30</v>
      </c>
      <c r="FH30" t="s">
        <v>30</v>
      </c>
      <c r="FI30" t="s">
        <v>30</v>
      </c>
      <c r="FJ30" t="s">
        <v>30</v>
      </c>
      <c r="FK30" t="s">
        <v>30</v>
      </c>
      <c r="FL30">
        <v>1</v>
      </c>
      <c r="FM30" t="s">
        <v>3719</v>
      </c>
      <c r="FN30">
        <v>1</v>
      </c>
      <c r="FO30">
        <v>0</v>
      </c>
      <c r="FP30" t="s">
        <v>184</v>
      </c>
      <c r="FQ30">
        <v>1</v>
      </c>
      <c r="FR30">
        <v>0</v>
      </c>
      <c r="FS30" t="s">
        <v>30</v>
      </c>
      <c r="FT30" t="s">
        <v>55</v>
      </c>
      <c r="FU30">
        <v>0</v>
      </c>
      <c r="FV30">
        <v>0</v>
      </c>
      <c r="FW30">
        <v>0</v>
      </c>
      <c r="FX30">
        <v>0</v>
      </c>
      <c r="FY30" t="s">
        <v>62</v>
      </c>
      <c r="FZ30" t="s">
        <v>3985</v>
      </c>
      <c r="GA30" t="s">
        <v>30</v>
      </c>
      <c r="GB30" t="s">
        <v>30</v>
      </c>
      <c r="GC30" t="s">
        <v>30</v>
      </c>
    </row>
    <row r="31" spans="1:185" x14ac:dyDescent="0.25">
      <c r="A31" t="s">
        <v>184</v>
      </c>
      <c r="B31" t="s">
        <v>1259</v>
      </c>
      <c r="C31">
        <v>1</v>
      </c>
      <c r="D31" t="s">
        <v>1259</v>
      </c>
      <c r="E31">
        <v>1</v>
      </c>
      <c r="F31" t="s">
        <v>4030</v>
      </c>
      <c r="G31" t="s">
        <v>4030</v>
      </c>
      <c r="H31" t="s">
        <v>30</v>
      </c>
      <c r="I31" t="s">
        <v>30</v>
      </c>
      <c r="J31" t="s">
        <v>30</v>
      </c>
      <c r="K31" t="s">
        <v>30</v>
      </c>
      <c r="L31" t="s">
        <v>30</v>
      </c>
      <c r="M31" t="s">
        <v>30</v>
      </c>
      <c r="N31" t="s">
        <v>30</v>
      </c>
      <c r="O31" t="s">
        <v>30</v>
      </c>
      <c r="P31" t="s">
        <v>30</v>
      </c>
      <c r="Q31" s="29" t="s">
        <v>30</v>
      </c>
      <c r="R31" s="29" t="s">
        <v>30</v>
      </c>
      <c r="S31" t="s">
        <v>30</v>
      </c>
      <c r="T31" t="s">
        <v>30</v>
      </c>
      <c r="U31" t="s">
        <v>30</v>
      </c>
      <c r="V31" t="s">
        <v>30</v>
      </c>
      <c r="W31" t="s">
        <v>30</v>
      </c>
      <c r="X31" t="s">
        <v>30</v>
      </c>
      <c r="Y31" s="29" t="s">
        <v>30</v>
      </c>
      <c r="Z31" s="29" t="s">
        <v>30</v>
      </c>
      <c r="AA31" s="29" t="s">
        <v>30</v>
      </c>
      <c r="AB31" t="s">
        <v>30</v>
      </c>
      <c r="AC31" t="s">
        <v>30</v>
      </c>
      <c r="AD31" t="s">
        <v>30</v>
      </c>
      <c r="AE31" t="s">
        <v>30</v>
      </c>
      <c r="AF31" t="s">
        <v>30</v>
      </c>
      <c r="AG31" t="s">
        <v>30</v>
      </c>
      <c r="AH31" t="s">
        <v>30</v>
      </c>
      <c r="AI31" t="s">
        <v>30</v>
      </c>
      <c r="AJ31" t="s">
        <v>4538</v>
      </c>
      <c r="AK31" t="s">
        <v>30</v>
      </c>
      <c r="AL31" t="s">
        <v>30</v>
      </c>
      <c r="AM31" t="s">
        <v>30</v>
      </c>
      <c r="AN31" s="29" t="s">
        <v>30</v>
      </c>
      <c r="AO31" t="s">
        <v>30</v>
      </c>
      <c r="AP31" t="s">
        <v>30</v>
      </c>
      <c r="AQ31" t="s">
        <v>30</v>
      </c>
      <c r="AR31" t="s">
        <v>30</v>
      </c>
      <c r="AS31" t="s">
        <v>30</v>
      </c>
      <c r="AT31" t="s">
        <v>30</v>
      </c>
      <c r="AU31" t="s">
        <v>30</v>
      </c>
      <c r="AV31" t="s">
        <v>30</v>
      </c>
      <c r="AW31" t="s">
        <v>30</v>
      </c>
      <c r="AX31" t="s">
        <v>30</v>
      </c>
      <c r="AY31" t="s">
        <v>30</v>
      </c>
      <c r="AZ31" t="s">
        <v>30</v>
      </c>
      <c r="BA31" t="s">
        <v>30</v>
      </c>
      <c r="BB31" t="s">
        <v>30</v>
      </c>
      <c r="BC31" t="s">
        <v>30</v>
      </c>
      <c r="BD31" t="s">
        <v>30</v>
      </c>
      <c r="BE31" t="s">
        <v>30</v>
      </c>
      <c r="BF31" t="s">
        <v>30</v>
      </c>
      <c r="BG31" t="s">
        <v>30</v>
      </c>
      <c r="BH31" t="s">
        <v>30</v>
      </c>
      <c r="BI31" t="s">
        <v>30</v>
      </c>
      <c r="BJ31" t="s">
        <v>30</v>
      </c>
      <c r="BK31" s="29" t="s">
        <v>30</v>
      </c>
      <c r="BL31" t="s">
        <v>3914</v>
      </c>
      <c r="BM31" t="s">
        <v>3915</v>
      </c>
      <c r="BN31" s="30">
        <v>45530.481840277796</v>
      </c>
      <c r="BO31" t="s">
        <v>4539</v>
      </c>
      <c r="BP31" t="s">
        <v>4540</v>
      </c>
      <c r="BQ31" t="s">
        <v>4541</v>
      </c>
      <c r="BR31" t="s">
        <v>3962</v>
      </c>
      <c r="BS31" t="s">
        <v>3920</v>
      </c>
      <c r="BT31" t="s">
        <v>4013</v>
      </c>
      <c r="BU31" t="s">
        <v>4014</v>
      </c>
      <c r="BV31" t="s">
        <v>4526</v>
      </c>
      <c r="BW31" t="s">
        <v>4527</v>
      </c>
      <c r="BX31" t="s">
        <v>4038</v>
      </c>
      <c r="BY31" t="s">
        <v>3926</v>
      </c>
      <c r="BZ31" t="s">
        <v>3927</v>
      </c>
      <c r="CA31" s="30">
        <v>45530.481782407398</v>
      </c>
      <c r="CB31" s="30">
        <v>45530.481840277796</v>
      </c>
      <c r="CC31" s="30">
        <v>45530.481423611098</v>
      </c>
      <c r="CD31" t="s">
        <v>15</v>
      </c>
      <c r="CE31">
        <v>2024</v>
      </c>
      <c r="CF31">
        <v>8</v>
      </c>
      <c r="CG31" t="s">
        <v>3967</v>
      </c>
      <c r="CH31" t="s">
        <v>55</v>
      </c>
      <c r="CI31" t="s">
        <v>3929</v>
      </c>
      <c r="CJ31" t="s">
        <v>3930</v>
      </c>
      <c r="CK31" t="s">
        <v>3931</v>
      </c>
      <c r="CL31" t="s">
        <v>3967</v>
      </c>
      <c r="CM31">
        <v>2035</v>
      </c>
      <c r="CN31" t="s">
        <v>3967</v>
      </c>
      <c r="CO31" t="s">
        <v>3967</v>
      </c>
      <c r="CP31" s="30">
        <v>45530</v>
      </c>
      <c r="CQ31" s="30">
        <v>46625</v>
      </c>
      <c r="CR31" t="s">
        <v>3968</v>
      </c>
      <c r="CS31" t="s">
        <v>4542</v>
      </c>
      <c r="CT31" t="s">
        <v>4543</v>
      </c>
      <c r="CU31">
        <v>26330</v>
      </c>
      <c r="CV31">
        <v>52</v>
      </c>
      <c r="CW31" t="s">
        <v>3971</v>
      </c>
      <c r="CX31" t="s">
        <v>3968</v>
      </c>
      <c r="CY31" t="s">
        <v>4059</v>
      </c>
      <c r="CZ31" t="s">
        <v>4044</v>
      </c>
      <c r="DA31" t="s">
        <v>4425</v>
      </c>
      <c r="DB31" t="s">
        <v>4526</v>
      </c>
      <c r="DC31" t="s">
        <v>4526</v>
      </c>
      <c r="DD31" t="s">
        <v>4533</v>
      </c>
      <c r="DE31" t="s">
        <v>4534</v>
      </c>
      <c r="DF31" t="s">
        <v>4468</v>
      </c>
      <c r="DG31" t="s">
        <v>3968</v>
      </c>
      <c r="DH31" t="s">
        <v>4469</v>
      </c>
      <c r="DI31" t="s">
        <v>4003</v>
      </c>
      <c r="DJ31" t="s">
        <v>3944</v>
      </c>
      <c r="DK31" t="s">
        <v>4030</v>
      </c>
      <c r="DL31" t="s">
        <v>3926</v>
      </c>
      <c r="DM31" t="s">
        <v>3945</v>
      </c>
      <c r="DN31" t="s">
        <v>3927</v>
      </c>
      <c r="DO31" t="s">
        <v>4038</v>
      </c>
      <c r="DP31" t="s">
        <v>3980</v>
      </c>
      <c r="DQ31" t="s">
        <v>15</v>
      </c>
      <c r="DR31" t="s">
        <v>3980</v>
      </c>
      <c r="DS31" t="s">
        <v>3981</v>
      </c>
      <c r="DT31" t="s">
        <v>3949</v>
      </c>
      <c r="DU31" t="s">
        <v>4430</v>
      </c>
      <c r="DV31">
        <v>0</v>
      </c>
      <c r="DW31">
        <v>0</v>
      </c>
      <c r="DX31" t="s">
        <v>3931</v>
      </c>
      <c r="DY31" t="s">
        <v>4050</v>
      </c>
      <c r="DZ31" s="30" t="s">
        <v>30</v>
      </c>
      <c r="EA31" t="s">
        <v>3931</v>
      </c>
      <c r="EB31" t="s">
        <v>3931</v>
      </c>
      <c r="EC31" t="s">
        <v>3931</v>
      </c>
      <c r="ED31" t="s">
        <v>3931</v>
      </c>
      <c r="EE31" t="s">
        <v>4544</v>
      </c>
      <c r="EF31" t="s">
        <v>4545</v>
      </c>
      <c r="EG31" t="s">
        <v>30</v>
      </c>
      <c r="EH31" t="s">
        <v>30</v>
      </c>
      <c r="EI31" t="s">
        <v>30</v>
      </c>
      <c r="EJ31" t="s">
        <v>30</v>
      </c>
      <c r="EK31" t="s">
        <v>30</v>
      </c>
      <c r="EL31">
        <v>0</v>
      </c>
      <c r="EM31">
        <v>0</v>
      </c>
      <c r="EN31" t="s">
        <v>30</v>
      </c>
      <c r="EO31" t="s">
        <v>30</v>
      </c>
      <c r="EP31">
        <v>0</v>
      </c>
      <c r="EQ31">
        <v>0</v>
      </c>
      <c r="ER31">
        <v>1</v>
      </c>
      <c r="ES31" t="s">
        <v>62</v>
      </c>
      <c r="ET31" t="s">
        <v>4526</v>
      </c>
      <c r="EU31">
        <v>0</v>
      </c>
      <c r="EV31" t="s">
        <v>30</v>
      </c>
      <c r="EW31" t="s">
        <v>30</v>
      </c>
      <c r="EX31" t="s">
        <v>30</v>
      </c>
      <c r="EY31" t="s">
        <v>30</v>
      </c>
      <c r="EZ31" t="str">
        <f t="shared" si="0"/>
        <v/>
      </c>
      <c r="FA31">
        <v>5.78703703703704E-5</v>
      </c>
      <c r="FB31" t="s">
        <v>15</v>
      </c>
      <c r="FC31">
        <v>1</v>
      </c>
      <c r="FD31">
        <v>0</v>
      </c>
      <c r="FG31" t="s">
        <v>30</v>
      </c>
      <c r="FH31" t="s">
        <v>30</v>
      </c>
      <c r="FI31" t="s">
        <v>30</v>
      </c>
      <c r="FJ31" t="s">
        <v>30</v>
      </c>
      <c r="FK31" t="s">
        <v>30</v>
      </c>
      <c r="FL31">
        <v>1</v>
      </c>
      <c r="FM31" t="s">
        <v>3719</v>
      </c>
      <c r="FN31">
        <v>1</v>
      </c>
      <c r="FO31">
        <v>0</v>
      </c>
      <c r="FP31" t="s">
        <v>184</v>
      </c>
      <c r="FQ31">
        <v>1</v>
      </c>
      <c r="FR31">
        <v>0</v>
      </c>
      <c r="FS31" t="s">
        <v>30</v>
      </c>
      <c r="FT31" t="s">
        <v>55</v>
      </c>
      <c r="FU31">
        <v>0</v>
      </c>
      <c r="FV31">
        <v>0</v>
      </c>
      <c r="FW31">
        <v>0</v>
      </c>
      <c r="FX31">
        <v>0</v>
      </c>
      <c r="FY31" t="s">
        <v>62</v>
      </c>
      <c r="FZ31" t="s">
        <v>4030</v>
      </c>
      <c r="GA31" t="s">
        <v>30</v>
      </c>
      <c r="GB31" t="s">
        <v>30</v>
      </c>
      <c r="GC31" t="s">
        <v>30</v>
      </c>
    </row>
    <row r="32" spans="1:185" x14ac:dyDescent="0.25">
      <c r="A32" t="s">
        <v>184</v>
      </c>
      <c r="B32" t="s">
        <v>1259</v>
      </c>
      <c r="C32">
        <v>1</v>
      </c>
      <c r="D32" t="s">
        <v>1259</v>
      </c>
      <c r="E32">
        <v>1</v>
      </c>
      <c r="F32" t="s">
        <v>4399</v>
      </c>
      <c r="G32" t="s">
        <v>4399</v>
      </c>
      <c r="H32" t="s">
        <v>30</v>
      </c>
      <c r="I32" t="s">
        <v>30</v>
      </c>
      <c r="J32" t="s">
        <v>30</v>
      </c>
      <c r="K32" t="s">
        <v>30</v>
      </c>
      <c r="L32" t="s">
        <v>30</v>
      </c>
      <c r="M32" t="s">
        <v>30</v>
      </c>
      <c r="N32" t="s">
        <v>30</v>
      </c>
      <c r="O32" t="s">
        <v>30</v>
      </c>
      <c r="P32" t="s">
        <v>30</v>
      </c>
      <c r="Q32" s="29" t="s">
        <v>30</v>
      </c>
      <c r="R32" s="29" t="s">
        <v>30</v>
      </c>
      <c r="S32" t="s">
        <v>30</v>
      </c>
      <c r="T32" t="s">
        <v>30</v>
      </c>
      <c r="U32" t="s">
        <v>30</v>
      </c>
      <c r="V32" t="s">
        <v>30</v>
      </c>
      <c r="W32" t="s">
        <v>30</v>
      </c>
      <c r="X32" t="s">
        <v>30</v>
      </c>
      <c r="Y32" s="29" t="s">
        <v>30</v>
      </c>
      <c r="Z32" s="29" t="s">
        <v>30</v>
      </c>
      <c r="AA32" s="29" t="s">
        <v>30</v>
      </c>
      <c r="AB32" t="s">
        <v>30</v>
      </c>
      <c r="AC32" t="s">
        <v>30</v>
      </c>
      <c r="AD32" t="s">
        <v>30</v>
      </c>
      <c r="AE32" t="s">
        <v>30</v>
      </c>
      <c r="AF32" t="s">
        <v>30</v>
      </c>
      <c r="AG32" t="s">
        <v>30</v>
      </c>
      <c r="AH32" t="s">
        <v>30</v>
      </c>
      <c r="AI32" t="s">
        <v>30</v>
      </c>
      <c r="AJ32" t="s">
        <v>4546</v>
      </c>
      <c r="AK32" t="s">
        <v>30</v>
      </c>
      <c r="AL32" t="s">
        <v>30</v>
      </c>
      <c r="AM32" t="s">
        <v>30</v>
      </c>
      <c r="AN32" s="29" t="s">
        <v>30</v>
      </c>
      <c r="AO32" t="s">
        <v>30</v>
      </c>
      <c r="AP32" t="s">
        <v>30</v>
      </c>
      <c r="AQ32" t="s">
        <v>30</v>
      </c>
      <c r="AR32" t="s">
        <v>30</v>
      </c>
      <c r="AS32" t="s">
        <v>30</v>
      </c>
      <c r="AT32" t="s">
        <v>30</v>
      </c>
      <c r="AU32" t="s">
        <v>30</v>
      </c>
      <c r="AV32" t="s">
        <v>30</v>
      </c>
      <c r="AW32" t="s">
        <v>30</v>
      </c>
      <c r="AX32" t="s">
        <v>30</v>
      </c>
      <c r="AY32" t="s">
        <v>30</v>
      </c>
      <c r="AZ32" t="s">
        <v>30</v>
      </c>
      <c r="BA32" t="s">
        <v>30</v>
      </c>
      <c r="BB32" t="s">
        <v>30</v>
      </c>
      <c r="BC32" t="s">
        <v>30</v>
      </c>
      <c r="BD32" t="s">
        <v>30</v>
      </c>
      <c r="BE32" t="s">
        <v>30</v>
      </c>
      <c r="BF32" t="s">
        <v>30</v>
      </c>
      <c r="BG32" t="s">
        <v>30</v>
      </c>
      <c r="BH32" t="s">
        <v>30</v>
      </c>
      <c r="BI32" t="s">
        <v>30</v>
      </c>
      <c r="BJ32" t="s">
        <v>30</v>
      </c>
      <c r="BK32" s="29" t="s">
        <v>30</v>
      </c>
      <c r="BL32" t="s">
        <v>3914</v>
      </c>
      <c r="BM32" t="s">
        <v>3915</v>
      </c>
      <c r="BN32" s="30">
        <v>45526.647881944402</v>
      </c>
      <c r="BO32" t="s">
        <v>4547</v>
      </c>
      <c r="BP32" t="s">
        <v>4548</v>
      </c>
      <c r="BQ32" t="s">
        <v>4549</v>
      </c>
      <c r="BR32" t="s">
        <v>3962</v>
      </c>
      <c r="BS32" t="s">
        <v>3920</v>
      </c>
      <c r="BT32" t="s">
        <v>3921</v>
      </c>
      <c r="BU32" t="s">
        <v>4096</v>
      </c>
      <c r="BV32" t="s">
        <v>4550</v>
      </c>
      <c r="BW32" t="s">
        <v>4551</v>
      </c>
      <c r="BX32" t="s">
        <v>4403</v>
      </c>
      <c r="BY32" t="s">
        <v>3926</v>
      </c>
      <c r="BZ32" t="s">
        <v>3927</v>
      </c>
      <c r="CA32" s="30">
        <v>45526.647847222201</v>
      </c>
      <c r="CB32" s="30">
        <v>45526.647881944402</v>
      </c>
      <c r="CC32" s="30">
        <v>45526.644895833299</v>
      </c>
      <c r="CD32" t="s">
        <v>15</v>
      </c>
      <c r="CE32">
        <v>2024</v>
      </c>
      <c r="CF32">
        <v>8</v>
      </c>
      <c r="CG32" t="s">
        <v>3967</v>
      </c>
      <c r="CH32" t="s">
        <v>55</v>
      </c>
      <c r="CI32" t="s">
        <v>3929</v>
      </c>
      <c r="CJ32" t="s">
        <v>3930</v>
      </c>
      <c r="CK32" t="s">
        <v>3931</v>
      </c>
      <c r="CL32" t="s">
        <v>3967</v>
      </c>
      <c r="CM32">
        <v>2035</v>
      </c>
      <c r="CN32" t="s">
        <v>3967</v>
      </c>
      <c r="CO32" t="s">
        <v>3967</v>
      </c>
      <c r="CP32" s="30">
        <v>45526</v>
      </c>
      <c r="CQ32" s="30">
        <v>46621</v>
      </c>
      <c r="CR32" t="s">
        <v>3968</v>
      </c>
      <c r="CS32" t="s">
        <v>4552</v>
      </c>
      <c r="CT32" t="s">
        <v>4553</v>
      </c>
      <c r="CU32">
        <v>26269</v>
      </c>
      <c r="CV32">
        <v>52</v>
      </c>
      <c r="CW32" t="s">
        <v>3971</v>
      </c>
      <c r="CX32" t="s">
        <v>3968</v>
      </c>
      <c r="CY32" t="s">
        <v>4404</v>
      </c>
      <c r="CZ32" t="s">
        <v>4554</v>
      </c>
      <c r="DA32" t="s">
        <v>4425</v>
      </c>
      <c r="DB32" t="s">
        <v>4550</v>
      </c>
      <c r="DC32" t="s">
        <v>4550</v>
      </c>
      <c r="DD32" t="s">
        <v>4555</v>
      </c>
      <c r="DE32" t="s">
        <v>4556</v>
      </c>
      <c r="DF32" t="s">
        <v>4557</v>
      </c>
      <c r="DG32" t="s">
        <v>3968</v>
      </c>
      <c r="DH32" t="s">
        <v>4558</v>
      </c>
      <c r="DI32" t="s">
        <v>4003</v>
      </c>
      <c r="DJ32" t="s">
        <v>4408</v>
      </c>
      <c r="DK32" t="s">
        <v>4399</v>
      </c>
      <c r="DL32" t="s">
        <v>3926</v>
      </c>
      <c r="DM32" t="s">
        <v>3945</v>
      </c>
      <c r="DN32" t="s">
        <v>3927</v>
      </c>
      <c r="DO32" t="s">
        <v>4403</v>
      </c>
      <c r="DP32" t="s">
        <v>3980</v>
      </c>
      <c r="DQ32" t="s">
        <v>15</v>
      </c>
      <c r="DR32" t="s">
        <v>3980</v>
      </c>
      <c r="DS32" t="s">
        <v>3981</v>
      </c>
      <c r="DT32" t="s">
        <v>3949</v>
      </c>
      <c r="DU32" t="s">
        <v>4430</v>
      </c>
      <c r="DV32">
        <v>0</v>
      </c>
      <c r="DW32">
        <v>0</v>
      </c>
      <c r="DX32" t="s">
        <v>3931</v>
      </c>
      <c r="DY32" t="s">
        <v>4409</v>
      </c>
      <c r="DZ32" s="30" t="s">
        <v>30</v>
      </c>
      <c r="EA32" t="s">
        <v>3931</v>
      </c>
      <c r="EB32" t="s">
        <v>3931</v>
      </c>
      <c r="EC32" t="s">
        <v>3931</v>
      </c>
      <c r="ED32" t="s">
        <v>3931</v>
      </c>
      <c r="EE32" t="s">
        <v>4559</v>
      </c>
      <c r="EF32" t="s">
        <v>4560</v>
      </c>
      <c r="EG32" t="s">
        <v>30</v>
      </c>
      <c r="EH32" t="s">
        <v>30</v>
      </c>
      <c r="EI32" t="s">
        <v>30</v>
      </c>
      <c r="EJ32" t="s">
        <v>30</v>
      </c>
      <c r="EK32" t="s">
        <v>30</v>
      </c>
      <c r="EL32">
        <v>0</v>
      </c>
      <c r="EM32">
        <v>0</v>
      </c>
      <c r="EN32" t="s">
        <v>30</v>
      </c>
      <c r="EO32" t="s">
        <v>30</v>
      </c>
      <c r="EP32">
        <v>0</v>
      </c>
      <c r="EQ32">
        <v>0</v>
      </c>
      <c r="ER32">
        <v>1</v>
      </c>
      <c r="ES32" t="s">
        <v>53</v>
      </c>
      <c r="ET32" t="s">
        <v>4550</v>
      </c>
      <c r="EU32">
        <v>0</v>
      </c>
      <c r="EV32" t="s">
        <v>30</v>
      </c>
      <c r="EW32" t="s">
        <v>30</v>
      </c>
      <c r="EX32" t="s">
        <v>30</v>
      </c>
      <c r="EY32" t="s">
        <v>30</v>
      </c>
      <c r="EZ32" t="str">
        <f t="shared" si="0"/>
        <v/>
      </c>
      <c r="FA32">
        <v>3.4722222222222202E-5</v>
      </c>
      <c r="FB32" t="s">
        <v>15</v>
      </c>
      <c r="FC32">
        <v>1</v>
      </c>
      <c r="FD32">
        <v>0</v>
      </c>
      <c r="FG32" t="s">
        <v>30</v>
      </c>
      <c r="FH32" t="s">
        <v>30</v>
      </c>
      <c r="FI32" t="s">
        <v>30</v>
      </c>
      <c r="FJ32" t="s">
        <v>30</v>
      </c>
      <c r="FK32" t="s">
        <v>30</v>
      </c>
      <c r="FL32">
        <v>1</v>
      </c>
      <c r="FM32" t="s">
        <v>3719</v>
      </c>
      <c r="FN32">
        <v>1</v>
      </c>
      <c r="FO32">
        <v>0</v>
      </c>
      <c r="FP32" t="s">
        <v>184</v>
      </c>
      <c r="FQ32">
        <v>1</v>
      </c>
      <c r="FR32">
        <v>0</v>
      </c>
      <c r="FS32" t="s">
        <v>30</v>
      </c>
      <c r="FT32" t="s">
        <v>55</v>
      </c>
      <c r="FU32">
        <v>0</v>
      </c>
      <c r="FV32">
        <v>0</v>
      </c>
      <c r="FW32">
        <v>0</v>
      </c>
      <c r="FX32">
        <v>0</v>
      </c>
      <c r="FY32" t="s">
        <v>53</v>
      </c>
      <c r="FZ32" t="s">
        <v>4399</v>
      </c>
      <c r="GA32" t="s">
        <v>30</v>
      </c>
      <c r="GB32" t="s">
        <v>30</v>
      </c>
      <c r="GC32" t="s">
        <v>30</v>
      </c>
    </row>
    <row r="33" spans="1:185" x14ac:dyDescent="0.25">
      <c r="A33" t="s">
        <v>184</v>
      </c>
      <c r="B33" t="s">
        <v>1259</v>
      </c>
      <c r="C33">
        <v>1</v>
      </c>
      <c r="D33" t="s">
        <v>1259</v>
      </c>
      <c r="E33">
        <v>1</v>
      </c>
      <c r="F33" t="s">
        <v>4327</v>
      </c>
      <c r="G33" t="s">
        <v>4327</v>
      </c>
      <c r="H33" t="s">
        <v>30</v>
      </c>
      <c r="I33" t="s">
        <v>30</v>
      </c>
      <c r="J33" t="s">
        <v>30</v>
      </c>
      <c r="K33" t="s">
        <v>30</v>
      </c>
      <c r="L33" t="s">
        <v>30</v>
      </c>
      <c r="M33" t="s">
        <v>30</v>
      </c>
      <c r="N33" t="s">
        <v>30</v>
      </c>
      <c r="O33" t="s">
        <v>30</v>
      </c>
      <c r="P33" t="s">
        <v>30</v>
      </c>
      <c r="Q33" s="29" t="s">
        <v>30</v>
      </c>
      <c r="R33" s="29" t="s">
        <v>30</v>
      </c>
      <c r="S33" t="s">
        <v>30</v>
      </c>
      <c r="T33" t="s">
        <v>30</v>
      </c>
      <c r="U33" t="s">
        <v>30</v>
      </c>
      <c r="V33" t="s">
        <v>30</v>
      </c>
      <c r="W33" t="s">
        <v>30</v>
      </c>
      <c r="X33" t="s">
        <v>30</v>
      </c>
      <c r="Y33" s="29" t="s">
        <v>30</v>
      </c>
      <c r="Z33" s="29" t="s">
        <v>30</v>
      </c>
      <c r="AA33" s="29" t="s">
        <v>30</v>
      </c>
      <c r="AB33" t="s">
        <v>30</v>
      </c>
      <c r="AC33" t="s">
        <v>30</v>
      </c>
      <c r="AD33" t="s">
        <v>30</v>
      </c>
      <c r="AE33" t="s">
        <v>30</v>
      </c>
      <c r="AF33" t="s">
        <v>30</v>
      </c>
      <c r="AG33" t="s">
        <v>30</v>
      </c>
      <c r="AH33" t="s">
        <v>30</v>
      </c>
      <c r="AI33" t="s">
        <v>30</v>
      </c>
      <c r="AJ33" t="s">
        <v>4561</v>
      </c>
      <c r="AK33" t="s">
        <v>30</v>
      </c>
      <c r="AL33" t="s">
        <v>30</v>
      </c>
      <c r="AM33" t="s">
        <v>30</v>
      </c>
      <c r="AN33" s="29" t="s">
        <v>30</v>
      </c>
      <c r="AO33" t="s">
        <v>30</v>
      </c>
      <c r="AP33" t="s">
        <v>30</v>
      </c>
      <c r="AQ33" t="s">
        <v>30</v>
      </c>
      <c r="AR33" t="s">
        <v>30</v>
      </c>
      <c r="AS33" t="s">
        <v>30</v>
      </c>
      <c r="AT33" t="s">
        <v>30</v>
      </c>
      <c r="AU33" t="s">
        <v>30</v>
      </c>
      <c r="AV33" t="s">
        <v>30</v>
      </c>
      <c r="AW33" t="s">
        <v>30</v>
      </c>
      <c r="AX33" t="s">
        <v>30</v>
      </c>
      <c r="AY33" t="s">
        <v>30</v>
      </c>
      <c r="AZ33" t="s">
        <v>30</v>
      </c>
      <c r="BA33" t="s">
        <v>30</v>
      </c>
      <c r="BB33" t="s">
        <v>30</v>
      </c>
      <c r="BC33" t="s">
        <v>30</v>
      </c>
      <c r="BD33" t="s">
        <v>30</v>
      </c>
      <c r="BE33" t="s">
        <v>30</v>
      </c>
      <c r="BF33" t="s">
        <v>30</v>
      </c>
      <c r="BG33" t="s">
        <v>30</v>
      </c>
      <c r="BH33" t="s">
        <v>30</v>
      </c>
      <c r="BI33" t="s">
        <v>30</v>
      </c>
      <c r="BJ33" t="s">
        <v>30</v>
      </c>
      <c r="BK33" s="29" t="s">
        <v>30</v>
      </c>
      <c r="BL33" t="s">
        <v>3914</v>
      </c>
      <c r="BM33" t="s">
        <v>3915</v>
      </c>
      <c r="BN33" s="30">
        <v>45351.713460648098</v>
      </c>
      <c r="BO33" t="s">
        <v>4562</v>
      </c>
      <c r="BP33" t="s">
        <v>4330</v>
      </c>
      <c r="BQ33" t="s">
        <v>4331</v>
      </c>
      <c r="BR33" t="s">
        <v>3919</v>
      </c>
      <c r="BS33" t="s">
        <v>3920</v>
      </c>
      <c r="BT33" t="s">
        <v>3921</v>
      </c>
      <c r="BU33" t="s">
        <v>4035</v>
      </c>
      <c r="BV33" t="s">
        <v>4332</v>
      </c>
      <c r="BW33" t="s">
        <v>4563</v>
      </c>
      <c r="BX33" t="s">
        <v>4334</v>
      </c>
      <c r="BY33" t="s">
        <v>3926</v>
      </c>
      <c r="BZ33" t="s">
        <v>4123</v>
      </c>
      <c r="CA33" s="30">
        <v>45351.457592592596</v>
      </c>
      <c r="CB33" s="30">
        <v>45351.474513888897</v>
      </c>
      <c r="CC33" s="30">
        <v>45348.532500000001</v>
      </c>
      <c r="CD33" t="s">
        <v>14</v>
      </c>
      <c r="CE33">
        <v>2024</v>
      </c>
      <c r="CF33">
        <v>2</v>
      </c>
      <c r="CG33" t="s">
        <v>4564</v>
      </c>
      <c r="CH33" t="s">
        <v>55</v>
      </c>
      <c r="CI33" t="s">
        <v>3929</v>
      </c>
      <c r="CJ33" t="s">
        <v>3930</v>
      </c>
      <c r="CK33" t="s">
        <v>3931</v>
      </c>
      <c r="CL33" t="s">
        <v>4564</v>
      </c>
      <c r="CM33">
        <v>0</v>
      </c>
      <c r="CN33" t="s">
        <v>71</v>
      </c>
      <c r="CO33" t="s">
        <v>4564</v>
      </c>
      <c r="CP33" s="30" t="s">
        <v>30</v>
      </c>
      <c r="CQ33" s="30" t="s">
        <v>30</v>
      </c>
      <c r="CR33" t="s">
        <v>3932</v>
      </c>
      <c r="CS33" t="s">
        <v>4336</v>
      </c>
      <c r="CT33" t="s">
        <v>4337</v>
      </c>
      <c r="CU33">
        <v>29450</v>
      </c>
      <c r="CV33">
        <v>43</v>
      </c>
      <c r="CW33" t="s">
        <v>3971</v>
      </c>
      <c r="CX33" t="s">
        <v>3932</v>
      </c>
      <c r="CY33" t="s">
        <v>4338</v>
      </c>
      <c r="CZ33" t="s">
        <v>4339</v>
      </c>
      <c r="DA33" t="s">
        <v>4390</v>
      </c>
      <c r="DB33" t="s">
        <v>4332</v>
      </c>
      <c r="DC33" t="s">
        <v>4332</v>
      </c>
      <c r="DD33" t="s">
        <v>4565</v>
      </c>
      <c r="DE33" t="s">
        <v>4566</v>
      </c>
      <c r="DF33" t="s">
        <v>4567</v>
      </c>
      <c r="DG33" t="s">
        <v>3932</v>
      </c>
      <c r="DH33" t="s">
        <v>4344</v>
      </c>
      <c r="DI33" t="s">
        <v>4345</v>
      </c>
      <c r="DJ33" t="s">
        <v>4346</v>
      </c>
      <c r="DK33" t="s">
        <v>4327</v>
      </c>
      <c r="DL33" t="s">
        <v>3926</v>
      </c>
      <c r="DM33" t="s">
        <v>4136</v>
      </c>
      <c r="DN33" t="s">
        <v>4123</v>
      </c>
      <c r="DO33" t="s">
        <v>4334</v>
      </c>
      <c r="DP33" t="s">
        <v>3946</v>
      </c>
      <c r="DQ33" t="s">
        <v>14</v>
      </c>
      <c r="DR33" t="s">
        <v>3947</v>
      </c>
      <c r="DS33" t="s">
        <v>3948</v>
      </c>
      <c r="DT33" t="s">
        <v>3949</v>
      </c>
      <c r="DU33" t="s">
        <v>4395</v>
      </c>
      <c r="DV33">
        <v>5.44</v>
      </c>
      <c r="DW33">
        <v>5.44</v>
      </c>
      <c r="DX33" t="s">
        <v>3931</v>
      </c>
      <c r="DY33" t="s">
        <v>4348</v>
      </c>
      <c r="DZ33" s="30">
        <v>45351.713460648098</v>
      </c>
      <c r="EA33" t="s">
        <v>4568</v>
      </c>
      <c r="EB33" t="s">
        <v>3931</v>
      </c>
      <c r="EC33" t="s">
        <v>4569</v>
      </c>
      <c r="ED33" t="s">
        <v>4570</v>
      </c>
      <c r="EE33" t="s">
        <v>4349</v>
      </c>
      <c r="EF33" t="s">
        <v>4571</v>
      </c>
      <c r="EG33" t="s">
        <v>39</v>
      </c>
      <c r="EH33">
        <v>0</v>
      </c>
      <c r="EI33">
        <v>0</v>
      </c>
      <c r="EJ33">
        <v>1</v>
      </c>
      <c r="EK33">
        <v>0</v>
      </c>
      <c r="EL33">
        <v>0</v>
      </c>
      <c r="EM33">
        <v>0</v>
      </c>
      <c r="EN33">
        <v>0</v>
      </c>
      <c r="EO33">
        <v>0</v>
      </c>
      <c r="EP33">
        <v>0</v>
      </c>
      <c r="EQ33">
        <v>0</v>
      </c>
      <c r="ER33">
        <v>1</v>
      </c>
      <c r="ES33" t="s">
        <v>59</v>
      </c>
      <c r="ET33" t="s">
        <v>4332</v>
      </c>
      <c r="EU33">
        <v>0</v>
      </c>
      <c r="EV33" t="s">
        <v>30</v>
      </c>
      <c r="EW33" t="s">
        <v>30</v>
      </c>
      <c r="EX33" t="s">
        <v>30</v>
      </c>
      <c r="EY33" t="s">
        <v>30</v>
      </c>
      <c r="EZ33">
        <f t="shared" si="0"/>
        <v>0.25586805550119607</v>
      </c>
      <c r="FA33">
        <v>0.25586805555555597</v>
      </c>
      <c r="FB33" t="s">
        <v>14</v>
      </c>
      <c r="FC33">
        <v>0</v>
      </c>
      <c r="FD33">
        <v>1</v>
      </c>
      <c r="FF33">
        <v>1</v>
      </c>
      <c r="FG33" t="s">
        <v>30</v>
      </c>
      <c r="FH33" t="s">
        <v>30</v>
      </c>
      <c r="FI33" t="s">
        <v>30</v>
      </c>
      <c r="FJ33" t="s">
        <v>30</v>
      </c>
      <c r="FK33" t="s">
        <v>30</v>
      </c>
      <c r="FL33">
        <v>1</v>
      </c>
      <c r="FM33" t="s">
        <v>3719</v>
      </c>
      <c r="FN33">
        <v>0</v>
      </c>
      <c r="FO33">
        <v>1</v>
      </c>
      <c r="FP33" t="s">
        <v>184</v>
      </c>
      <c r="FQ33">
        <v>0</v>
      </c>
      <c r="FR33">
        <v>1</v>
      </c>
      <c r="FS33" t="s">
        <v>30</v>
      </c>
      <c r="FT33" t="s">
        <v>55</v>
      </c>
      <c r="FU33">
        <v>0</v>
      </c>
      <c r="FV33">
        <v>0</v>
      </c>
      <c r="FW33">
        <v>0</v>
      </c>
      <c r="FX33">
        <v>0</v>
      </c>
      <c r="FY33" t="s">
        <v>59</v>
      </c>
      <c r="FZ33" t="s">
        <v>4327</v>
      </c>
      <c r="GA33" t="s">
        <v>39</v>
      </c>
      <c r="GB33" t="s">
        <v>30</v>
      </c>
      <c r="GC33" t="s">
        <v>30</v>
      </c>
    </row>
    <row r="34" spans="1:185" x14ac:dyDescent="0.25">
      <c r="A34" t="s">
        <v>184</v>
      </c>
      <c r="B34" t="s">
        <v>1259</v>
      </c>
      <c r="C34">
        <v>1</v>
      </c>
      <c r="D34" t="s">
        <v>1259</v>
      </c>
      <c r="E34">
        <v>1</v>
      </c>
      <c r="F34" t="s">
        <v>4030</v>
      </c>
      <c r="G34" t="s">
        <v>4030</v>
      </c>
      <c r="H34" t="s">
        <v>30</v>
      </c>
      <c r="I34" t="s">
        <v>30</v>
      </c>
      <c r="J34" t="s">
        <v>30</v>
      </c>
      <c r="K34" t="s">
        <v>30</v>
      </c>
      <c r="L34" t="s">
        <v>30</v>
      </c>
      <c r="M34" t="s">
        <v>30</v>
      </c>
      <c r="N34" t="s">
        <v>30</v>
      </c>
      <c r="O34" t="s">
        <v>30</v>
      </c>
      <c r="P34" t="s">
        <v>30</v>
      </c>
      <c r="Q34" s="29" t="s">
        <v>30</v>
      </c>
      <c r="R34" s="29" t="s">
        <v>30</v>
      </c>
      <c r="S34" t="s">
        <v>30</v>
      </c>
      <c r="T34" t="s">
        <v>30</v>
      </c>
      <c r="U34" t="s">
        <v>30</v>
      </c>
      <c r="V34" t="s">
        <v>30</v>
      </c>
      <c r="W34" t="s">
        <v>30</v>
      </c>
      <c r="X34" t="s">
        <v>30</v>
      </c>
      <c r="Y34" s="29" t="s">
        <v>30</v>
      </c>
      <c r="Z34" s="29" t="s">
        <v>30</v>
      </c>
      <c r="AA34" s="29" t="s">
        <v>30</v>
      </c>
      <c r="AB34" t="s">
        <v>30</v>
      </c>
      <c r="AC34" t="s">
        <v>30</v>
      </c>
      <c r="AD34" t="s">
        <v>30</v>
      </c>
      <c r="AE34" t="s">
        <v>30</v>
      </c>
      <c r="AF34" t="s">
        <v>30</v>
      </c>
      <c r="AG34" t="s">
        <v>30</v>
      </c>
      <c r="AH34" t="s">
        <v>30</v>
      </c>
      <c r="AI34" t="s">
        <v>30</v>
      </c>
      <c r="AJ34" t="s">
        <v>4572</v>
      </c>
      <c r="AK34" t="s">
        <v>30</v>
      </c>
      <c r="AL34" t="s">
        <v>30</v>
      </c>
      <c r="AM34" t="s">
        <v>30</v>
      </c>
      <c r="AN34" s="29" t="s">
        <v>30</v>
      </c>
      <c r="AO34" t="s">
        <v>30</v>
      </c>
      <c r="AP34" t="s">
        <v>30</v>
      </c>
      <c r="AQ34" t="s">
        <v>30</v>
      </c>
      <c r="AR34" t="s">
        <v>30</v>
      </c>
      <c r="AS34" t="s">
        <v>30</v>
      </c>
      <c r="AT34" t="s">
        <v>30</v>
      </c>
      <c r="AU34" t="s">
        <v>30</v>
      </c>
      <c r="AV34" t="s">
        <v>30</v>
      </c>
      <c r="AW34" t="s">
        <v>30</v>
      </c>
      <c r="AX34" t="s">
        <v>30</v>
      </c>
      <c r="AY34" t="s">
        <v>30</v>
      </c>
      <c r="AZ34" t="s">
        <v>30</v>
      </c>
      <c r="BA34" t="s">
        <v>30</v>
      </c>
      <c r="BB34" t="s">
        <v>30</v>
      </c>
      <c r="BC34" t="s">
        <v>30</v>
      </c>
      <c r="BD34" t="s">
        <v>30</v>
      </c>
      <c r="BE34" t="s">
        <v>30</v>
      </c>
      <c r="BF34" t="s">
        <v>30</v>
      </c>
      <c r="BG34" t="s">
        <v>30</v>
      </c>
      <c r="BH34" t="s">
        <v>30</v>
      </c>
      <c r="BI34" t="s">
        <v>30</v>
      </c>
      <c r="BJ34" t="s">
        <v>30</v>
      </c>
      <c r="BK34" s="29" t="s">
        <v>30</v>
      </c>
      <c r="BL34" t="s">
        <v>3914</v>
      </c>
      <c r="BM34" t="s">
        <v>3915</v>
      </c>
      <c r="BN34" s="30">
        <v>45443.433125000003</v>
      </c>
      <c r="BO34" t="s">
        <v>4573</v>
      </c>
      <c r="BP34" t="s">
        <v>4574</v>
      </c>
      <c r="BQ34" t="s">
        <v>4575</v>
      </c>
      <c r="BR34" t="s">
        <v>3919</v>
      </c>
      <c r="BS34" t="s">
        <v>3920</v>
      </c>
      <c r="BT34" t="s">
        <v>3921</v>
      </c>
      <c r="BU34" t="s">
        <v>4438</v>
      </c>
      <c r="BV34" t="s">
        <v>4576</v>
      </c>
      <c r="BW34" t="s">
        <v>4577</v>
      </c>
      <c r="BX34" t="s">
        <v>4038</v>
      </c>
      <c r="BY34" t="s">
        <v>3926</v>
      </c>
      <c r="BZ34" t="s">
        <v>3927</v>
      </c>
      <c r="CA34" s="30">
        <v>45443.433101851799</v>
      </c>
      <c r="CB34" s="30">
        <v>45443.433125000003</v>
      </c>
      <c r="CC34" s="30">
        <v>45443.431157407402</v>
      </c>
      <c r="CD34" t="s">
        <v>15</v>
      </c>
      <c r="CE34">
        <v>2024</v>
      </c>
      <c r="CF34">
        <v>5</v>
      </c>
      <c r="CG34" t="s">
        <v>3967</v>
      </c>
      <c r="CH34" t="s">
        <v>55</v>
      </c>
      <c r="CI34" t="s">
        <v>3929</v>
      </c>
      <c r="CJ34" t="s">
        <v>3930</v>
      </c>
      <c r="CK34" t="s">
        <v>3931</v>
      </c>
      <c r="CL34" t="s">
        <v>3967</v>
      </c>
      <c r="CM34">
        <v>2035</v>
      </c>
      <c r="CN34" t="s">
        <v>3967</v>
      </c>
      <c r="CO34" t="s">
        <v>3967</v>
      </c>
      <c r="CP34" s="30">
        <v>45443</v>
      </c>
      <c r="CQ34" s="30">
        <v>46538</v>
      </c>
      <c r="CR34" t="s">
        <v>3932</v>
      </c>
      <c r="CS34" t="s">
        <v>4578</v>
      </c>
      <c r="CT34" t="s">
        <v>4579</v>
      </c>
      <c r="CU34">
        <v>25214</v>
      </c>
      <c r="CV34">
        <v>55</v>
      </c>
      <c r="CW34" t="s">
        <v>3971</v>
      </c>
      <c r="CX34" t="s">
        <v>3932</v>
      </c>
      <c r="CY34" t="s">
        <v>4580</v>
      </c>
      <c r="CZ34" t="s">
        <v>4044</v>
      </c>
      <c r="DA34" t="s">
        <v>4532</v>
      </c>
      <c r="DB34" t="s">
        <v>4576</v>
      </c>
      <c r="DC34" t="s">
        <v>4576</v>
      </c>
      <c r="DD34" t="s">
        <v>4581</v>
      </c>
      <c r="DE34" t="s">
        <v>4582</v>
      </c>
      <c r="DF34" t="s">
        <v>4583</v>
      </c>
      <c r="DG34" t="s">
        <v>3932</v>
      </c>
      <c r="DH34" t="s">
        <v>3942</v>
      </c>
      <c r="DI34" t="s">
        <v>4003</v>
      </c>
      <c r="DJ34" t="s">
        <v>3944</v>
      </c>
      <c r="DK34" t="s">
        <v>4030</v>
      </c>
      <c r="DL34" t="s">
        <v>3926</v>
      </c>
      <c r="DM34" t="s">
        <v>3945</v>
      </c>
      <c r="DN34" t="s">
        <v>3927</v>
      </c>
      <c r="DO34" t="s">
        <v>4038</v>
      </c>
      <c r="DP34" t="s">
        <v>3980</v>
      </c>
      <c r="DQ34" t="s">
        <v>15</v>
      </c>
      <c r="DR34" t="s">
        <v>3980</v>
      </c>
      <c r="DS34" t="s">
        <v>3981</v>
      </c>
      <c r="DT34" t="s">
        <v>3949</v>
      </c>
      <c r="DU34" t="s">
        <v>4535</v>
      </c>
      <c r="DV34">
        <v>0</v>
      </c>
      <c r="DW34">
        <v>0</v>
      </c>
      <c r="DX34" t="s">
        <v>3931</v>
      </c>
      <c r="DY34" t="s">
        <v>4519</v>
      </c>
      <c r="DZ34" s="30" t="s">
        <v>30</v>
      </c>
      <c r="EA34" t="s">
        <v>3931</v>
      </c>
      <c r="EB34" t="s">
        <v>3931</v>
      </c>
      <c r="EC34" t="s">
        <v>3931</v>
      </c>
      <c r="ED34" t="s">
        <v>3931</v>
      </c>
      <c r="EE34" t="s">
        <v>4584</v>
      </c>
      <c r="EF34" t="s">
        <v>4585</v>
      </c>
      <c r="EG34" t="s">
        <v>30</v>
      </c>
      <c r="EH34" t="s">
        <v>30</v>
      </c>
      <c r="EI34" t="s">
        <v>30</v>
      </c>
      <c r="EJ34" t="s">
        <v>30</v>
      </c>
      <c r="EK34" t="s">
        <v>30</v>
      </c>
      <c r="EL34">
        <v>0</v>
      </c>
      <c r="EM34">
        <v>0</v>
      </c>
      <c r="EN34" t="s">
        <v>30</v>
      </c>
      <c r="EO34" t="s">
        <v>30</v>
      </c>
      <c r="EP34">
        <v>0</v>
      </c>
      <c r="EQ34">
        <v>0</v>
      </c>
      <c r="ER34">
        <v>1</v>
      </c>
      <c r="ES34" t="s">
        <v>67</v>
      </c>
      <c r="ET34" t="s">
        <v>4576</v>
      </c>
      <c r="EU34">
        <v>0</v>
      </c>
      <c r="EV34" t="s">
        <v>30</v>
      </c>
      <c r="EW34" t="s">
        <v>30</v>
      </c>
      <c r="EX34" t="s">
        <v>30</v>
      </c>
      <c r="EY34" t="s">
        <v>30</v>
      </c>
      <c r="EZ34" t="str">
        <f t="shared" si="0"/>
        <v/>
      </c>
      <c r="FA34">
        <v>2.31481481481481E-5</v>
      </c>
      <c r="FB34" t="s">
        <v>15</v>
      </c>
      <c r="FC34">
        <v>1</v>
      </c>
      <c r="FD34">
        <v>0</v>
      </c>
      <c r="FG34" t="s">
        <v>30</v>
      </c>
      <c r="FH34" t="s">
        <v>30</v>
      </c>
      <c r="FI34" t="s">
        <v>30</v>
      </c>
      <c r="FJ34" t="s">
        <v>30</v>
      </c>
      <c r="FK34" t="s">
        <v>30</v>
      </c>
      <c r="FL34">
        <v>1</v>
      </c>
      <c r="FM34" t="s">
        <v>3719</v>
      </c>
      <c r="FN34">
        <v>1</v>
      </c>
      <c r="FO34">
        <v>0</v>
      </c>
      <c r="FP34" t="s">
        <v>184</v>
      </c>
      <c r="FQ34">
        <v>1</v>
      </c>
      <c r="FR34">
        <v>0</v>
      </c>
      <c r="FS34" t="s">
        <v>30</v>
      </c>
      <c r="FT34" t="s">
        <v>55</v>
      </c>
      <c r="FU34">
        <v>0</v>
      </c>
      <c r="FV34">
        <v>0</v>
      </c>
      <c r="FW34">
        <v>0</v>
      </c>
      <c r="FX34">
        <v>0</v>
      </c>
      <c r="FY34" t="s">
        <v>67</v>
      </c>
      <c r="FZ34" t="s">
        <v>4030</v>
      </c>
      <c r="GA34" t="s">
        <v>30</v>
      </c>
      <c r="GB34" t="s">
        <v>30</v>
      </c>
      <c r="GC34" t="s">
        <v>30</v>
      </c>
    </row>
    <row r="35" spans="1:185" x14ac:dyDescent="0.25">
      <c r="A35" t="s">
        <v>184</v>
      </c>
      <c r="B35" t="s">
        <v>1259</v>
      </c>
      <c r="C35">
        <v>1</v>
      </c>
      <c r="D35" t="s">
        <v>1259</v>
      </c>
      <c r="E35">
        <v>1</v>
      </c>
      <c r="F35" t="s">
        <v>4030</v>
      </c>
      <c r="G35" t="s">
        <v>4030</v>
      </c>
      <c r="H35" t="s">
        <v>30</v>
      </c>
      <c r="I35" t="s">
        <v>30</v>
      </c>
      <c r="J35" t="s">
        <v>30</v>
      </c>
      <c r="K35" t="s">
        <v>30</v>
      </c>
      <c r="L35" t="s">
        <v>30</v>
      </c>
      <c r="M35" t="s">
        <v>30</v>
      </c>
      <c r="N35" t="s">
        <v>30</v>
      </c>
      <c r="O35" t="s">
        <v>30</v>
      </c>
      <c r="P35" t="s">
        <v>30</v>
      </c>
      <c r="Q35" s="29" t="s">
        <v>30</v>
      </c>
      <c r="R35" s="29" t="s">
        <v>30</v>
      </c>
      <c r="S35" t="s">
        <v>30</v>
      </c>
      <c r="T35" t="s">
        <v>30</v>
      </c>
      <c r="U35" t="s">
        <v>30</v>
      </c>
      <c r="V35" t="s">
        <v>30</v>
      </c>
      <c r="W35" t="s">
        <v>30</v>
      </c>
      <c r="X35" t="s">
        <v>30</v>
      </c>
      <c r="Y35" s="29" t="s">
        <v>30</v>
      </c>
      <c r="Z35" s="29" t="s">
        <v>30</v>
      </c>
      <c r="AA35" s="29" t="s">
        <v>30</v>
      </c>
      <c r="AB35" t="s">
        <v>30</v>
      </c>
      <c r="AC35" t="s">
        <v>30</v>
      </c>
      <c r="AD35" t="s">
        <v>30</v>
      </c>
      <c r="AE35" t="s">
        <v>30</v>
      </c>
      <c r="AF35" t="s">
        <v>30</v>
      </c>
      <c r="AG35" t="s">
        <v>30</v>
      </c>
      <c r="AH35" t="s">
        <v>30</v>
      </c>
      <c r="AI35" t="s">
        <v>30</v>
      </c>
      <c r="AJ35" t="s">
        <v>4586</v>
      </c>
      <c r="AK35" t="s">
        <v>30</v>
      </c>
      <c r="AL35" t="s">
        <v>30</v>
      </c>
      <c r="AM35" t="s">
        <v>30</v>
      </c>
      <c r="AN35" s="29" t="s">
        <v>30</v>
      </c>
      <c r="AO35" t="s">
        <v>30</v>
      </c>
      <c r="AP35" t="s">
        <v>30</v>
      </c>
      <c r="AQ35" t="s">
        <v>30</v>
      </c>
      <c r="AR35" t="s">
        <v>30</v>
      </c>
      <c r="AS35" t="s">
        <v>30</v>
      </c>
      <c r="AT35" t="s">
        <v>30</v>
      </c>
      <c r="AU35" t="s">
        <v>30</v>
      </c>
      <c r="AV35" t="s">
        <v>30</v>
      </c>
      <c r="AW35" t="s">
        <v>30</v>
      </c>
      <c r="AX35" t="s">
        <v>30</v>
      </c>
      <c r="AY35" t="s">
        <v>30</v>
      </c>
      <c r="AZ35" t="s">
        <v>30</v>
      </c>
      <c r="BA35" t="s">
        <v>30</v>
      </c>
      <c r="BB35" t="s">
        <v>30</v>
      </c>
      <c r="BC35" t="s">
        <v>30</v>
      </c>
      <c r="BD35" t="s">
        <v>30</v>
      </c>
      <c r="BE35" t="s">
        <v>30</v>
      </c>
      <c r="BF35" t="s">
        <v>30</v>
      </c>
      <c r="BG35" t="s">
        <v>30</v>
      </c>
      <c r="BH35" t="s">
        <v>30</v>
      </c>
      <c r="BI35" t="s">
        <v>30</v>
      </c>
      <c r="BJ35" t="s">
        <v>30</v>
      </c>
      <c r="BK35" s="29" t="s">
        <v>30</v>
      </c>
      <c r="BL35" t="s">
        <v>3914</v>
      </c>
      <c r="BM35" t="s">
        <v>3915</v>
      </c>
      <c r="BN35" s="30">
        <v>45609.373449074097</v>
      </c>
      <c r="BO35" t="s">
        <v>4587</v>
      </c>
      <c r="BP35" t="s">
        <v>4588</v>
      </c>
      <c r="BQ35" t="s">
        <v>4589</v>
      </c>
      <c r="BR35" t="s">
        <v>3962</v>
      </c>
      <c r="BS35" t="s">
        <v>3920</v>
      </c>
      <c r="BT35" t="s">
        <v>3921</v>
      </c>
      <c r="BU35" t="s">
        <v>4096</v>
      </c>
      <c r="BV35" t="s">
        <v>4590</v>
      </c>
      <c r="BW35" t="s">
        <v>4591</v>
      </c>
      <c r="BX35" t="s">
        <v>4038</v>
      </c>
      <c r="BY35" t="s">
        <v>3926</v>
      </c>
      <c r="BZ35" t="s">
        <v>3927</v>
      </c>
      <c r="CA35" s="30">
        <v>45609.3734259259</v>
      </c>
      <c r="CB35" s="30">
        <v>45609.373449074097</v>
      </c>
      <c r="CC35" s="30">
        <v>45608.466666666704</v>
      </c>
      <c r="CD35" t="s">
        <v>15</v>
      </c>
      <c r="CE35">
        <v>2024</v>
      </c>
      <c r="CF35">
        <v>11</v>
      </c>
      <c r="CG35" t="s">
        <v>3967</v>
      </c>
      <c r="CH35" t="s">
        <v>55</v>
      </c>
      <c r="CI35" t="s">
        <v>3929</v>
      </c>
      <c r="CJ35" t="s">
        <v>3930</v>
      </c>
      <c r="CK35" t="s">
        <v>3931</v>
      </c>
      <c r="CL35" t="s">
        <v>3967</v>
      </c>
      <c r="CM35">
        <v>2035</v>
      </c>
      <c r="CN35" t="s">
        <v>3967</v>
      </c>
      <c r="CO35" t="s">
        <v>3967</v>
      </c>
      <c r="CP35" s="30">
        <v>45609</v>
      </c>
      <c r="CQ35" s="30">
        <v>46704</v>
      </c>
      <c r="CR35" t="s">
        <v>3968</v>
      </c>
      <c r="CS35" t="s">
        <v>4592</v>
      </c>
      <c r="CT35" t="s">
        <v>4593</v>
      </c>
      <c r="CU35">
        <v>22661</v>
      </c>
      <c r="CV35">
        <v>62</v>
      </c>
      <c r="CW35" t="s">
        <v>3971</v>
      </c>
      <c r="CX35" t="s">
        <v>3968</v>
      </c>
      <c r="CY35" t="s">
        <v>4594</v>
      </c>
      <c r="CZ35" t="s">
        <v>4514</v>
      </c>
      <c r="DA35" t="s">
        <v>4390</v>
      </c>
      <c r="DB35" t="s">
        <v>4590</v>
      </c>
      <c r="DC35" t="s">
        <v>4590</v>
      </c>
      <c r="DD35" t="s">
        <v>3999</v>
      </c>
      <c r="DE35" t="s">
        <v>4595</v>
      </c>
      <c r="DF35" t="s">
        <v>4596</v>
      </c>
      <c r="DG35" t="s">
        <v>3968</v>
      </c>
      <c r="DH35" t="s">
        <v>4558</v>
      </c>
      <c r="DI35" t="s">
        <v>4003</v>
      </c>
      <c r="DJ35" t="s">
        <v>3944</v>
      </c>
      <c r="DK35" t="s">
        <v>4030</v>
      </c>
      <c r="DL35" t="s">
        <v>3926</v>
      </c>
      <c r="DM35" t="s">
        <v>3945</v>
      </c>
      <c r="DN35" t="s">
        <v>3927</v>
      </c>
      <c r="DO35" t="s">
        <v>4038</v>
      </c>
      <c r="DP35" t="s">
        <v>3980</v>
      </c>
      <c r="DQ35" t="s">
        <v>15</v>
      </c>
      <c r="DR35" t="s">
        <v>3980</v>
      </c>
      <c r="DS35" t="s">
        <v>3981</v>
      </c>
      <c r="DT35" t="s">
        <v>3949</v>
      </c>
      <c r="DU35" t="s">
        <v>4395</v>
      </c>
      <c r="DV35">
        <v>0</v>
      </c>
      <c r="DW35">
        <v>0</v>
      </c>
      <c r="DX35" t="s">
        <v>3931</v>
      </c>
      <c r="DY35" t="s">
        <v>4597</v>
      </c>
      <c r="DZ35" s="30" t="s">
        <v>30</v>
      </c>
      <c r="EA35" t="s">
        <v>3931</v>
      </c>
      <c r="EB35" t="s">
        <v>3931</v>
      </c>
      <c r="EC35" t="s">
        <v>3931</v>
      </c>
      <c r="ED35" t="s">
        <v>3931</v>
      </c>
      <c r="EE35" t="s">
        <v>4598</v>
      </c>
      <c r="EF35" t="s">
        <v>4599</v>
      </c>
      <c r="EG35" t="s">
        <v>30</v>
      </c>
      <c r="EH35" t="s">
        <v>30</v>
      </c>
      <c r="EI35" t="s">
        <v>30</v>
      </c>
      <c r="EJ35" t="s">
        <v>30</v>
      </c>
      <c r="EK35" t="s">
        <v>30</v>
      </c>
      <c r="EL35">
        <v>0</v>
      </c>
      <c r="EM35">
        <v>0</v>
      </c>
      <c r="EN35" t="s">
        <v>30</v>
      </c>
      <c r="EO35" t="s">
        <v>30</v>
      </c>
      <c r="EP35">
        <v>0</v>
      </c>
      <c r="EQ35">
        <v>0</v>
      </c>
      <c r="ER35">
        <v>1</v>
      </c>
      <c r="ES35" t="s">
        <v>53</v>
      </c>
      <c r="ET35" t="s">
        <v>4590</v>
      </c>
      <c r="EU35">
        <v>0</v>
      </c>
      <c r="EV35" t="s">
        <v>30</v>
      </c>
      <c r="EW35" t="s">
        <v>30</v>
      </c>
      <c r="EX35" t="s">
        <v>30</v>
      </c>
      <c r="EY35" t="s">
        <v>30</v>
      </c>
      <c r="EZ35" t="str">
        <f t="shared" si="0"/>
        <v/>
      </c>
      <c r="FA35">
        <v>2.31481481481481E-5</v>
      </c>
      <c r="FB35" t="s">
        <v>15</v>
      </c>
      <c r="FC35">
        <v>1</v>
      </c>
      <c r="FD35">
        <v>0</v>
      </c>
      <c r="FG35" t="s">
        <v>30</v>
      </c>
      <c r="FH35" t="s">
        <v>30</v>
      </c>
      <c r="FI35" t="s">
        <v>30</v>
      </c>
      <c r="FJ35" t="s">
        <v>30</v>
      </c>
      <c r="FK35" t="s">
        <v>30</v>
      </c>
      <c r="FL35">
        <v>1</v>
      </c>
      <c r="FM35" t="s">
        <v>3719</v>
      </c>
      <c r="FN35">
        <v>1</v>
      </c>
      <c r="FO35">
        <v>0</v>
      </c>
      <c r="FP35" t="s">
        <v>184</v>
      </c>
      <c r="FQ35">
        <v>1</v>
      </c>
      <c r="FR35">
        <v>0</v>
      </c>
      <c r="FS35" t="s">
        <v>30</v>
      </c>
      <c r="FT35" t="s">
        <v>55</v>
      </c>
      <c r="FU35">
        <v>0</v>
      </c>
      <c r="FV35">
        <v>0</v>
      </c>
      <c r="FW35">
        <v>0</v>
      </c>
      <c r="FX35">
        <v>0</v>
      </c>
      <c r="FY35" t="s">
        <v>53</v>
      </c>
      <c r="FZ35" t="s">
        <v>4030</v>
      </c>
      <c r="GA35" t="s">
        <v>30</v>
      </c>
      <c r="GB35" t="s">
        <v>30</v>
      </c>
      <c r="GC35" t="s">
        <v>30</v>
      </c>
    </row>
    <row r="36" spans="1:185" x14ac:dyDescent="0.25">
      <c r="A36" t="s">
        <v>184</v>
      </c>
      <c r="B36" t="s">
        <v>1259</v>
      </c>
      <c r="C36">
        <v>1</v>
      </c>
      <c r="D36" t="s">
        <v>1259</v>
      </c>
      <c r="E36">
        <v>1</v>
      </c>
      <c r="F36" t="s">
        <v>4030</v>
      </c>
      <c r="G36" t="s">
        <v>4030</v>
      </c>
      <c r="H36" t="s">
        <v>30</v>
      </c>
      <c r="I36" t="s">
        <v>30</v>
      </c>
      <c r="J36" t="s">
        <v>30</v>
      </c>
      <c r="K36" t="s">
        <v>30</v>
      </c>
      <c r="L36" t="s">
        <v>30</v>
      </c>
      <c r="M36" t="s">
        <v>30</v>
      </c>
      <c r="N36" t="s">
        <v>30</v>
      </c>
      <c r="O36" t="s">
        <v>30</v>
      </c>
      <c r="P36" t="s">
        <v>30</v>
      </c>
      <c r="Q36" s="29" t="s">
        <v>30</v>
      </c>
      <c r="R36" s="29" t="s">
        <v>30</v>
      </c>
      <c r="S36" t="s">
        <v>30</v>
      </c>
      <c r="T36" t="s">
        <v>30</v>
      </c>
      <c r="U36" t="s">
        <v>30</v>
      </c>
      <c r="V36" t="s">
        <v>30</v>
      </c>
      <c r="W36" t="s">
        <v>30</v>
      </c>
      <c r="X36" t="s">
        <v>30</v>
      </c>
      <c r="Y36" s="29" t="s">
        <v>30</v>
      </c>
      <c r="Z36" s="29" t="s">
        <v>30</v>
      </c>
      <c r="AA36" s="29" t="s">
        <v>30</v>
      </c>
      <c r="AB36" t="s">
        <v>30</v>
      </c>
      <c r="AC36" t="s">
        <v>30</v>
      </c>
      <c r="AD36" t="s">
        <v>30</v>
      </c>
      <c r="AE36" t="s">
        <v>30</v>
      </c>
      <c r="AF36" t="s">
        <v>30</v>
      </c>
      <c r="AG36" t="s">
        <v>30</v>
      </c>
      <c r="AH36" t="s">
        <v>30</v>
      </c>
      <c r="AI36" t="s">
        <v>30</v>
      </c>
      <c r="AJ36" t="s">
        <v>4600</v>
      </c>
      <c r="AK36" t="s">
        <v>30</v>
      </c>
      <c r="AL36" t="s">
        <v>30</v>
      </c>
      <c r="AM36" t="s">
        <v>30</v>
      </c>
      <c r="AN36" s="29" t="s">
        <v>30</v>
      </c>
      <c r="AO36" t="s">
        <v>30</v>
      </c>
      <c r="AP36" t="s">
        <v>30</v>
      </c>
      <c r="AQ36" t="s">
        <v>30</v>
      </c>
      <c r="AR36" t="s">
        <v>30</v>
      </c>
      <c r="AS36" t="s">
        <v>30</v>
      </c>
      <c r="AT36" t="s">
        <v>30</v>
      </c>
      <c r="AU36" t="s">
        <v>30</v>
      </c>
      <c r="AV36" t="s">
        <v>30</v>
      </c>
      <c r="AW36" t="s">
        <v>30</v>
      </c>
      <c r="AX36" t="s">
        <v>30</v>
      </c>
      <c r="AY36" t="s">
        <v>30</v>
      </c>
      <c r="AZ36" t="s">
        <v>30</v>
      </c>
      <c r="BA36" t="s">
        <v>30</v>
      </c>
      <c r="BB36" t="s">
        <v>30</v>
      </c>
      <c r="BC36" t="s">
        <v>30</v>
      </c>
      <c r="BD36" t="s">
        <v>30</v>
      </c>
      <c r="BE36" t="s">
        <v>30</v>
      </c>
      <c r="BF36" t="s">
        <v>30</v>
      </c>
      <c r="BG36" t="s">
        <v>30</v>
      </c>
      <c r="BH36" t="s">
        <v>30</v>
      </c>
      <c r="BI36" t="s">
        <v>30</v>
      </c>
      <c r="BJ36" t="s">
        <v>30</v>
      </c>
      <c r="BK36" s="29" t="s">
        <v>30</v>
      </c>
      <c r="BL36" t="s">
        <v>3914</v>
      </c>
      <c r="BM36" t="s">
        <v>3915</v>
      </c>
      <c r="BN36" s="30">
        <v>45376.420671296299</v>
      </c>
      <c r="BO36" t="s">
        <v>4601</v>
      </c>
      <c r="BP36" t="s">
        <v>4602</v>
      </c>
      <c r="BQ36" t="s">
        <v>4603</v>
      </c>
      <c r="BR36" t="s">
        <v>3962</v>
      </c>
      <c r="BS36" t="s">
        <v>3920</v>
      </c>
      <c r="BT36" t="s">
        <v>4013</v>
      </c>
      <c r="BU36" t="s">
        <v>4014</v>
      </c>
      <c r="BV36" t="s">
        <v>4604</v>
      </c>
      <c r="BW36" t="s">
        <v>4605</v>
      </c>
      <c r="BX36" t="s">
        <v>4038</v>
      </c>
      <c r="BY36" t="s">
        <v>3926</v>
      </c>
      <c r="BZ36" t="s">
        <v>4123</v>
      </c>
      <c r="CA36" s="30">
        <v>45376.399664351899</v>
      </c>
      <c r="CB36" s="30">
        <v>45376.399664351899</v>
      </c>
      <c r="CC36" s="30">
        <v>45376.3936805556</v>
      </c>
      <c r="CD36" t="s">
        <v>15</v>
      </c>
      <c r="CE36">
        <v>2024</v>
      </c>
      <c r="CF36">
        <v>3</v>
      </c>
      <c r="CG36" t="s">
        <v>4606</v>
      </c>
      <c r="CH36" t="s">
        <v>55</v>
      </c>
      <c r="CI36" t="s">
        <v>3929</v>
      </c>
      <c r="CJ36" t="s">
        <v>3930</v>
      </c>
      <c r="CK36" t="s">
        <v>4606</v>
      </c>
      <c r="CL36" t="s">
        <v>3931</v>
      </c>
      <c r="CM36">
        <v>2035</v>
      </c>
      <c r="CN36" t="s">
        <v>3967</v>
      </c>
      <c r="CO36" t="s">
        <v>4606</v>
      </c>
      <c r="CP36" s="30">
        <v>45376</v>
      </c>
      <c r="CQ36" s="30">
        <v>46471</v>
      </c>
      <c r="CR36" t="s">
        <v>3968</v>
      </c>
      <c r="CS36" t="s">
        <v>4607</v>
      </c>
      <c r="CT36" t="s">
        <v>4608</v>
      </c>
      <c r="CU36">
        <v>24307</v>
      </c>
      <c r="CV36">
        <v>57</v>
      </c>
      <c r="CW36" t="s">
        <v>3971</v>
      </c>
      <c r="CX36" t="s">
        <v>3968</v>
      </c>
      <c r="CY36" t="s">
        <v>4043</v>
      </c>
      <c r="CZ36" t="s">
        <v>4044</v>
      </c>
      <c r="DA36" t="s">
        <v>4609</v>
      </c>
      <c r="DB36" t="s">
        <v>4604</v>
      </c>
      <c r="DC36" t="s">
        <v>4604</v>
      </c>
      <c r="DD36" t="s">
        <v>4610</v>
      </c>
      <c r="DE36" t="s">
        <v>4534</v>
      </c>
      <c r="DF36" t="s">
        <v>4501</v>
      </c>
      <c r="DG36" t="s">
        <v>3968</v>
      </c>
      <c r="DH36" t="s">
        <v>4502</v>
      </c>
      <c r="DI36" t="s">
        <v>4003</v>
      </c>
      <c r="DJ36" t="s">
        <v>3944</v>
      </c>
      <c r="DK36" t="s">
        <v>4030</v>
      </c>
      <c r="DL36" t="s">
        <v>3926</v>
      </c>
      <c r="DM36" t="s">
        <v>4136</v>
      </c>
      <c r="DN36" t="s">
        <v>4123</v>
      </c>
      <c r="DO36" t="s">
        <v>4038</v>
      </c>
      <c r="DP36" t="s">
        <v>3980</v>
      </c>
      <c r="DQ36" t="s">
        <v>15</v>
      </c>
      <c r="DR36" t="s">
        <v>3980</v>
      </c>
      <c r="DS36" t="s">
        <v>3981</v>
      </c>
      <c r="DT36" t="s">
        <v>3949</v>
      </c>
      <c r="DU36" t="s">
        <v>4611</v>
      </c>
      <c r="DV36">
        <v>0.3</v>
      </c>
      <c r="DW36">
        <v>0.3</v>
      </c>
      <c r="DX36" t="s">
        <v>3931</v>
      </c>
      <c r="DY36" t="s">
        <v>4050</v>
      </c>
      <c r="DZ36" s="30" t="s">
        <v>30</v>
      </c>
      <c r="EA36" t="s">
        <v>3931</v>
      </c>
      <c r="EB36" t="s">
        <v>3931</v>
      </c>
      <c r="EC36" t="s">
        <v>3931</v>
      </c>
      <c r="ED36" t="s">
        <v>3931</v>
      </c>
      <c r="EE36" t="s">
        <v>4612</v>
      </c>
      <c r="EF36" t="s">
        <v>4613</v>
      </c>
      <c r="EG36" t="s">
        <v>30</v>
      </c>
      <c r="EH36" t="s">
        <v>30</v>
      </c>
      <c r="EI36" t="s">
        <v>30</v>
      </c>
      <c r="EJ36" t="s">
        <v>30</v>
      </c>
      <c r="EK36" t="s">
        <v>30</v>
      </c>
      <c r="EL36">
        <v>0</v>
      </c>
      <c r="EM36">
        <v>0</v>
      </c>
      <c r="EN36" t="s">
        <v>30</v>
      </c>
      <c r="EO36" t="s">
        <v>30</v>
      </c>
      <c r="EP36">
        <v>0</v>
      </c>
      <c r="EQ36">
        <v>0</v>
      </c>
      <c r="ER36">
        <v>1</v>
      </c>
      <c r="ES36" t="s">
        <v>62</v>
      </c>
      <c r="ET36" t="s">
        <v>4604</v>
      </c>
      <c r="EU36">
        <v>0</v>
      </c>
      <c r="EV36" t="s">
        <v>30</v>
      </c>
      <c r="EW36" t="s">
        <v>30</v>
      </c>
      <c r="EX36" t="s">
        <v>30</v>
      </c>
      <c r="EY36" t="s">
        <v>30</v>
      </c>
      <c r="EZ36">
        <f t="shared" si="0"/>
        <v>2.1006944400141947E-2</v>
      </c>
      <c r="FA36">
        <v>2.1006944444444401E-2</v>
      </c>
      <c r="FB36" t="s">
        <v>15</v>
      </c>
      <c r="FC36">
        <v>1</v>
      </c>
      <c r="FD36">
        <v>0</v>
      </c>
      <c r="FE36">
        <v>1</v>
      </c>
      <c r="FG36" t="s">
        <v>30</v>
      </c>
      <c r="FH36" t="s">
        <v>30</v>
      </c>
      <c r="FI36" t="s">
        <v>30</v>
      </c>
      <c r="FJ36" t="s">
        <v>30</v>
      </c>
      <c r="FK36" t="s">
        <v>30</v>
      </c>
      <c r="FL36">
        <v>1</v>
      </c>
      <c r="FM36" t="s">
        <v>3719</v>
      </c>
      <c r="FN36">
        <v>1</v>
      </c>
      <c r="FO36">
        <v>0</v>
      </c>
      <c r="FP36" t="s">
        <v>184</v>
      </c>
      <c r="FQ36">
        <v>1</v>
      </c>
      <c r="FR36">
        <v>0</v>
      </c>
      <c r="FS36" t="s">
        <v>30</v>
      </c>
      <c r="FT36" t="s">
        <v>55</v>
      </c>
      <c r="FU36">
        <v>0</v>
      </c>
      <c r="FV36">
        <v>0</v>
      </c>
      <c r="FW36">
        <v>0</v>
      </c>
      <c r="FX36">
        <v>0</v>
      </c>
      <c r="FY36" t="s">
        <v>62</v>
      </c>
      <c r="FZ36" t="s">
        <v>4030</v>
      </c>
      <c r="GA36" t="s">
        <v>30</v>
      </c>
      <c r="GB36" t="s">
        <v>30</v>
      </c>
      <c r="GC36" t="s">
        <v>30</v>
      </c>
    </row>
    <row r="37" spans="1:185" x14ac:dyDescent="0.25">
      <c r="A37" t="s">
        <v>184</v>
      </c>
      <c r="B37" t="s">
        <v>1259</v>
      </c>
      <c r="C37">
        <v>1</v>
      </c>
      <c r="D37" t="s">
        <v>1259</v>
      </c>
      <c r="E37">
        <v>1</v>
      </c>
      <c r="F37" t="s">
        <v>4411</v>
      </c>
      <c r="G37" t="s">
        <v>4411</v>
      </c>
      <c r="H37" t="s">
        <v>30</v>
      </c>
      <c r="I37" t="s">
        <v>30</v>
      </c>
      <c r="J37" t="s">
        <v>30</v>
      </c>
      <c r="K37" t="s">
        <v>30</v>
      </c>
      <c r="L37" t="s">
        <v>30</v>
      </c>
      <c r="M37" t="s">
        <v>30</v>
      </c>
      <c r="N37" t="s">
        <v>30</v>
      </c>
      <c r="O37" t="s">
        <v>30</v>
      </c>
      <c r="P37" t="s">
        <v>30</v>
      </c>
      <c r="Q37" s="29" t="s">
        <v>30</v>
      </c>
      <c r="R37" s="29" t="s">
        <v>30</v>
      </c>
      <c r="S37" t="s">
        <v>30</v>
      </c>
      <c r="T37" t="s">
        <v>30</v>
      </c>
      <c r="U37" t="s">
        <v>30</v>
      </c>
      <c r="V37" t="s">
        <v>30</v>
      </c>
      <c r="W37" t="s">
        <v>30</v>
      </c>
      <c r="X37" t="s">
        <v>30</v>
      </c>
      <c r="Y37" s="29" t="s">
        <v>30</v>
      </c>
      <c r="Z37" s="29" t="s">
        <v>30</v>
      </c>
      <c r="AA37" s="29" t="s">
        <v>30</v>
      </c>
      <c r="AB37" t="s">
        <v>30</v>
      </c>
      <c r="AC37" t="s">
        <v>30</v>
      </c>
      <c r="AD37" t="s">
        <v>30</v>
      </c>
      <c r="AE37" t="s">
        <v>30</v>
      </c>
      <c r="AF37" t="s">
        <v>30</v>
      </c>
      <c r="AG37" t="s">
        <v>30</v>
      </c>
      <c r="AH37" t="s">
        <v>30</v>
      </c>
      <c r="AI37" t="s">
        <v>30</v>
      </c>
      <c r="AJ37" t="s">
        <v>4614</v>
      </c>
      <c r="AK37" t="s">
        <v>30</v>
      </c>
      <c r="AL37" t="s">
        <v>30</v>
      </c>
      <c r="AM37" t="s">
        <v>30</v>
      </c>
      <c r="AN37" s="29" t="s">
        <v>30</v>
      </c>
      <c r="AO37" t="s">
        <v>30</v>
      </c>
      <c r="AP37" t="s">
        <v>30</v>
      </c>
      <c r="AQ37" t="s">
        <v>30</v>
      </c>
      <c r="AR37" t="s">
        <v>30</v>
      </c>
      <c r="AS37" t="s">
        <v>30</v>
      </c>
      <c r="AT37" t="s">
        <v>30</v>
      </c>
      <c r="AU37" t="s">
        <v>30</v>
      </c>
      <c r="AV37" t="s">
        <v>30</v>
      </c>
      <c r="AW37" t="s">
        <v>30</v>
      </c>
      <c r="AX37" t="s">
        <v>30</v>
      </c>
      <c r="AY37" t="s">
        <v>30</v>
      </c>
      <c r="AZ37" t="s">
        <v>30</v>
      </c>
      <c r="BA37" t="s">
        <v>30</v>
      </c>
      <c r="BB37" t="s">
        <v>30</v>
      </c>
      <c r="BC37" t="s">
        <v>30</v>
      </c>
      <c r="BD37" t="s">
        <v>30</v>
      </c>
      <c r="BE37" t="s">
        <v>30</v>
      </c>
      <c r="BF37" t="s">
        <v>30</v>
      </c>
      <c r="BG37" t="s">
        <v>30</v>
      </c>
      <c r="BH37" t="s">
        <v>30</v>
      </c>
      <c r="BI37" t="s">
        <v>30</v>
      </c>
      <c r="BJ37" t="s">
        <v>30</v>
      </c>
      <c r="BK37" s="29" t="s">
        <v>30</v>
      </c>
      <c r="BL37" t="s">
        <v>3914</v>
      </c>
      <c r="BM37" t="s">
        <v>3915</v>
      </c>
      <c r="BN37" s="30">
        <v>45331.719594907401</v>
      </c>
      <c r="BO37" t="s">
        <v>4615</v>
      </c>
      <c r="BP37" t="s">
        <v>4616</v>
      </c>
      <c r="BQ37" t="s">
        <v>4617</v>
      </c>
      <c r="BR37" t="s">
        <v>3962</v>
      </c>
      <c r="BS37" t="s">
        <v>3920</v>
      </c>
      <c r="BT37" t="s">
        <v>4416</v>
      </c>
      <c r="BU37" t="s">
        <v>4417</v>
      </c>
      <c r="BV37" t="s">
        <v>4618</v>
      </c>
      <c r="BW37" t="s">
        <v>4619</v>
      </c>
      <c r="BX37" t="s">
        <v>3993</v>
      </c>
      <c r="BY37" t="s">
        <v>3926</v>
      </c>
      <c r="BZ37" t="s">
        <v>3927</v>
      </c>
      <c r="CA37" s="30">
        <v>45331.7131828704</v>
      </c>
      <c r="CB37" s="30">
        <v>45331.7131828704</v>
      </c>
      <c r="CC37" s="30">
        <v>45331.659710648099</v>
      </c>
      <c r="CD37" t="s">
        <v>15</v>
      </c>
      <c r="CE37">
        <v>2024</v>
      </c>
      <c r="CF37">
        <v>2</v>
      </c>
      <c r="CG37" t="s">
        <v>4620</v>
      </c>
      <c r="CH37" t="s">
        <v>55</v>
      </c>
      <c r="CI37" t="s">
        <v>3929</v>
      </c>
      <c r="CJ37" t="s">
        <v>3930</v>
      </c>
      <c r="CK37" t="s">
        <v>4620</v>
      </c>
      <c r="CL37" t="s">
        <v>3931</v>
      </c>
      <c r="CM37">
        <v>2035</v>
      </c>
      <c r="CN37" t="s">
        <v>3967</v>
      </c>
      <c r="CO37" t="s">
        <v>4620</v>
      </c>
      <c r="CP37" s="30">
        <v>45331</v>
      </c>
      <c r="CQ37" s="30">
        <v>45697</v>
      </c>
      <c r="CR37" t="s">
        <v>3968</v>
      </c>
      <c r="CS37" t="s">
        <v>4621</v>
      </c>
      <c r="CT37" t="s">
        <v>4622</v>
      </c>
      <c r="CU37">
        <v>30152</v>
      </c>
      <c r="CV37">
        <v>41</v>
      </c>
      <c r="CW37" t="s">
        <v>3935</v>
      </c>
      <c r="CX37" t="s">
        <v>3968</v>
      </c>
      <c r="CY37" t="s">
        <v>4623</v>
      </c>
      <c r="CZ37" t="s">
        <v>4624</v>
      </c>
      <c r="DA37" t="s">
        <v>4625</v>
      </c>
      <c r="DB37" t="s">
        <v>4618</v>
      </c>
      <c r="DC37" t="s">
        <v>4618</v>
      </c>
      <c r="DD37" t="s">
        <v>4626</v>
      </c>
      <c r="DE37" t="s">
        <v>4627</v>
      </c>
      <c r="DF37" t="s">
        <v>4628</v>
      </c>
      <c r="DG37" t="s">
        <v>3968</v>
      </c>
      <c r="DH37" t="s">
        <v>4629</v>
      </c>
      <c r="DI37" t="s">
        <v>4003</v>
      </c>
      <c r="DJ37" t="s">
        <v>4408</v>
      </c>
      <c r="DK37" t="s">
        <v>4411</v>
      </c>
      <c r="DL37" t="s">
        <v>3926</v>
      </c>
      <c r="DM37" t="s">
        <v>3945</v>
      </c>
      <c r="DN37" t="s">
        <v>3927</v>
      </c>
      <c r="DO37" t="s">
        <v>3993</v>
      </c>
      <c r="DP37" t="s">
        <v>3980</v>
      </c>
      <c r="DQ37" t="s">
        <v>15</v>
      </c>
      <c r="DR37" t="s">
        <v>3980</v>
      </c>
      <c r="DS37" t="s">
        <v>3981</v>
      </c>
      <c r="DT37" t="s">
        <v>3949</v>
      </c>
      <c r="DU37" t="s">
        <v>4630</v>
      </c>
      <c r="DV37">
        <v>0.09</v>
      </c>
      <c r="DW37">
        <v>0.09</v>
      </c>
      <c r="DX37" t="s">
        <v>3931</v>
      </c>
      <c r="DY37" t="s">
        <v>4631</v>
      </c>
      <c r="DZ37" s="30" t="s">
        <v>30</v>
      </c>
      <c r="EA37" t="s">
        <v>3931</v>
      </c>
      <c r="EB37" t="s">
        <v>3931</v>
      </c>
      <c r="EC37" t="s">
        <v>3931</v>
      </c>
      <c r="ED37" t="s">
        <v>3931</v>
      </c>
      <c r="EE37" t="s">
        <v>4632</v>
      </c>
      <c r="EF37" t="s">
        <v>4633</v>
      </c>
      <c r="EG37" t="s">
        <v>30</v>
      </c>
      <c r="EH37" t="s">
        <v>30</v>
      </c>
      <c r="EI37" t="s">
        <v>30</v>
      </c>
      <c r="EJ37" t="s">
        <v>30</v>
      </c>
      <c r="EK37" t="s">
        <v>30</v>
      </c>
      <c r="EL37">
        <v>0</v>
      </c>
      <c r="EM37">
        <v>0</v>
      </c>
      <c r="EN37" t="s">
        <v>30</v>
      </c>
      <c r="EO37" t="s">
        <v>30</v>
      </c>
      <c r="EP37">
        <v>0</v>
      </c>
      <c r="EQ37">
        <v>0</v>
      </c>
      <c r="ER37">
        <v>1</v>
      </c>
      <c r="ES37" t="s">
        <v>62</v>
      </c>
      <c r="ET37" t="s">
        <v>4618</v>
      </c>
      <c r="EU37">
        <v>0</v>
      </c>
      <c r="EV37" t="s">
        <v>30</v>
      </c>
      <c r="EW37" t="s">
        <v>30</v>
      </c>
      <c r="EX37" t="s">
        <v>30</v>
      </c>
      <c r="EY37" t="s">
        <v>30</v>
      </c>
      <c r="EZ37" t="str">
        <f t="shared" si="0"/>
        <v/>
      </c>
      <c r="FA37">
        <v>6.4120370370370399E-3</v>
      </c>
      <c r="FB37" t="s">
        <v>15</v>
      </c>
      <c r="FC37">
        <v>1</v>
      </c>
      <c r="FD37">
        <v>0</v>
      </c>
      <c r="FG37" t="s">
        <v>30</v>
      </c>
      <c r="FH37" t="s">
        <v>30</v>
      </c>
      <c r="FI37" t="s">
        <v>30</v>
      </c>
      <c r="FJ37" t="s">
        <v>30</v>
      </c>
      <c r="FK37" t="s">
        <v>30</v>
      </c>
      <c r="FL37">
        <v>1</v>
      </c>
      <c r="FM37" t="s">
        <v>3719</v>
      </c>
      <c r="FN37">
        <v>1</v>
      </c>
      <c r="FO37">
        <v>0</v>
      </c>
      <c r="FP37" t="s">
        <v>184</v>
      </c>
      <c r="FQ37">
        <v>1</v>
      </c>
      <c r="FR37">
        <v>0</v>
      </c>
      <c r="FS37" t="s">
        <v>30</v>
      </c>
      <c r="FT37" t="s">
        <v>55</v>
      </c>
      <c r="FU37">
        <v>0</v>
      </c>
      <c r="FV37">
        <v>0</v>
      </c>
      <c r="FW37">
        <v>0</v>
      </c>
      <c r="FX37">
        <v>0</v>
      </c>
      <c r="FY37" t="s">
        <v>62</v>
      </c>
      <c r="FZ37" t="s">
        <v>4411</v>
      </c>
      <c r="GA37" t="s">
        <v>30</v>
      </c>
      <c r="GB37" t="s">
        <v>30</v>
      </c>
      <c r="GC37" t="s">
        <v>30</v>
      </c>
    </row>
    <row r="38" spans="1:185" x14ac:dyDescent="0.25">
      <c r="A38" t="s">
        <v>184</v>
      </c>
      <c r="B38" t="s">
        <v>1259</v>
      </c>
      <c r="C38">
        <v>1</v>
      </c>
      <c r="D38" t="s">
        <v>1259</v>
      </c>
      <c r="E38">
        <v>1</v>
      </c>
      <c r="F38" t="s">
        <v>4399</v>
      </c>
      <c r="G38" t="s">
        <v>4399</v>
      </c>
      <c r="H38" t="s">
        <v>30</v>
      </c>
      <c r="I38" t="s">
        <v>30</v>
      </c>
      <c r="J38" t="s">
        <v>30</v>
      </c>
      <c r="K38" t="s">
        <v>30</v>
      </c>
      <c r="L38" t="s">
        <v>30</v>
      </c>
      <c r="M38" t="s">
        <v>30</v>
      </c>
      <c r="N38" t="s">
        <v>30</v>
      </c>
      <c r="O38" t="s">
        <v>30</v>
      </c>
      <c r="P38" t="s">
        <v>30</v>
      </c>
      <c r="Q38" s="29" t="s">
        <v>30</v>
      </c>
      <c r="R38" s="29" t="s">
        <v>30</v>
      </c>
      <c r="S38" t="s">
        <v>30</v>
      </c>
      <c r="T38" t="s">
        <v>30</v>
      </c>
      <c r="U38" t="s">
        <v>30</v>
      </c>
      <c r="V38" t="s">
        <v>30</v>
      </c>
      <c r="W38" t="s">
        <v>30</v>
      </c>
      <c r="X38" t="s">
        <v>30</v>
      </c>
      <c r="Y38" s="29" t="s">
        <v>30</v>
      </c>
      <c r="Z38" s="29" t="s">
        <v>30</v>
      </c>
      <c r="AA38" s="29" t="s">
        <v>30</v>
      </c>
      <c r="AB38" t="s">
        <v>30</v>
      </c>
      <c r="AC38" t="s">
        <v>30</v>
      </c>
      <c r="AD38" t="s">
        <v>30</v>
      </c>
      <c r="AE38" t="s">
        <v>30</v>
      </c>
      <c r="AF38" t="s">
        <v>30</v>
      </c>
      <c r="AG38" t="s">
        <v>30</v>
      </c>
      <c r="AH38" t="s">
        <v>30</v>
      </c>
      <c r="AI38" t="s">
        <v>30</v>
      </c>
      <c r="AJ38" t="s">
        <v>4634</v>
      </c>
      <c r="AK38" t="s">
        <v>30</v>
      </c>
      <c r="AL38" t="s">
        <v>30</v>
      </c>
      <c r="AM38" t="s">
        <v>30</v>
      </c>
      <c r="AN38" s="29" t="s">
        <v>30</v>
      </c>
      <c r="AO38" t="s">
        <v>30</v>
      </c>
      <c r="AP38" t="s">
        <v>30</v>
      </c>
      <c r="AQ38" t="s">
        <v>30</v>
      </c>
      <c r="AR38" t="s">
        <v>30</v>
      </c>
      <c r="AS38" t="s">
        <v>30</v>
      </c>
      <c r="AT38" t="s">
        <v>30</v>
      </c>
      <c r="AU38" t="s">
        <v>30</v>
      </c>
      <c r="AV38" t="s">
        <v>30</v>
      </c>
      <c r="AW38" t="s">
        <v>30</v>
      </c>
      <c r="AX38" t="s">
        <v>30</v>
      </c>
      <c r="AY38" t="s">
        <v>30</v>
      </c>
      <c r="AZ38" t="s">
        <v>30</v>
      </c>
      <c r="BA38" t="s">
        <v>30</v>
      </c>
      <c r="BB38" t="s">
        <v>30</v>
      </c>
      <c r="BC38" t="s">
        <v>30</v>
      </c>
      <c r="BD38" t="s">
        <v>30</v>
      </c>
      <c r="BE38" t="s">
        <v>30</v>
      </c>
      <c r="BF38" t="s">
        <v>30</v>
      </c>
      <c r="BG38" t="s">
        <v>30</v>
      </c>
      <c r="BH38" t="s">
        <v>30</v>
      </c>
      <c r="BI38" t="s">
        <v>30</v>
      </c>
      <c r="BJ38" t="s">
        <v>30</v>
      </c>
      <c r="BK38" s="29" t="s">
        <v>30</v>
      </c>
      <c r="BL38" t="s">
        <v>3914</v>
      </c>
      <c r="BM38" t="s">
        <v>3915</v>
      </c>
      <c r="BN38" s="30">
        <v>45485.397303240701</v>
      </c>
      <c r="BO38" t="s">
        <v>4635</v>
      </c>
      <c r="BP38" t="s">
        <v>4636</v>
      </c>
      <c r="BQ38" t="s">
        <v>4637</v>
      </c>
      <c r="BR38" t="s">
        <v>3919</v>
      </c>
      <c r="BS38" t="s">
        <v>3920</v>
      </c>
      <c r="BT38" t="s">
        <v>3921</v>
      </c>
      <c r="BU38" t="s">
        <v>4357</v>
      </c>
      <c r="BV38" t="s">
        <v>4638</v>
      </c>
      <c r="BW38" t="s">
        <v>4639</v>
      </c>
      <c r="BX38" t="s">
        <v>4403</v>
      </c>
      <c r="BY38" t="s">
        <v>3926</v>
      </c>
      <c r="BZ38" t="s">
        <v>4123</v>
      </c>
      <c r="CA38" s="30">
        <v>45485.395451388897</v>
      </c>
      <c r="CB38" s="30">
        <v>45485.395451388897</v>
      </c>
      <c r="CC38" s="30">
        <v>45485.395104166702</v>
      </c>
      <c r="CD38" t="s">
        <v>15</v>
      </c>
      <c r="CE38">
        <v>2024</v>
      </c>
      <c r="CF38">
        <v>7</v>
      </c>
      <c r="CG38" t="s">
        <v>4640</v>
      </c>
      <c r="CH38" t="s">
        <v>55</v>
      </c>
      <c r="CI38" t="s">
        <v>3929</v>
      </c>
      <c r="CJ38" t="s">
        <v>3930</v>
      </c>
      <c r="CK38" t="s">
        <v>4640</v>
      </c>
      <c r="CL38" t="s">
        <v>3931</v>
      </c>
      <c r="CM38">
        <v>2035</v>
      </c>
      <c r="CN38" t="s">
        <v>3967</v>
      </c>
      <c r="CO38" t="s">
        <v>4640</v>
      </c>
      <c r="CP38" s="30">
        <v>45485</v>
      </c>
      <c r="CQ38" s="30">
        <v>46580</v>
      </c>
      <c r="CR38" t="s">
        <v>3932</v>
      </c>
      <c r="CS38" t="s">
        <v>4361</v>
      </c>
      <c r="CT38" t="s">
        <v>4641</v>
      </c>
      <c r="CU38">
        <v>24391</v>
      </c>
      <c r="CV38">
        <v>57</v>
      </c>
      <c r="CW38" t="s">
        <v>3971</v>
      </c>
      <c r="CX38" t="s">
        <v>3932</v>
      </c>
      <c r="CY38" t="s">
        <v>4642</v>
      </c>
      <c r="CZ38" t="s">
        <v>4405</v>
      </c>
      <c r="DA38" t="s">
        <v>4390</v>
      </c>
      <c r="DB38" t="s">
        <v>4638</v>
      </c>
      <c r="DC38" t="s">
        <v>4638</v>
      </c>
      <c r="DD38" t="s">
        <v>4643</v>
      </c>
      <c r="DE38" t="s">
        <v>4644</v>
      </c>
      <c r="DF38" t="s">
        <v>4645</v>
      </c>
      <c r="DG38" t="s">
        <v>3932</v>
      </c>
      <c r="DH38" t="s">
        <v>4646</v>
      </c>
      <c r="DI38" t="s">
        <v>4003</v>
      </c>
      <c r="DJ38" t="s">
        <v>4408</v>
      </c>
      <c r="DK38" t="s">
        <v>4399</v>
      </c>
      <c r="DL38" t="s">
        <v>3926</v>
      </c>
      <c r="DM38" t="s">
        <v>4136</v>
      </c>
      <c r="DN38" t="s">
        <v>4123</v>
      </c>
      <c r="DO38" t="s">
        <v>4403</v>
      </c>
      <c r="DP38" t="s">
        <v>3980</v>
      </c>
      <c r="DQ38" t="s">
        <v>15</v>
      </c>
      <c r="DR38" t="s">
        <v>3980</v>
      </c>
      <c r="DS38" t="s">
        <v>3981</v>
      </c>
      <c r="DT38" t="s">
        <v>3949</v>
      </c>
      <c r="DU38" t="s">
        <v>4395</v>
      </c>
      <c r="DV38">
        <v>0.03</v>
      </c>
      <c r="DW38">
        <v>0.03</v>
      </c>
      <c r="DX38" t="s">
        <v>3931</v>
      </c>
      <c r="DY38" t="s">
        <v>4409</v>
      </c>
      <c r="DZ38" s="30" t="s">
        <v>30</v>
      </c>
      <c r="EA38" t="s">
        <v>3931</v>
      </c>
      <c r="EB38" t="s">
        <v>3931</v>
      </c>
      <c r="EC38" t="s">
        <v>3931</v>
      </c>
      <c r="ED38" t="s">
        <v>3931</v>
      </c>
      <c r="EE38" t="s">
        <v>4374</v>
      </c>
      <c r="EF38" t="s">
        <v>4647</v>
      </c>
      <c r="EG38" t="s">
        <v>30</v>
      </c>
      <c r="EH38" t="s">
        <v>30</v>
      </c>
      <c r="EI38" t="s">
        <v>30</v>
      </c>
      <c r="EJ38" t="s">
        <v>30</v>
      </c>
      <c r="EK38" t="s">
        <v>30</v>
      </c>
      <c r="EL38">
        <v>0</v>
      </c>
      <c r="EM38">
        <v>0</v>
      </c>
      <c r="EN38" t="s">
        <v>30</v>
      </c>
      <c r="EO38" t="s">
        <v>30</v>
      </c>
      <c r="EP38">
        <v>0</v>
      </c>
      <c r="EQ38">
        <v>0</v>
      </c>
      <c r="ER38">
        <v>1</v>
      </c>
      <c r="ES38" t="s">
        <v>53</v>
      </c>
      <c r="ET38" t="s">
        <v>4638</v>
      </c>
      <c r="EU38">
        <v>0</v>
      </c>
      <c r="EV38" t="s">
        <v>30</v>
      </c>
      <c r="EW38" t="s">
        <v>30</v>
      </c>
      <c r="EX38" t="s">
        <v>30</v>
      </c>
      <c r="EY38" t="s">
        <v>30</v>
      </c>
      <c r="EZ38">
        <f t="shared" si="0"/>
        <v>1.8518518045311794E-3</v>
      </c>
      <c r="FA38">
        <v>1.85185185185185E-3</v>
      </c>
      <c r="FB38" t="s">
        <v>15</v>
      </c>
      <c r="FC38">
        <v>1</v>
      </c>
      <c r="FD38">
        <v>0</v>
      </c>
      <c r="FE38">
        <v>1</v>
      </c>
      <c r="FG38" t="s">
        <v>30</v>
      </c>
      <c r="FH38" t="s">
        <v>30</v>
      </c>
      <c r="FI38" t="s">
        <v>30</v>
      </c>
      <c r="FJ38" t="s">
        <v>30</v>
      </c>
      <c r="FK38" t="s">
        <v>30</v>
      </c>
      <c r="FL38">
        <v>1</v>
      </c>
      <c r="FM38" t="s">
        <v>3719</v>
      </c>
      <c r="FN38">
        <v>1</v>
      </c>
      <c r="FO38">
        <v>0</v>
      </c>
      <c r="FP38" t="s">
        <v>184</v>
      </c>
      <c r="FQ38">
        <v>1</v>
      </c>
      <c r="FR38">
        <v>0</v>
      </c>
      <c r="FS38" t="s">
        <v>30</v>
      </c>
      <c r="FT38" t="s">
        <v>55</v>
      </c>
      <c r="FU38">
        <v>0</v>
      </c>
      <c r="FV38">
        <v>0</v>
      </c>
      <c r="FW38">
        <v>0</v>
      </c>
      <c r="FX38">
        <v>0</v>
      </c>
      <c r="FY38" t="s">
        <v>53</v>
      </c>
      <c r="FZ38" t="s">
        <v>4399</v>
      </c>
      <c r="GA38" t="s">
        <v>30</v>
      </c>
      <c r="GB38" t="s">
        <v>30</v>
      </c>
      <c r="GC38" t="s">
        <v>30</v>
      </c>
    </row>
    <row r="39" spans="1:185" x14ac:dyDescent="0.25">
      <c r="A39" t="s">
        <v>184</v>
      </c>
      <c r="B39" t="s">
        <v>1259</v>
      </c>
      <c r="C39">
        <v>1</v>
      </c>
      <c r="D39" t="s">
        <v>1259</v>
      </c>
      <c r="E39">
        <v>1</v>
      </c>
      <c r="F39" t="s">
        <v>4399</v>
      </c>
      <c r="G39" t="s">
        <v>4399</v>
      </c>
      <c r="H39" t="s">
        <v>30</v>
      </c>
      <c r="I39" t="s">
        <v>30</v>
      </c>
      <c r="J39" t="s">
        <v>30</v>
      </c>
      <c r="K39" t="s">
        <v>30</v>
      </c>
      <c r="L39" t="s">
        <v>30</v>
      </c>
      <c r="M39" t="s">
        <v>30</v>
      </c>
      <c r="N39" t="s">
        <v>30</v>
      </c>
      <c r="O39" t="s">
        <v>30</v>
      </c>
      <c r="P39" t="s">
        <v>30</v>
      </c>
      <c r="Q39" s="29" t="s">
        <v>30</v>
      </c>
      <c r="R39" s="29" t="s">
        <v>30</v>
      </c>
      <c r="S39" t="s">
        <v>30</v>
      </c>
      <c r="T39" t="s">
        <v>30</v>
      </c>
      <c r="U39" t="s">
        <v>30</v>
      </c>
      <c r="V39" t="s">
        <v>30</v>
      </c>
      <c r="W39" t="s">
        <v>30</v>
      </c>
      <c r="X39" t="s">
        <v>30</v>
      </c>
      <c r="Y39" s="29" t="s">
        <v>30</v>
      </c>
      <c r="Z39" s="29" t="s">
        <v>30</v>
      </c>
      <c r="AA39" s="29" t="s">
        <v>30</v>
      </c>
      <c r="AB39" t="s">
        <v>30</v>
      </c>
      <c r="AC39" t="s">
        <v>30</v>
      </c>
      <c r="AD39" t="s">
        <v>30</v>
      </c>
      <c r="AE39" t="s">
        <v>30</v>
      </c>
      <c r="AF39" t="s">
        <v>30</v>
      </c>
      <c r="AG39" t="s">
        <v>30</v>
      </c>
      <c r="AH39" t="s">
        <v>30</v>
      </c>
      <c r="AI39" t="s">
        <v>30</v>
      </c>
      <c r="AJ39" t="s">
        <v>4648</v>
      </c>
      <c r="AK39" t="s">
        <v>30</v>
      </c>
      <c r="AL39" t="s">
        <v>30</v>
      </c>
      <c r="AM39" t="s">
        <v>30</v>
      </c>
      <c r="AN39" s="29" t="s">
        <v>30</v>
      </c>
      <c r="AO39" t="s">
        <v>30</v>
      </c>
      <c r="AP39" t="s">
        <v>30</v>
      </c>
      <c r="AQ39" t="s">
        <v>30</v>
      </c>
      <c r="AR39" t="s">
        <v>30</v>
      </c>
      <c r="AS39" t="s">
        <v>30</v>
      </c>
      <c r="AT39" t="s">
        <v>30</v>
      </c>
      <c r="AU39" t="s">
        <v>30</v>
      </c>
      <c r="AV39" t="s">
        <v>30</v>
      </c>
      <c r="AW39" t="s">
        <v>30</v>
      </c>
      <c r="AX39" t="s">
        <v>30</v>
      </c>
      <c r="AY39" t="s">
        <v>30</v>
      </c>
      <c r="AZ39" t="s">
        <v>30</v>
      </c>
      <c r="BA39" t="s">
        <v>30</v>
      </c>
      <c r="BB39" t="s">
        <v>30</v>
      </c>
      <c r="BC39" t="s">
        <v>30</v>
      </c>
      <c r="BD39" t="s">
        <v>30</v>
      </c>
      <c r="BE39" t="s">
        <v>30</v>
      </c>
      <c r="BF39" t="s">
        <v>30</v>
      </c>
      <c r="BG39" t="s">
        <v>30</v>
      </c>
      <c r="BH39" t="s">
        <v>30</v>
      </c>
      <c r="BI39" t="s">
        <v>30</v>
      </c>
      <c r="BJ39" t="s">
        <v>30</v>
      </c>
      <c r="BK39" s="29" t="s">
        <v>30</v>
      </c>
      <c r="BL39" t="s">
        <v>3914</v>
      </c>
      <c r="BM39" t="s">
        <v>3915</v>
      </c>
      <c r="BN39" s="30">
        <v>45576.535266203697</v>
      </c>
      <c r="BO39" t="s">
        <v>4649</v>
      </c>
      <c r="BP39" t="s">
        <v>4650</v>
      </c>
      <c r="BQ39" t="s">
        <v>4651</v>
      </c>
      <c r="BR39" t="s">
        <v>3962</v>
      </c>
      <c r="BS39" t="s">
        <v>3920</v>
      </c>
      <c r="BT39" t="s">
        <v>4013</v>
      </c>
      <c r="BU39" t="s">
        <v>4014</v>
      </c>
      <c r="BV39" t="s">
        <v>4652</v>
      </c>
      <c r="BW39" t="s">
        <v>4653</v>
      </c>
      <c r="BX39" t="s">
        <v>4403</v>
      </c>
      <c r="BY39" t="s">
        <v>3926</v>
      </c>
      <c r="BZ39" t="s">
        <v>3927</v>
      </c>
      <c r="CA39" s="30">
        <v>45576.441979166702</v>
      </c>
      <c r="CB39" s="30">
        <v>45576.441979166702</v>
      </c>
      <c r="CC39" s="30">
        <v>45576.435462963003</v>
      </c>
      <c r="CD39" t="s">
        <v>15</v>
      </c>
      <c r="CE39">
        <v>2024</v>
      </c>
      <c r="CF39">
        <v>10</v>
      </c>
      <c r="CG39" t="s">
        <v>4654</v>
      </c>
      <c r="CH39" t="s">
        <v>55</v>
      </c>
      <c r="CI39" t="s">
        <v>3929</v>
      </c>
      <c r="CJ39" t="s">
        <v>3930</v>
      </c>
      <c r="CK39" t="s">
        <v>4654</v>
      </c>
      <c r="CL39" t="s">
        <v>3931</v>
      </c>
      <c r="CM39">
        <v>2035</v>
      </c>
      <c r="CN39" t="s">
        <v>3967</v>
      </c>
      <c r="CO39" t="s">
        <v>4654</v>
      </c>
      <c r="CP39" s="30">
        <v>45576</v>
      </c>
      <c r="CQ39" s="30">
        <v>46671</v>
      </c>
      <c r="CR39" t="s">
        <v>3968</v>
      </c>
      <c r="CS39" t="s">
        <v>4655</v>
      </c>
      <c r="CT39" t="s">
        <v>4656</v>
      </c>
      <c r="CU39">
        <v>22605</v>
      </c>
      <c r="CV39">
        <v>62</v>
      </c>
      <c r="CW39" t="s">
        <v>3935</v>
      </c>
      <c r="CX39" t="s">
        <v>3968</v>
      </c>
      <c r="CY39" t="s">
        <v>4657</v>
      </c>
      <c r="CZ39" t="s">
        <v>4554</v>
      </c>
      <c r="DA39" t="s">
        <v>4390</v>
      </c>
      <c r="DB39" t="s">
        <v>4652</v>
      </c>
      <c r="DC39" t="s">
        <v>4652</v>
      </c>
      <c r="DD39" t="s">
        <v>4658</v>
      </c>
      <c r="DE39" t="s">
        <v>4659</v>
      </c>
      <c r="DF39" t="s">
        <v>4660</v>
      </c>
      <c r="DG39" t="s">
        <v>4158</v>
      </c>
      <c r="DH39" t="s">
        <v>4661</v>
      </c>
      <c r="DI39" t="s">
        <v>4003</v>
      </c>
      <c r="DJ39" t="s">
        <v>4408</v>
      </c>
      <c r="DK39" t="s">
        <v>4399</v>
      </c>
      <c r="DL39" t="s">
        <v>3926</v>
      </c>
      <c r="DM39" t="s">
        <v>3945</v>
      </c>
      <c r="DN39" t="s">
        <v>3927</v>
      </c>
      <c r="DO39" t="s">
        <v>4403</v>
      </c>
      <c r="DP39" t="s">
        <v>3980</v>
      </c>
      <c r="DQ39" t="s">
        <v>15</v>
      </c>
      <c r="DR39" t="s">
        <v>3980</v>
      </c>
      <c r="DS39" t="s">
        <v>3981</v>
      </c>
      <c r="DT39" t="s">
        <v>3949</v>
      </c>
      <c r="DU39" t="s">
        <v>4395</v>
      </c>
      <c r="DV39">
        <v>2.14</v>
      </c>
      <c r="DW39">
        <v>2.14</v>
      </c>
      <c r="DX39" t="s">
        <v>3931</v>
      </c>
      <c r="DY39" t="s">
        <v>4409</v>
      </c>
      <c r="DZ39" s="30" t="s">
        <v>30</v>
      </c>
      <c r="EA39" t="s">
        <v>3931</v>
      </c>
      <c r="EB39" t="s">
        <v>3931</v>
      </c>
      <c r="EC39" t="s">
        <v>3931</v>
      </c>
      <c r="ED39" t="s">
        <v>3931</v>
      </c>
      <c r="EE39" t="s">
        <v>4662</v>
      </c>
      <c r="EF39" t="s">
        <v>4663</v>
      </c>
      <c r="EG39" t="s">
        <v>30</v>
      </c>
      <c r="EH39" t="s">
        <v>30</v>
      </c>
      <c r="EI39" t="s">
        <v>30</v>
      </c>
      <c r="EJ39" t="s">
        <v>30</v>
      </c>
      <c r="EK39" t="s">
        <v>30</v>
      </c>
      <c r="EL39">
        <v>0</v>
      </c>
      <c r="EM39">
        <v>0</v>
      </c>
      <c r="EN39" t="s">
        <v>30</v>
      </c>
      <c r="EO39" t="s">
        <v>30</v>
      </c>
      <c r="EP39">
        <v>0</v>
      </c>
      <c r="EQ39">
        <v>0</v>
      </c>
      <c r="ER39">
        <v>1</v>
      </c>
      <c r="ES39" t="s">
        <v>59</v>
      </c>
      <c r="ET39" t="s">
        <v>4652</v>
      </c>
      <c r="EU39">
        <v>0</v>
      </c>
      <c r="EV39" t="s">
        <v>30</v>
      </c>
      <c r="EW39" t="s">
        <v>30</v>
      </c>
      <c r="EX39" t="s">
        <v>30</v>
      </c>
      <c r="EY39" t="s">
        <v>30</v>
      </c>
      <c r="EZ39" t="str">
        <f t="shared" si="0"/>
        <v/>
      </c>
      <c r="FA39">
        <v>9.3287037037037002E-2</v>
      </c>
      <c r="FB39" t="s">
        <v>15</v>
      </c>
      <c r="FC39">
        <v>1</v>
      </c>
      <c r="FD39">
        <v>0</v>
      </c>
      <c r="FG39" t="s">
        <v>30</v>
      </c>
      <c r="FH39" t="s">
        <v>30</v>
      </c>
      <c r="FI39" t="s">
        <v>30</v>
      </c>
      <c r="FJ39" t="s">
        <v>30</v>
      </c>
      <c r="FK39" t="s">
        <v>30</v>
      </c>
      <c r="FL39">
        <v>1</v>
      </c>
      <c r="FM39" t="s">
        <v>3719</v>
      </c>
      <c r="FN39">
        <v>1</v>
      </c>
      <c r="FO39">
        <v>0</v>
      </c>
      <c r="FP39" t="s">
        <v>184</v>
      </c>
      <c r="FQ39">
        <v>1</v>
      </c>
      <c r="FR39">
        <v>0</v>
      </c>
      <c r="FS39" t="s">
        <v>30</v>
      </c>
      <c r="FT39" t="s">
        <v>55</v>
      </c>
      <c r="FU39">
        <v>0</v>
      </c>
      <c r="FV39">
        <v>0</v>
      </c>
      <c r="FW39">
        <v>0</v>
      </c>
      <c r="FX39">
        <v>0</v>
      </c>
      <c r="FY39" t="s">
        <v>59</v>
      </c>
      <c r="FZ39" t="s">
        <v>4399</v>
      </c>
      <c r="GA39" t="s">
        <v>30</v>
      </c>
      <c r="GB39" t="s">
        <v>30</v>
      </c>
      <c r="GC39" t="s">
        <v>30</v>
      </c>
    </row>
    <row r="40" spans="1:185" x14ac:dyDescent="0.25">
      <c r="A40" t="s">
        <v>184</v>
      </c>
      <c r="B40" t="s">
        <v>1259</v>
      </c>
      <c r="C40">
        <v>1</v>
      </c>
      <c r="D40" t="s">
        <v>1259</v>
      </c>
      <c r="E40">
        <v>1</v>
      </c>
      <c r="F40" t="s">
        <v>4030</v>
      </c>
      <c r="G40" t="s">
        <v>4030</v>
      </c>
      <c r="H40" t="s">
        <v>30</v>
      </c>
      <c r="I40" t="s">
        <v>30</v>
      </c>
      <c r="J40" t="s">
        <v>30</v>
      </c>
      <c r="K40" t="s">
        <v>30</v>
      </c>
      <c r="L40" t="s">
        <v>30</v>
      </c>
      <c r="M40" t="s">
        <v>30</v>
      </c>
      <c r="N40" t="s">
        <v>30</v>
      </c>
      <c r="O40" t="s">
        <v>30</v>
      </c>
      <c r="P40" t="s">
        <v>30</v>
      </c>
      <c r="Q40" s="29" t="s">
        <v>30</v>
      </c>
      <c r="R40" s="29" t="s">
        <v>30</v>
      </c>
      <c r="S40" t="s">
        <v>30</v>
      </c>
      <c r="T40" t="s">
        <v>30</v>
      </c>
      <c r="U40" t="s">
        <v>30</v>
      </c>
      <c r="V40" t="s">
        <v>30</v>
      </c>
      <c r="W40" t="s">
        <v>30</v>
      </c>
      <c r="X40" t="s">
        <v>30</v>
      </c>
      <c r="Y40" s="29" t="s">
        <v>30</v>
      </c>
      <c r="Z40" s="29" t="s">
        <v>30</v>
      </c>
      <c r="AA40" s="29" t="s">
        <v>30</v>
      </c>
      <c r="AB40" t="s">
        <v>30</v>
      </c>
      <c r="AC40" t="s">
        <v>30</v>
      </c>
      <c r="AD40" t="s">
        <v>30</v>
      </c>
      <c r="AE40" t="s">
        <v>30</v>
      </c>
      <c r="AF40" t="s">
        <v>30</v>
      </c>
      <c r="AG40" t="s">
        <v>30</v>
      </c>
      <c r="AH40" t="s">
        <v>30</v>
      </c>
      <c r="AI40" t="s">
        <v>30</v>
      </c>
      <c r="AJ40" t="s">
        <v>4664</v>
      </c>
      <c r="AK40" t="s">
        <v>30</v>
      </c>
      <c r="AL40" t="s">
        <v>30</v>
      </c>
      <c r="AM40" t="s">
        <v>30</v>
      </c>
      <c r="AN40" s="29" t="s">
        <v>30</v>
      </c>
      <c r="AO40" t="s">
        <v>30</v>
      </c>
      <c r="AP40" t="s">
        <v>30</v>
      </c>
      <c r="AQ40" t="s">
        <v>30</v>
      </c>
      <c r="AR40" t="s">
        <v>30</v>
      </c>
      <c r="AS40" t="s">
        <v>30</v>
      </c>
      <c r="AT40" t="s">
        <v>30</v>
      </c>
      <c r="AU40" t="s">
        <v>30</v>
      </c>
      <c r="AV40" t="s">
        <v>30</v>
      </c>
      <c r="AW40" t="s">
        <v>30</v>
      </c>
      <c r="AX40" t="s">
        <v>30</v>
      </c>
      <c r="AY40" t="s">
        <v>30</v>
      </c>
      <c r="AZ40" t="s">
        <v>30</v>
      </c>
      <c r="BA40" t="s">
        <v>30</v>
      </c>
      <c r="BB40" t="s">
        <v>30</v>
      </c>
      <c r="BC40" t="s">
        <v>30</v>
      </c>
      <c r="BD40" t="s">
        <v>30</v>
      </c>
      <c r="BE40" t="s">
        <v>30</v>
      </c>
      <c r="BF40" t="s">
        <v>30</v>
      </c>
      <c r="BG40" t="s">
        <v>30</v>
      </c>
      <c r="BH40" t="s">
        <v>30</v>
      </c>
      <c r="BI40" t="s">
        <v>30</v>
      </c>
      <c r="BJ40" t="s">
        <v>30</v>
      </c>
      <c r="BK40" s="29" t="s">
        <v>30</v>
      </c>
      <c r="BL40" t="s">
        <v>3914</v>
      </c>
      <c r="BM40" t="s">
        <v>3915</v>
      </c>
      <c r="BN40" s="30">
        <v>45331.402245370402</v>
      </c>
      <c r="BO40" t="s">
        <v>4665</v>
      </c>
      <c r="BP40" t="s">
        <v>4666</v>
      </c>
      <c r="BQ40" t="s">
        <v>4667</v>
      </c>
      <c r="BR40" t="s">
        <v>3962</v>
      </c>
      <c r="BS40" t="s">
        <v>3920</v>
      </c>
      <c r="BT40" t="s">
        <v>4416</v>
      </c>
      <c r="BU40" t="s">
        <v>4417</v>
      </c>
      <c r="BV40" t="s">
        <v>4668</v>
      </c>
      <c r="BW40" t="s">
        <v>4669</v>
      </c>
      <c r="BX40" t="s">
        <v>4038</v>
      </c>
      <c r="BY40" t="s">
        <v>3926</v>
      </c>
      <c r="BZ40" t="s">
        <v>4123</v>
      </c>
      <c r="CA40" s="30">
        <v>45331.397094907399</v>
      </c>
      <c r="CB40" s="30">
        <v>45331.397094907399</v>
      </c>
      <c r="CC40" s="30">
        <v>45331.394398148099</v>
      </c>
      <c r="CD40" t="s">
        <v>15</v>
      </c>
      <c r="CE40">
        <v>2024</v>
      </c>
      <c r="CF40">
        <v>2</v>
      </c>
      <c r="CG40" t="s">
        <v>4670</v>
      </c>
      <c r="CH40" t="s">
        <v>55</v>
      </c>
      <c r="CI40" t="s">
        <v>3929</v>
      </c>
      <c r="CJ40" t="s">
        <v>3930</v>
      </c>
      <c r="CK40" t="s">
        <v>4670</v>
      </c>
      <c r="CL40" t="s">
        <v>3931</v>
      </c>
      <c r="CM40">
        <v>2035</v>
      </c>
      <c r="CN40" t="s">
        <v>3967</v>
      </c>
      <c r="CO40" t="s">
        <v>4670</v>
      </c>
      <c r="CP40" s="30">
        <v>45331</v>
      </c>
      <c r="CQ40" s="30">
        <v>46427</v>
      </c>
      <c r="CR40" t="s">
        <v>3968</v>
      </c>
      <c r="CS40" t="s">
        <v>4671</v>
      </c>
      <c r="CT40" t="s">
        <v>4672</v>
      </c>
      <c r="CU40">
        <v>22766</v>
      </c>
      <c r="CV40">
        <v>61</v>
      </c>
      <c r="CW40" t="s">
        <v>3935</v>
      </c>
      <c r="CX40" t="s">
        <v>3968</v>
      </c>
      <c r="CY40" t="s">
        <v>4043</v>
      </c>
      <c r="CZ40" t="s">
        <v>4044</v>
      </c>
      <c r="DA40" t="s">
        <v>4425</v>
      </c>
      <c r="DB40" t="s">
        <v>4668</v>
      </c>
      <c r="DC40" t="s">
        <v>4668</v>
      </c>
      <c r="DD40" t="s">
        <v>4673</v>
      </c>
      <c r="DE40" t="s">
        <v>4674</v>
      </c>
      <c r="DF40" t="s">
        <v>4675</v>
      </c>
      <c r="DG40" t="s">
        <v>3968</v>
      </c>
      <c r="DH40" t="s">
        <v>4676</v>
      </c>
      <c r="DI40" t="s">
        <v>4003</v>
      </c>
      <c r="DJ40" t="s">
        <v>3944</v>
      </c>
      <c r="DK40" t="s">
        <v>4030</v>
      </c>
      <c r="DL40" t="s">
        <v>3926</v>
      </c>
      <c r="DM40" t="s">
        <v>4136</v>
      </c>
      <c r="DN40" t="s">
        <v>4123</v>
      </c>
      <c r="DO40" t="s">
        <v>4038</v>
      </c>
      <c r="DP40" t="s">
        <v>3980</v>
      </c>
      <c r="DQ40" t="s">
        <v>15</v>
      </c>
      <c r="DR40" t="s">
        <v>3980</v>
      </c>
      <c r="DS40" t="s">
        <v>3981</v>
      </c>
      <c r="DT40" t="s">
        <v>3949</v>
      </c>
      <c r="DU40" t="s">
        <v>4430</v>
      </c>
      <c r="DV40">
        <v>7.0000000000000007E-2</v>
      </c>
      <c r="DW40">
        <v>7.0000000000000007E-2</v>
      </c>
      <c r="DX40" t="s">
        <v>3931</v>
      </c>
      <c r="DY40" t="s">
        <v>4677</v>
      </c>
      <c r="DZ40" s="30" t="s">
        <v>30</v>
      </c>
      <c r="EA40" t="s">
        <v>3931</v>
      </c>
      <c r="EB40" t="s">
        <v>3931</v>
      </c>
      <c r="EC40" t="s">
        <v>3931</v>
      </c>
      <c r="ED40" t="s">
        <v>3931</v>
      </c>
      <c r="EE40" t="s">
        <v>4678</v>
      </c>
      <c r="EF40" t="s">
        <v>4679</v>
      </c>
      <c r="EG40" t="s">
        <v>30</v>
      </c>
      <c r="EH40" t="s">
        <v>30</v>
      </c>
      <c r="EI40" t="s">
        <v>30</v>
      </c>
      <c r="EJ40" t="s">
        <v>30</v>
      </c>
      <c r="EK40" t="s">
        <v>30</v>
      </c>
      <c r="EL40">
        <v>0</v>
      </c>
      <c r="EM40">
        <v>0</v>
      </c>
      <c r="EN40" t="s">
        <v>30</v>
      </c>
      <c r="EO40" t="s">
        <v>30</v>
      </c>
      <c r="EP40">
        <v>0</v>
      </c>
      <c r="EQ40">
        <v>0</v>
      </c>
      <c r="ER40">
        <v>1</v>
      </c>
      <c r="ES40" t="s">
        <v>62</v>
      </c>
      <c r="ET40" t="s">
        <v>4668</v>
      </c>
      <c r="EU40">
        <v>0</v>
      </c>
      <c r="EV40" t="s">
        <v>30</v>
      </c>
      <c r="EW40" t="s">
        <v>30</v>
      </c>
      <c r="EX40" t="s">
        <v>30</v>
      </c>
      <c r="EY40" t="s">
        <v>30</v>
      </c>
      <c r="EZ40">
        <f t="shared" si="0"/>
        <v>5.1504630027920939E-3</v>
      </c>
      <c r="FA40">
        <v>5.15046296296296E-3</v>
      </c>
      <c r="FB40" t="s">
        <v>15</v>
      </c>
      <c r="FC40">
        <v>1</v>
      </c>
      <c r="FD40">
        <v>0</v>
      </c>
      <c r="FE40">
        <v>1</v>
      </c>
      <c r="FG40" t="s">
        <v>30</v>
      </c>
      <c r="FH40" t="s">
        <v>30</v>
      </c>
      <c r="FI40" t="s">
        <v>30</v>
      </c>
      <c r="FJ40" t="s">
        <v>30</v>
      </c>
      <c r="FK40" t="s">
        <v>30</v>
      </c>
      <c r="FL40">
        <v>1</v>
      </c>
      <c r="FM40" t="s">
        <v>3719</v>
      </c>
      <c r="FN40">
        <v>1</v>
      </c>
      <c r="FO40">
        <v>0</v>
      </c>
      <c r="FP40" t="s">
        <v>184</v>
      </c>
      <c r="FQ40">
        <v>1</v>
      </c>
      <c r="FR40">
        <v>0</v>
      </c>
      <c r="FS40" t="s">
        <v>30</v>
      </c>
      <c r="FT40" t="s">
        <v>55</v>
      </c>
      <c r="FU40">
        <v>0</v>
      </c>
      <c r="FV40">
        <v>0</v>
      </c>
      <c r="FW40">
        <v>0</v>
      </c>
      <c r="FX40">
        <v>0</v>
      </c>
      <c r="FY40" t="s">
        <v>62</v>
      </c>
      <c r="FZ40" t="s">
        <v>4030</v>
      </c>
      <c r="GA40" t="s">
        <v>30</v>
      </c>
      <c r="GB40" t="s">
        <v>30</v>
      </c>
      <c r="GC40" t="s">
        <v>30</v>
      </c>
    </row>
    <row r="41" spans="1:185" x14ac:dyDescent="0.25">
      <c r="A41" t="s">
        <v>184</v>
      </c>
      <c r="B41" t="s">
        <v>1259</v>
      </c>
      <c r="C41">
        <v>1</v>
      </c>
      <c r="D41" t="s">
        <v>1259</v>
      </c>
      <c r="E41">
        <v>1</v>
      </c>
      <c r="F41" t="s">
        <v>4454</v>
      </c>
      <c r="G41" t="s">
        <v>4454</v>
      </c>
      <c r="H41" t="s">
        <v>30</v>
      </c>
      <c r="I41" t="s">
        <v>30</v>
      </c>
      <c r="J41" t="s">
        <v>30</v>
      </c>
      <c r="K41" t="s">
        <v>30</v>
      </c>
      <c r="L41" t="s">
        <v>30</v>
      </c>
      <c r="M41" t="s">
        <v>30</v>
      </c>
      <c r="N41" t="s">
        <v>30</v>
      </c>
      <c r="O41" t="s">
        <v>30</v>
      </c>
      <c r="P41" t="s">
        <v>30</v>
      </c>
      <c r="Q41" s="29" t="s">
        <v>30</v>
      </c>
      <c r="R41" s="29" t="s">
        <v>30</v>
      </c>
      <c r="S41" t="s">
        <v>30</v>
      </c>
      <c r="T41" t="s">
        <v>30</v>
      </c>
      <c r="U41" t="s">
        <v>30</v>
      </c>
      <c r="V41" t="s">
        <v>30</v>
      </c>
      <c r="W41" t="s">
        <v>30</v>
      </c>
      <c r="X41" t="s">
        <v>30</v>
      </c>
      <c r="Y41" s="29" t="s">
        <v>30</v>
      </c>
      <c r="Z41" s="29" t="s">
        <v>30</v>
      </c>
      <c r="AA41" s="29" t="s">
        <v>30</v>
      </c>
      <c r="AB41" t="s">
        <v>30</v>
      </c>
      <c r="AC41" t="s">
        <v>30</v>
      </c>
      <c r="AD41" t="s">
        <v>30</v>
      </c>
      <c r="AE41" t="s">
        <v>30</v>
      </c>
      <c r="AF41" t="s">
        <v>30</v>
      </c>
      <c r="AG41" t="s">
        <v>30</v>
      </c>
      <c r="AH41" t="s">
        <v>30</v>
      </c>
      <c r="AI41" t="s">
        <v>30</v>
      </c>
      <c r="AJ41" t="s">
        <v>4680</v>
      </c>
      <c r="AK41" t="s">
        <v>30</v>
      </c>
      <c r="AL41" t="s">
        <v>30</v>
      </c>
      <c r="AM41" t="s">
        <v>30</v>
      </c>
      <c r="AN41" s="29" t="s">
        <v>30</v>
      </c>
      <c r="AO41" t="s">
        <v>30</v>
      </c>
      <c r="AP41" t="s">
        <v>30</v>
      </c>
      <c r="AQ41" t="s">
        <v>30</v>
      </c>
      <c r="AR41" t="s">
        <v>30</v>
      </c>
      <c r="AS41" t="s">
        <v>30</v>
      </c>
      <c r="AT41" t="s">
        <v>30</v>
      </c>
      <c r="AU41" t="s">
        <v>30</v>
      </c>
      <c r="AV41" t="s">
        <v>30</v>
      </c>
      <c r="AW41" t="s">
        <v>30</v>
      </c>
      <c r="AX41" t="s">
        <v>30</v>
      </c>
      <c r="AY41" t="s">
        <v>30</v>
      </c>
      <c r="AZ41" t="s">
        <v>30</v>
      </c>
      <c r="BA41" t="s">
        <v>30</v>
      </c>
      <c r="BB41" t="s">
        <v>30</v>
      </c>
      <c r="BC41" t="s">
        <v>30</v>
      </c>
      <c r="BD41" t="s">
        <v>30</v>
      </c>
      <c r="BE41" t="s">
        <v>30</v>
      </c>
      <c r="BF41" t="s">
        <v>30</v>
      </c>
      <c r="BG41" t="s">
        <v>30</v>
      </c>
      <c r="BH41" t="s">
        <v>30</v>
      </c>
      <c r="BI41" t="s">
        <v>30</v>
      </c>
      <c r="BJ41" t="s">
        <v>30</v>
      </c>
      <c r="BK41" s="29" t="s">
        <v>30</v>
      </c>
      <c r="BL41" t="s">
        <v>3914</v>
      </c>
      <c r="BM41" t="s">
        <v>3915</v>
      </c>
      <c r="BN41" s="30">
        <v>45341.5012152778</v>
      </c>
      <c r="BO41" t="s">
        <v>4681</v>
      </c>
      <c r="BP41" t="s">
        <v>4682</v>
      </c>
      <c r="BQ41" t="s">
        <v>4683</v>
      </c>
      <c r="BR41" t="s">
        <v>3962</v>
      </c>
      <c r="BS41" t="s">
        <v>3920</v>
      </c>
      <c r="BT41" t="s">
        <v>3921</v>
      </c>
      <c r="BU41" t="s">
        <v>4096</v>
      </c>
      <c r="BV41" t="s">
        <v>4684</v>
      </c>
      <c r="BW41" t="s">
        <v>4685</v>
      </c>
      <c r="BX41" t="s">
        <v>3993</v>
      </c>
      <c r="BY41" t="s">
        <v>3926</v>
      </c>
      <c r="BZ41" t="s">
        <v>4123</v>
      </c>
      <c r="CA41" s="30">
        <v>45341.499178240701</v>
      </c>
      <c r="CB41" s="30">
        <v>45341.499178240701</v>
      </c>
      <c r="CC41" s="30">
        <v>45341.405740740702</v>
      </c>
      <c r="CD41" t="s">
        <v>15</v>
      </c>
      <c r="CE41">
        <v>2024</v>
      </c>
      <c r="CF41">
        <v>2</v>
      </c>
      <c r="CG41" t="s">
        <v>4686</v>
      </c>
      <c r="CH41" t="s">
        <v>55</v>
      </c>
      <c r="CI41" t="s">
        <v>3929</v>
      </c>
      <c r="CJ41" t="s">
        <v>3930</v>
      </c>
      <c r="CK41" t="s">
        <v>4686</v>
      </c>
      <c r="CL41" t="s">
        <v>3931</v>
      </c>
      <c r="CM41">
        <v>2035</v>
      </c>
      <c r="CN41" t="s">
        <v>3967</v>
      </c>
      <c r="CO41" t="s">
        <v>4686</v>
      </c>
      <c r="CP41" s="30">
        <v>45341</v>
      </c>
      <c r="CQ41" s="30">
        <v>45707</v>
      </c>
      <c r="CR41" t="s">
        <v>3968</v>
      </c>
      <c r="CS41" t="s">
        <v>4687</v>
      </c>
      <c r="CT41" t="s">
        <v>4688</v>
      </c>
      <c r="CU41">
        <v>30298</v>
      </c>
      <c r="CV41">
        <v>41</v>
      </c>
      <c r="CW41" t="s">
        <v>3971</v>
      </c>
      <c r="CX41" t="s">
        <v>3968</v>
      </c>
      <c r="CY41" t="s">
        <v>4464</v>
      </c>
      <c r="CZ41" t="s">
        <v>4465</v>
      </c>
      <c r="DA41" t="s">
        <v>4425</v>
      </c>
      <c r="DB41" t="s">
        <v>4684</v>
      </c>
      <c r="DC41" t="s">
        <v>4684</v>
      </c>
      <c r="DD41" t="s">
        <v>4689</v>
      </c>
      <c r="DE41" t="s">
        <v>4690</v>
      </c>
      <c r="DF41" t="s">
        <v>4517</v>
      </c>
      <c r="DG41" t="s">
        <v>3968</v>
      </c>
      <c r="DH41" t="s">
        <v>4691</v>
      </c>
      <c r="DI41" t="s">
        <v>4003</v>
      </c>
      <c r="DJ41" t="s">
        <v>4004</v>
      </c>
      <c r="DK41" t="s">
        <v>4454</v>
      </c>
      <c r="DL41" t="s">
        <v>3926</v>
      </c>
      <c r="DM41" t="s">
        <v>4136</v>
      </c>
      <c r="DN41" t="s">
        <v>4123</v>
      </c>
      <c r="DO41" t="s">
        <v>3993</v>
      </c>
      <c r="DP41" t="s">
        <v>3980</v>
      </c>
      <c r="DQ41" t="s">
        <v>15</v>
      </c>
      <c r="DR41" t="s">
        <v>3980</v>
      </c>
      <c r="DS41" t="s">
        <v>3981</v>
      </c>
      <c r="DT41" t="s">
        <v>3949</v>
      </c>
      <c r="DU41" t="s">
        <v>4430</v>
      </c>
      <c r="DV41">
        <v>0.03</v>
      </c>
      <c r="DW41">
        <v>0.03</v>
      </c>
      <c r="DX41" t="s">
        <v>3931</v>
      </c>
      <c r="DY41" t="s">
        <v>4470</v>
      </c>
      <c r="DZ41" s="30" t="s">
        <v>30</v>
      </c>
      <c r="EA41" t="s">
        <v>3931</v>
      </c>
      <c r="EB41" t="s">
        <v>3931</v>
      </c>
      <c r="EC41" t="s">
        <v>3931</v>
      </c>
      <c r="ED41" t="s">
        <v>3931</v>
      </c>
      <c r="EE41" t="s">
        <v>4692</v>
      </c>
      <c r="EF41" t="s">
        <v>4693</v>
      </c>
      <c r="EG41" t="s">
        <v>30</v>
      </c>
      <c r="EH41" t="s">
        <v>30</v>
      </c>
      <c r="EI41" t="s">
        <v>30</v>
      </c>
      <c r="EJ41" t="s">
        <v>30</v>
      </c>
      <c r="EK41" t="s">
        <v>30</v>
      </c>
      <c r="EL41">
        <v>0</v>
      </c>
      <c r="EM41">
        <v>0</v>
      </c>
      <c r="EN41" t="s">
        <v>30</v>
      </c>
      <c r="EO41" t="s">
        <v>30</v>
      </c>
      <c r="EP41">
        <v>0</v>
      </c>
      <c r="EQ41">
        <v>0</v>
      </c>
      <c r="ER41">
        <v>1</v>
      </c>
      <c r="ES41" t="s">
        <v>59</v>
      </c>
      <c r="ET41" t="s">
        <v>4684</v>
      </c>
      <c r="EU41">
        <v>0</v>
      </c>
      <c r="EV41" t="s">
        <v>30</v>
      </c>
      <c r="EW41" t="s">
        <v>30</v>
      </c>
      <c r="EX41" t="s">
        <v>30</v>
      </c>
      <c r="EY41" t="s">
        <v>30</v>
      </c>
      <c r="EZ41">
        <f t="shared" si="0"/>
        <v>2.0370370984892361E-3</v>
      </c>
      <c r="FA41">
        <v>2.0370370370370399E-3</v>
      </c>
      <c r="FB41" t="s">
        <v>15</v>
      </c>
      <c r="FC41">
        <v>1</v>
      </c>
      <c r="FD41">
        <v>0</v>
      </c>
      <c r="FE41">
        <v>1</v>
      </c>
      <c r="FG41" t="s">
        <v>30</v>
      </c>
      <c r="FH41" t="s">
        <v>30</v>
      </c>
      <c r="FI41" t="s">
        <v>30</v>
      </c>
      <c r="FJ41" t="s">
        <v>30</v>
      </c>
      <c r="FK41" t="s">
        <v>30</v>
      </c>
      <c r="FL41">
        <v>1</v>
      </c>
      <c r="FM41" t="s">
        <v>3719</v>
      </c>
      <c r="FN41">
        <v>1</v>
      </c>
      <c r="FO41">
        <v>0</v>
      </c>
      <c r="FP41" t="s">
        <v>184</v>
      </c>
      <c r="FQ41">
        <v>1</v>
      </c>
      <c r="FR41">
        <v>0</v>
      </c>
      <c r="FS41" t="s">
        <v>30</v>
      </c>
      <c r="FT41" t="s">
        <v>55</v>
      </c>
      <c r="FU41">
        <v>0</v>
      </c>
      <c r="FV41">
        <v>0</v>
      </c>
      <c r="FW41">
        <v>0</v>
      </c>
      <c r="FX41">
        <v>0</v>
      </c>
      <c r="FY41" t="s">
        <v>59</v>
      </c>
      <c r="FZ41" t="s">
        <v>4454</v>
      </c>
      <c r="GA41" t="s">
        <v>30</v>
      </c>
      <c r="GB41" t="s">
        <v>30</v>
      </c>
      <c r="GC41" t="s">
        <v>30</v>
      </c>
    </row>
    <row r="42" spans="1:185" x14ac:dyDescent="0.25">
      <c r="A42" t="s">
        <v>184</v>
      </c>
      <c r="B42" t="s">
        <v>1259</v>
      </c>
      <c r="C42">
        <v>1</v>
      </c>
      <c r="D42" t="s">
        <v>1259</v>
      </c>
      <c r="E42">
        <v>1</v>
      </c>
      <c r="F42" t="s">
        <v>4030</v>
      </c>
      <c r="G42" t="s">
        <v>4030</v>
      </c>
      <c r="H42" t="s">
        <v>30</v>
      </c>
      <c r="I42" t="s">
        <v>30</v>
      </c>
      <c r="J42" t="s">
        <v>30</v>
      </c>
      <c r="K42" t="s">
        <v>30</v>
      </c>
      <c r="L42" t="s">
        <v>30</v>
      </c>
      <c r="M42" t="s">
        <v>30</v>
      </c>
      <c r="N42" t="s">
        <v>30</v>
      </c>
      <c r="O42" t="s">
        <v>30</v>
      </c>
      <c r="P42" t="s">
        <v>30</v>
      </c>
      <c r="Q42" s="29" t="s">
        <v>30</v>
      </c>
      <c r="R42" s="29" t="s">
        <v>30</v>
      </c>
      <c r="S42" t="s">
        <v>30</v>
      </c>
      <c r="T42" t="s">
        <v>30</v>
      </c>
      <c r="U42" t="s">
        <v>30</v>
      </c>
      <c r="V42" t="s">
        <v>30</v>
      </c>
      <c r="W42" t="s">
        <v>30</v>
      </c>
      <c r="X42" t="s">
        <v>30</v>
      </c>
      <c r="Y42" s="29" t="s">
        <v>30</v>
      </c>
      <c r="Z42" s="29" t="s">
        <v>30</v>
      </c>
      <c r="AA42" s="29" t="s">
        <v>30</v>
      </c>
      <c r="AB42" t="s">
        <v>30</v>
      </c>
      <c r="AC42" t="s">
        <v>30</v>
      </c>
      <c r="AD42" t="s">
        <v>30</v>
      </c>
      <c r="AE42" t="s">
        <v>30</v>
      </c>
      <c r="AF42" t="s">
        <v>30</v>
      </c>
      <c r="AG42" t="s">
        <v>30</v>
      </c>
      <c r="AH42" t="s">
        <v>30</v>
      </c>
      <c r="AI42" t="s">
        <v>30</v>
      </c>
      <c r="AJ42" t="s">
        <v>4694</v>
      </c>
      <c r="AK42" t="s">
        <v>30</v>
      </c>
      <c r="AL42" t="s">
        <v>30</v>
      </c>
      <c r="AM42" t="s">
        <v>30</v>
      </c>
      <c r="AN42" s="29" t="s">
        <v>30</v>
      </c>
      <c r="AO42" t="s">
        <v>30</v>
      </c>
      <c r="AP42" t="s">
        <v>30</v>
      </c>
      <c r="AQ42" t="s">
        <v>30</v>
      </c>
      <c r="AR42" t="s">
        <v>30</v>
      </c>
      <c r="AS42" t="s">
        <v>30</v>
      </c>
      <c r="AT42" t="s">
        <v>30</v>
      </c>
      <c r="AU42" t="s">
        <v>30</v>
      </c>
      <c r="AV42" t="s">
        <v>30</v>
      </c>
      <c r="AW42" t="s">
        <v>30</v>
      </c>
      <c r="AX42" t="s">
        <v>30</v>
      </c>
      <c r="AY42" t="s">
        <v>30</v>
      </c>
      <c r="AZ42" t="s">
        <v>30</v>
      </c>
      <c r="BA42" t="s">
        <v>30</v>
      </c>
      <c r="BB42" t="s">
        <v>30</v>
      </c>
      <c r="BC42" t="s">
        <v>30</v>
      </c>
      <c r="BD42" t="s">
        <v>30</v>
      </c>
      <c r="BE42" t="s">
        <v>30</v>
      </c>
      <c r="BF42" t="s">
        <v>30</v>
      </c>
      <c r="BG42" t="s">
        <v>30</v>
      </c>
      <c r="BH42" t="s">
        <v>30</v>
      </c>
      <c r="BI42" t="s">
        <v>30</v>
      </c>
      <c r="BJ42" t="s">
        <v>30</v>
      </c>
      <c r="BK42" s="29" t="s">
        <v>30</v>
      </c>
      <c r="BL42" t="s">
        <v>3914</v>
      </c>
      <c r="BM42" t="s">
        <v>3915</v>
      </c>
      <c r="BN42" s="30">
        <v>45338.7026273148</v>
      </c>
      <c r="BO42" t="s">
        <v>4695</v>
      </c>
      <c r="BP42" t="s">
        <v>4696</v>
      </c>
      <c r="BQ42" t="s">
        <v>4697</v>
      </c>
      <c r="BR42" t="s">
        <v>3919</v>
      </c>
      <c r="BS42" t="s">
        <v>3920</v>
      </c>
      <c r="BT42" t="s">
        <v>3921</v>
      </c>
      <c r="BU42" t="s">
        <v>4698</v>
      </c>
      <c r="BV42" t="s">
        <v>4699</v>
      </c>
      <c r="BW42" t="s">
        <v>4700</v>
      </c>
      <c r="BX42" t="s">
        <v>4038</v>
      </c>
      <c r="BY42" t="s">
        <v>3926</v>
      </c>
      <c r="BZ42" t="s">
        <v>3927</v>
      </c>
      <c r="CA42" s="30">
        <v>45338.700787037</v>
      </c>
      <c r="CB42" s="30">
        <v>45338.700787037</v>
      </c>
      <c r="CC42" s="30">
        <v>45338.700115740699</v>
      </c>
      <c r="CD42" t="s">
        <v>15</v>
      </c>
      <c r="CE42">
        <v>2024</v>
      </c>
      <c r="CF42">
        <v>2</v>
      </c>
      <c r="CG42" t="s">
        <v>4701</v>
      </c>
      <c r="CH42" t="s">
        <v>55</v>
      </c>
      <c r="CI42" t="s">
        <v>3929</v>
      </c>
      <c r="CJ42" t="s">
        <v>3930</v>
      </c>
      <c r="CK42" t="s">
        <v>4701</v>
      </c>
      <c r="CL42" t="s">
        <v>3931</v>
      </c>
      <c r="CM42">
        <v>2035</v>
      </c>
      <c r="CN42" t="s">
        <v>3967</v>
      </c>
      <c r="CO42" t="s">
        <v>4701</v>
      </c>
      <c r="CP42" s="30">
        <v>45338</v>
      </c>
      <c r="CQ42" s="30">
        <v>46434</v>
      </c>
      <c r="CR42" t="s">
        <v>3932</v>
      </c>
      <c r="CS42" t="s">
        <v>4702</v>
      </c>
      <c r="CT42" t="s">
        <v>4703</v>
      </c>
      <c r="CU42">
        <v>24296</v>
      </c>
      <c r="CV42">
        <v>57</v>
      </c>
      <c r="CW42" t="s">
        <v>3935</v>
      </c>
      <c r="CX42" t="s">
        <v>3932</v>
      </c>
      <c r="CY42" t="s">
        <v>4043</v>
      </c>
      <c r="CZ42" t="s">
        <v>4044</v>
      </c>
      <c r="DA42" t="s">
        <v>4532</v>
      </c>
      <c r="DB42" t="s">
        <v>4699</v>
      </c>
      <c r="DC42" t="s">
        <v>4699</v>
      </c>
      <c r="DD42" t="s">
        <v>4704</v>
      </c>
      <c r="DE42" t="s">
        <v>4705</v>
      </c>
      <c r="DF42" t="s">
        <v>4343</v>
      </c>
      <c r="DG42" t="s">
        <v>3932</v>
      </c>
      <c r="DH42" t="s">
        <v>4706</v>
      </c>
      <c r="DI42" t="s">
        <v>4003</v>
      </c>
      <c r="DJ42" t="s">
        <v>3944</v>
      </c>
      <c r="DK42" t="s">
        <v>4030</v>
      </c>
      <c r="DL42" t="s">
        <v>3926</v>
      </c>
      <c r="DM42" t="s">
        <v>3945</v>
      </c>
      <c r="DN42" t="s">
        <v>3927</v>
      </c>
      <c r="DO42" t="s">
        <v>4038</v>
      </c>
      <c r="DP42" t="s">
        <v>3980</v>
      </c>
      <c r="DQ42" t="s">
        <v>15</v>
      </c>
      <c r="DR42" t="s">
        <v>3980</v>
      </c>
      <c r="DS42" t="s">
        <v>3981</v>
      </c>
      <c r="DT42" t="s">
        <v>3949</v>
      </c>
      <c r="DU42" t="s">
        <v>4535</v>
      </c>
      <c r="DV42">
        <v>0.03</v>
      </c>
      <c r="DW42">
        <v>0.03</v>
      </c>
      <c r="DX42" t="s">
        <v>3931</v>
      </c>
      <c r="DY42" t="s">
        <v>4677</v>
      </c>
      <c r="DZ42" s="30" t="s">
        <v>30</v>
      </c>
      <c r="EA42" t="s">
        <v>3931</v>
      </c>
      <c r="EB42" t="s">
        <v>3931</v>
      </c>
      <c r="EC42" t="s">
        <v>3931</v>
      </c>
      <c r="ED42" t="s">
        <v>3931</v>
      </c>
      <c r="EE42" t="s">
        <v>4707</v>
      </c>
      <c r="EF42" t="s">
        <v>4708</v>
      </c>
      <c r="EG42" t="s">
        <v>30</v>
      </c>
      <c r="EH42" t="s">
        <v>30</v>
      </c>
      <c r="EI42" t="s">
        <v>30</v>
      </c>
      <c r="EJ42" t="s">
        <v>30</v>
      </c>
      <c r="EK42" t="s">
        <v>30</v>
      </c>
      <c r="EL42">
        <v>0</v>
      </c>
      <c r="EM42">
        <v>0</v>
      </c>
      <c r="EN42" t="s">
        <v>30</v>
      </c>
      <c r="EO42" t="s">
        <v>30</v>
      </c>
      <c r="EP42">
        <v>0</v>
      </c>
      <c r="EQ42">
        <v>0</v>
      </c>
      <c r="ER42">
        <v>1</v>
      </c>
      <c r="ES42" t="s">
        <v>59</v>
      </c>
      <c r="ET42" t="s">
        <v>4699</v>
      </c>
      <c r="EU42">
        <v>0</v>
      </c>
      <c r="EV42" t="s">
        <v>30</v>
      </c>
      <c r="EW42" t="s">
        <v>30</v>
      </c>
      <c r="EX42" t="s">
        <v>30</v>
      </c>
      <c r="EY42" t="s">
        <v>30</v>
      </c>
      <c r="EZ42" t="str">
        <f t="shared" si="0"/>
        <v/>
      </c>
      <c r="FA42">
        <v>1.8402777777777801E-3</v>
      </c>
      <c r="FB42" t="s">
        <v>15</v>
      </c>
      <c r="FC42">
        <v>1</v>
      </c>
      <c r="FD42">
        <v>0</v>
      </c>
      <c r="FG42" t="s">
        <v>30</v>
      </c>
      <c r="FH42" t="s">
        <v>30</v>
      </c>
      <c r="FI42" t="s">
        <v>30</v>
      </c>
      <c r="FJ42" t="s">
        <v>30</v>
      </c>
      <c r="FK42" t="s">
        <v>30</v>
      </c>
      <c r="FL42">
        <v>1</v>
      </c>
      <c r="FM42" t="s">
        <v>3719</v>
      </c>
      <c r="FN42">
        <v>1</v>
      </c>
      <c r="FO42">
        <v>0</v>
      </c>
      <c r="FP42" t="s">
        <v>184</v>
      </c>
      <c r="FQ42">
        <v>1</v>
      </c>
      <c r="FR42">
        <v>0</v>
      </c>
      <c r="FS42" t="s">
        <v>30</v>
      </c>
      <c r="FT42" t="s">
        <v>55</v>
      </c>
      <c r="FU42">
        <v>0</v>
      </c>
      <c r="FV42">
        <v>0</v>
      </c>
      <c r="FW42">
        <v>0</v>
      </c>
      <c r="FX42">
        <v>0</v>
      </c>
      <c r="FY42" t="s">
        <v>59</v>
      </c>
      <c r="FZ42" t="s">
        <v>4030</v>
      </c>
      <c r="GA42" t="s">
        <v>30</v>
      </c>
      <c r="GB42" t="s">
        <v>30</v>
      </c>
      <c r="GC42" t="s">
        <v>30</v>
      </c>
    </row>
    <row r="43" spans="1:185" x14ac:dyDescent="0.25">
      <c r="A43" t="s">
        <v>184</v>
      </c>
      <c r="B43" t="s">
        <v>1259</v>
      </c>
      <c r="C43">
        <v>1</v>
      </c>
      <c r="D43" t="s">
        <v>1259</v>
      </c>
      <c r="E43">
        <v>1</v>
      </c>
      <c r="F43" t="s">
        <v>4399</v>
      </c>
      <c r="G43" t="s">
        <v>4399</v>
      </c>
      <c r="H43" t="s">
        <v>30</v>
      </c>
      <c r="I43" t="s">
        <v>30</v>
      </c>
      <c r="J43" t="s">
        <v>30</v>
      </c>
      <c r="K43" t="s">
        <v>30</v>
      </c>
      <c r="L43" t="s">
        <v>30</v>
      </c>
      <c r="M43" t="s">
        <v>30</v>
      </c>
      <c r="N43" t="s">
        <v>30</v>
      </c>
      <c r="O43" t="s">
        <v>30</v>
      </c>
      <c r="P43" t="s">
        <v>30</v>
      </c>
      <c r="Q43" s="29" t="s">
        <v>30</v>
      </c>
      <c r="R43" s="29" t="s">
        <v>30</v>
      </c>
      <c r="S43" t="s">
        <v>30</v>
      </c>
      <c r="T43" t="s">
        <v>30</v>
      </c>
      <c r="U43" t="s">
        <v>30</v>
      </c>
      <c r="V43" t="s">
        <v>30</v>
      </c>
      <c r="W43" t="s">
        <v>30</v>
      </c>
      <c r="X43" t="s">
        <v>30</v>
      </c>
      <c r="Y43" s="29" t="s">
        <v>30</v>
      </c>
      <c r="Z43" s="29" t="s">
        <v>30</v>
      </c>
      <c r="AA43" s="29" t="s">
        <v>30</v>
      </c>
      <c r="AB43" t="s">
        <v>30</v>
      </c>
      <c r="AC43" t="s">
        <v>30</v>
      </c>
      <c r="AD43" t="s">
        <v>30</v>
      </c>
      <c r="AE43" t="s">
        <v>30</v>
      </c>
      <c r="AF43" t="s">
        <v>30</v>
      </c>
      <c r="AG43" t="s">
        <v>30</v>
      </c>
      <c r="AH43" t="s">
        <v>30</v>
      </c>
      <c r="AI43" t="s">
        <v>30</v>
      </c>
      <c r="AJ43" t="s">
        <v>4709</v>
      </c>
      <c r="AK43" t="s">
        <v>30</v>
      </c>
      <c r="AL43" t="s">
        <v>30</v>
      </c>
      <c r="AM43" t="s">
        <v>30</v>
      </c>
      <c r="AN43" s="29" t="s">
        <v>30</v>
      </c>
      <c r="AO43" t="s">
        <v>30</v>
      </c>
      <c r="AP43" t="s">
        <v>30</v>
      </c>
      <c r="AQ43" t="s">
        <v>30</v>
      </c>
      <c r="AR43" t="s">
        <v>30</v>
      </c>
      <c r="AS43" t="s">
        <v>30</v>
      </c>
      <c r="AT43" t="s">
        <v>30</v>
      </c>
      <c r="AU43" t="s">
        <v>30</v>
      </c>
      <c r="AV43" t="s">
        <v>30</v>
      </c>
      <c r="AW43" t="s">
        <v>30</v>
      </c>
      <c r="AX43" t="s">
        <v>30</v>
      </c>
      <c r="AY43" t="s">
        <v>30</v>
      </c>
      <c r="AZ43" t="s">
        <v>30</v>
      </c>
      <c r="BA43" t="s">
        <v>30</v>
      </c>
      <c r="BB43" t="s">
        <v>30</v>
      </c>
      <c r="BC43" t="s">
        <v>30</v>
      </c>
      <c r="BD43" t="s">
        <v>30</v>
      </c>
      <c r="BE43" t="s">
        <v>30</v>
      </c>
      <c r="BF43" t="s">
        <v>30</v>
      </c>
      <c r="BG43" t="s">
        <v>30</v>
      </c>
      <c r="BH43" t="s">
        <v>30</v>
      </c>
      <c r="BI43" t="s">
        <v>30</v>
      </c>
      <c r="BJ43" t="s">
        <v>30</v>
      </c>
      <c r="BK43" s="29" t="s">
        <v>30</v>
      </c>
      <c r="BL43" t="s">
        <v>3914</v>
      </c>
      <c r="BM43" t="s">
        <v>3915</v>
      </c>
      <c r="BN43" s="30">
        <v>45415.679363425901</v>
      </c>
      <c r="BO43" t="s">
        <v>4710</v>
      </c>
      <c r="BP43" t="s">
        <v>4696</v>
      </c>
      <c r="BQ43" t="s">
        <v>4697</v>
      </c>
      <c r="BR43" t="s">
        <v>3919</v>
      </c>
      <c r="BS43" t="s">
        <v>3920</v>
      </c>
      <c r="BT43" t="s">
        <v>3921</v>
      </c>
      <c r="BU43" t="s">
        <v>4698</v>
      </c>
      <c r="BV43" t="s">
        <v>4699</v>
      </c>
      <c r="BW43" t="s">
        <v>4711</v>
      </c>
      <c r="BX43" t="s">
        <v>4403</v>
      </c>
      <c r="BY43" t="s">
        <v>3926</v>
      </c>
      <c r="BZ43" t="s">
        <v>4123</v>
      </c>
      <c r="CA43" s="30">
        <v>45415.679340277798</v>
      </c>
      <c r="CB43" s="30">
        <v>45415.679363425901</v>
      </c>
      <c r="CC43" s="30">
        <v>45415.678796296299</v>
      </c>
      <c r="CD43" t="s">
        <v>15</v>
      </c>
      <c r="CE43">
        <v>2024</v>
      </c>
      <c r="CF43">
        <v>5</v>
      </c>
      <c r="CG43" t="s">
        <v>3967</v>
      </c>
      <c r="CH43" t="s">
        <v>55</v>
      </c>
      <c r="CI43" t="s">
        <v>3929</v>
      </c>
      <c r="CJ43" t="s">
        <v>3930</v>
      </c>
      <c r="CK43" t="s">
        <v>3931</v>
      </c>
      <c r="CL43" t="s">
        <v>3967</v>
      </c>
      <c r="CM43">
        <v>2035</v>
      </c>
      <c r="CN43" t="s">
        <v>3967</v>
      </c>
      <c r="CO43" t="s">
        <v>3967</v>
      </c>
      <c r="CP43" s="30">
        <v>45415</v>
      </c>
      <c r="CQ43" s="30">
        <v>46510</v>
      </c>
      <c r="CR43" t="s">
        <v>3932</v>
      </c>
      <c r="CS43" t="s">
        <v>4702</v>
      </c>
      <c r="CT43" t="s">
        <v>4703</v>
      </c>
      <c r="CU43">
        <v>24296</v>
      </c>
      <c r="CV43">
        <v>57</v>
      </c>
      <c r="CW43" t="s">
        <v>3935</v>
      </c>
      <c r="CX43" t="s">
        <v>3932</v>
      </c>
      <c r="CY43" t="s">
        <v>4712</v>
      </c>
      <c r="CZ43" t="s">
        <v>4713</v>
      </c>
      <c r="DA43" t="s">
        <v>4532</v>
      </c>
      <c r="DB43" t="s">
        <v>4699</v>
      </c>
      <c r="DC43" t="s">
        <v>4699</v>
      </c>
      <c r="DD43" t="s">
        <v>4714</v>
      </c>
      <c r="DE43" t="s">
        <v>4705</v>
      </c>
      <c r="DF43" t="s">
        <v>4343</v>
      </c>
      <c r="DG43" t="s">
        <v>3932</v>
      </c>
      <c r="DH43" t="s">
        <v>4706</v>
      </c>
      <c r="DI43" t="s">
        <v>4003</v>
      </c>
      <c r="DJ43" t="s">
        <v>4408</v>
      </c>
      <c r="DK43" t="s">
        <v>4399</v>
      </c>
      <c r="DL43" t="s">
        <v>3926</v>
      </c>
      <c r="DM43" t="s">
        <v>4136</v>
      </c>
      <c r="DN43" t="s">
        <v>4123</v>
      </c>
      <c r="DO43" t="s">
        <v>4403</v>
      </c>
      <c r="DP43" t="s">
        <v>3980</v>
      </c>
      <c r="DQ43" t="s">
        <v>15</v>
      </c>
      <c r="DR43" t="s">
        <v>3980</v>
      </c>
      <c r="DS43" t="s">
        <v>3981</v>
      </c>
      <c r="DT43" t="s">
        <v>3949</v>
      </c>
      <c r="DU43" t="s">
        <v>4535</v>
      </c>
      <c r="DV43">
        <v>0</v>
      </c>
      <c r="DW43">
        <v>0</v>
      </c>
      <c r="DX43" t="s">
        <v>3931</v>
      </c>
      <c r="DY43" t="s">
        <v>4715</v>
      </c>
      <c r="DZ43" s="30" t="s">
        <v>30</v>
      </c>
      <c r="EA43" t="s">
        <v>3931</v>
      </c>
      <c r="EB43" t="s">
        <v>3931</v>
      </c>
      <c r="EC43" t="s">
        <v>3931</v>
      </c>
      <c r="ED43" t="s">
        <v>3931</v>
      </c>
      <c r="EE43" t="s">
        <v>4707</v>
      </c>
      <c r="EF43" t="s">
        <v>4716</v>
      </c>
      <c r="EG43" t="s">
        <v>30</v>
      </c>
      <c r="EH43" t="s">
        <v>30</v>
      </c>
      <c r="EI43" t="s">
        <v>30</v>
      </c>
      <c r="EJ43" t="s">
        <v>30</v>
      </c>
      <c r="EK43" t="s">
        <v>30</v>
      </c>
      <c r="EL43">
        <v>0</v>
      </c>
      <c r="EM43">
        <v>0</v>
      </c>
      <c r="EN43" t="s">
        <v>30</v>
      </c>
      <c r="EO43" t="s">
        <v>30</v>
      </c>
      <c r="EP43">
        <v>0</v>
      </c>
      <c r="EQ43">
        <v>0</v>
      </c>
      <c r="ER43">
        <v>1</v>
      </c>
      <c r="ES43" t="s">
        <v>59</v>
      </c>
      <c r="ET43" t="s">
        <v>4699</v>
      </c>
      <c r="EU43">
        <v>0</v>
      </c>
      <c r="EV43" t="s">
        <v>30</v>
      </c>
      <c r="EW43" t="s">
        <v>30</v>
      </c>
      <c r="EX43" t="s">
        <v>30</v>
      </c>
      <c r="EY43" t="s">
        <v>30</v>
      </c>
      <c r="EZ43">
        <f t="shared" si="0"/>
        <v>2.3148102627601475E-5</v>
      </c>
      <c r="FA43">
        <v>2.31481481481481E-5</v>
      </c>
      <c r="FB43" t="s">
        <v>15</v>
      </c>
      <c r="FC43">
        <v>1</v>
      </c>
      <c r="FD43">
        <v>0</v>
      </c>
      <c r="FE43">
        <v>1</v>
      </c>
      <c r="FG43" t="s">
        <v>30</v>
      </c>
      <c r="FH43" t="s">
        <v>30</v>
      </c>
      <c r="FI43" t="s">
        <v>30</v>
      </c>
      <c r="FJ43" t="s">
        <v>30</v>
      </c>
      <c r="FK43" t="s">
        <v>30</v>
      </c>
      <c r="FL43">
        <v>1</v>
      </c>
      <c r="FM43" t="s">
        <v>3719</v>
      </c>
      <c r="FN43">
        <v>1</v>
      </c>
      <c r="FO43">
        <v>0</v>
      </c>
      <c r="FP43" t="s">
        <v>184</v>
      </c>
      <c r="FQ43">
        <v>1</v>
      </c>
      <c r="FR43">
        <v>0</v>
      </c>
      <c r="FS43" t="s">
        <v>30</v>
      </c>
      <c r="FT43" t="s">
        <v>55</v>
      </c>
      <c r="FU43">
        <v>0</v>
      </c>
      <c r="FV43">
        <v>0</v>
      </c>
      <c r="FW43">
        <v>0</v>
      </c>
      <c r="FX43">
        <v>0</v>
      </c>
      <c r="FY43" t="s">
        <v>59</v>
      </c>
      <c r="FZ43" t="s">
        <v>4399</v>
      </c>
      <c r="GA43" t="s">
        <v>30</v>
      </c>
      <c r="GB43" t="s">
        <v>30</v>
      </c>
      <c r="GC43" t="s">
        <v>30</v>
      </c>
    </row>
    <row r="44" spans="1:185" x14ac:dyDescent="0.25">
      <c r="A44" t="s">
        <v>184</v>
      </c>
      <c r="B44" t="s">
        <v>1259</v>
      </c>
      <c r="C44">
        <v>1</v>
      </c>
      <c r="D44" t="s">
        <v>1259</v>
      </c>
      <c r="E44">
        <v>1</v>
      </c>
      <c r="F44" t="s">
        <v>4030</v>
      </c>
      <c r="G44" t="s">
        <v>4030</v>
      </c>
      <c r="H44" t="s">
        <v>30</v>
      </c>
      <c r="I44" t="s">
        <v>30</v>
      </c>
      <c r="J44" t="s">
        <v>30</v>
      </c>
      <c r="K44" t="s">
        <v>30</v>
      </c>
      <c r="L44" t="s">
        <v>30</v>
      </c>
      <c r="M44" t="s">
        <v>30</v>
      </c>
      <c r="N44" t="s">
        <v>30</v>
      </c>
      <c r="O44" t="s">
        <v>30</v>
      </c>
      <c r="P44" t="s">
        <v>30</v>
      </c>
      <c r="Q44" s="29" t="s">
        <v>30</v>
      </c>
      <c r="R44" s="29" t="s">
        <v>30</v>
      </c>
      <c r="S44" t="s">
        <v>30</v>
      </c>
      <c r="T44" t="s">
        <v>30</v>
      </c>
      <c r="U44" t="s">
        <v>30</v>
      </c>
      <c r="V44" t="s">
        <v>30</v>
      </c>
      <c r="W44" t="s">
        <v>30</v>
      </c>
      <c r="X44" t="s">
        <v>30</v>
      </c>
      <c r="Y44" s="29" t="s">
        <v>30</v>
      </c>
      <c r="Z44" s="29" t="s">
        <v>30</v>
      </c>
      <c r="AA44" s="29" t="s">
        <v>30</v>
      </c>
      <c r="AB44" t="s">
        <v>30</v>
      </c>
      <c r="AC44" t="s">
        <v>30</v>
      </c>
      <c r="AD44" t="s">
        <v>30</v>
      </c>
      <c r="AE44" t="s">
        <v>30</v>
      </c>
      <c r="AF44" t="s">
        <v>30</v>
      </c>
      <c r="AG44" t="s">
        <v>30</v>
      </c>
      <c r="AH44" t="s">
        <v>30</v>
      </c>
      <c r="AI44" t="s">
        <v>30</v>
      </c>
      <c r="AJ44" t="s">
        <v>4717</v>
      </c>
      <c r="AK44" t="s">
        <v>30</v>
      </c>
      <c r="AL44" t="s">
        <v>30</v>
      </c>
      <c r="AM44" t="s">
        <v>30</v>
      </c>
      <c r="AN44" s="29" t="s">
        <v>30</v>
      </c>
      <c r="AO44" t="s">
        <v>30</v>
      </c>
      <c r="AP44" t="s">
        <v>30</v>
      </c>
      <c r="AQ44" t="s">
        <v>30</v>
      </c>
      <c r="AR44" t="s">
        <v>30</v>
      </c>
      <c r="AS44" t="s">
        <v>30</v>
      </c>
      <c r="AT44" t="s">
        <v>30</v>
      </c>
      <c r="AU44" t="s">
        <v>30</v>
      </c>
      <c r="AV44" t="s">
        <v>30</v>
      </c>
      <c r="AW44" t="s">
        <v>30</v>
      </c>
      <c r="AX44" t="s">
        <v>30</v>
      </c>
      <c r="AY44" t="s">
        <v>30</v>
      </c>
      <c r="AZ44" t="s">
        <v>30</v>
      </c>
      <c r="BA44" t="s">
        <v>30</v>
      </c>
      <c r="BB44" t="s">
        <v>30</v>
      </c>
      <c r="BC44" t="s">
        <v>30</v>
      </c>
      <c r="BD44" t="s">
        <v>30</v>
      </c>
      <c r="BE44" t="s">
        <v>30</v>
      </c>
      <c r="BF44" t="s">
        <v>30</v>
      </c>
      <c r="BG44" t="s">
        <v>30</v>
      </c>
      <c r="BH44" t="s">
        <v>30</v>
      </c>
      <c r="BI44" t="s">
        <v>30</v>
      </c>
      <c r="BJ44" t="s">
        <v>30</v>
      </c>
      <c r="BK44" s="29" t="s">
        <v>30</v>
      </c>
      <c r="BL44" t="s">
        <v>3914</v>
      </c>
      <c r="BM44" t="s">
        <v>3915</v>
      </c>
      <c r="BN44" s="30">
        <v>45302.620127314804</v>
      </c>
      <c r="BO44" t="s">
        <v>4718</v>
      </c>
      <c r="BP44" t="s">
        <v>4719</v>
      </c>
      <c r="BQ44" t="s">
        <v>4720</v>
      </c>
      <c r="BR44" t="s">
        <v>3962</v>
      </c>
      <c r="BS44" t="s">
        <v>3920</v>
      </c>
      <c r="BT44" t="s">
        <v>3921</v>
      </c>
      <c r="BU44" t="s">
        <v>4096</v>
      </c>
      <c r="BV44" t="s">
        <v>4721</v>
      </c>
      <c r="BW44" t="s">
        <v>4722</v>
      </c>
      <c r="BX44" t="s">
        <v>4038</v>
      </c>
      <c r="BY44" t="s">
        <v>3926</v>
      </c>
      <c r="BZ44" t="s">
        <v>3927</v>
      </c>
      <c r="CA44" s="30">
        <v>45302.496342592603</v>
      </c>
      <c r="CB44" s="30">
        <v>45302.619803240697</v>
      </c>
      <c r="CC44" s="30">
        <v>45302.496030092603</v>
      </c>
      <c r="CD44" t="s">
        <v>15</v>
      </c>
      <c r="CE44">
        <v>2024</v>
      </c>
      <c r="CF44">
        <v>1</v>
      </c>
      <c r="CG44" t="s">
        <v>4723</v>
      </c>
      <c r="CH44" t="s">
        <v>55</v>
      </c>
      <c r="CI44" t="s">
        <v>3929</v>
      </c>
      <c r="CJ44" t="s">
        <v>3930</v>
      </c>
      <c r="CK44" t="s">
        <v>4723</v>
      </c>
      <c r="CL44" t="s">
        <v>3931</v>
      </c>
      <c r="CM44">
        <v>2035</v>
      </c>
      <c r="CN44" t="s">
        <v>3967</v>
      </c>
      <c r="CO44" t="s">
        <v>4723</v>
      </c>
      <c r="CP44" s="30">
        <v>45302</v>
      </c>
      <c r="CQ44" s="30">
        <v>46398</v>
      </c>
      <c r="CR44" t="s">
        <v>3968</v>
      </c>
      <c r="CS44" t="s">
        <v>4724</v>
      </c>
      <c r="CT44" t="s">
        <v>4725</v>
      </c>
      <c r="CU44">
        <v>21772</v>
      </c>
      <c r="CV44">
        <v>64</v>
      </c>
      <c r="CW44" t="s">
        <v>3935</v>
      </c>
      <c r="CX44" t="s">
        <v>3968</v>
      </c>
      <c r="CY44" t="s">
        <v>4043</v>
      </c>
      <c r="CZ44" t="s">
        <v>4044</v>
      </c>
      <c r="DA44" t="s">
        <v>4390</v>
      </c>
      <c r="DB44" t="s">
        <v>4721</v>
      </c>
      <c r="DC44" t="s">
        <v>4721</v>
      </c>
      <c r="DD44" t="s">
        <v>4726</v>
      </c>
      <c r="DE44" t="s">
        <v>4727</v>
      </c>
      <c r="DF44" t="s">
        <v>4517</v>
      </c>
      <c r="DG44" t="s">
        <v>3968</v>
      </c>
      <c r="DH44" t="s">
        <v>4518</v>
      </c>
      <c r="DI44" t="s">
        <v>4003</v>
      </c>
      <c r="DJ44" t="s">
        <v>3944</v>
      </c>
      <c r="DK44" t="s">
        <v>4030</v>
      </c>
      <c r="DL44" t="s">
        <v>3926</v>
      </c>
      <c r="DM44" t="s">
        <v>3945</v>
      </c>
      <c r="DN44" t="s">
        <v>3927</v>
      </c>
      <c r="DO44" t="s">
        <v>4038</v>
      </c>
      <c r="DP44" t="s">
        <v>3980</v>
      </c>
      <c r="DQ44" t="s">
        <v>15</v>
      </c>
      <c r="DR44" t="s">
        <v>3980</v>
      </c>
      <c r="DS44" t="s">
        <v>3981</v>
      </c>
      <c r="DT44" t="s">
        <v>3949</v>
      </c>
      <c r="DU44" t="s">
        <v>4395</v>
      </c>
      <c r="DV44">
        <v>0</v>
      </c>
      <c r="DW44">
        <v>0</v>
      </c>
      <c r="DX44" t="s">
        <v>3931</v>
      </c>
      <c r="DY44" t="s">
        <v>4050</v>
      </c>
      <c r="DZ44" s="30" t="s">
        <v>30</v>
      </c>
      <c r="EA44" t="s">
        <v>3931</v>
      </c>
      <c r="EB44" t="s">
        <v>3931</v>
      </c>
      <c r="EC44" t="s">
        <v>3931</v>
      </c>
      <c r="ED44" t="s">
        <v>3931</v>
      </c>
      <c r="EE44" t="s">
        <v>4728</v>
      </c>
      <c r="EF44" t="s">
        <v>4729</v>
      </c>
      <c r="EG44" t="s">
        <v>30</v>
      </c>
      <c r="EH44" t="s">
        <v>30</v>
      </c>
      <c r="EI44" t="s">
        <v>30</v>
      </c>
      <c r="EJ44" t="s">
        <v>30</v>
      </c>
      <c r="EK44" t="s">
        <v>30</v>
      </c>
      <c r="EL44">
        <v>0</v>
      </c>
      <c r="EM44">
        <v>0</v>
      </c>
      <c r="EN44" t="s">
        <v>30</v>
      </c>
      <c r="EO44" t="s">
        <v>30</v>
      </c>
      <c r="EP44">
        <v>0</v>
      </c>
      <c r="EQ44">
        <v>0</v>
      </c>
      <c r="ER44">
        <v>1</v>
      </c>
      <c r="ES44" t="s">
        <v>62</v>
      </c>
      <c r="ET44" t="s">
        <v>4721</v>
      </c>
      <c r="EU44">
        <v>0</v>
      </c>
      <c r="EV44" t="s">
        <v>30</v>
      </c>
      <c r="EW44" t="s">
        <v>30</v>
      </c>
      <c r="EX44" t="s">
        <v>30</v>
      </c>
      <c r="EY44" t="s">
        <v>30</v>
      </c>
      <c r="EZ44" t="str">
        <f t="shared" si="0"/>
        <v/>
      </c>
      <c r="FA44">
        <v>0.123784722222222</v>
      </c>
      <c r="FB44" t="s">
        <v>15</v>
      </c>
      <c r="FC44">
        <v>1</v>
      </c>
      <c r="FD44">
        <v>0</v>
      </c>
      <c r="FG44" t="s">
        <v>30</v>
      </c>
      <c r="FH44" t="s">
        <v>30</v>
      </c>
      <c r="FI44" t="s">
        <v>30</v>
      </c>
      <c r="FJ44" t="s">
        <v>30</v>
      </c>
      <c r="FK44" t="s">
        <v>30</v>
      </c>
      <c r="FL44">
        <v>1</v>
      </c>
      <c r="FM44" t="s">
        <v>3719</v>
      </c>
      <c r="FN44">
        <v>1</v>
      </c>
      <c r="FO44">
        <v>0</v>
      </c>
      <c r="FP44" t="s">
        <v>184</v>
      </c>
      <c r="FQ44">
        <v>1</v>
      </c>
      <c r="FR44">
        <v>0</v>
      </c>
      <c r="FS44" t="s">
        <v>30</v>
      </c>
      <c r="FT44" t="s">
        <v>55</v>
      </c>
      <c r="FU44">
        <v>0</v>
      </c>
      <c r="FV44">
        <v>0</v>
      </c>
      <c r="FW44">
        <v>0</v>
      </c>
      <c r="FX44">
        <v>0</v>
      </c>
      <c r="FY44" t="s">
        <v>62</v>
      </c>
      <c r="FZ44" t="s">
        <v>4030</v>
      </c>
      <c r="GA44" t="s">
        <v>30</v>
      </c>
      <c r="GB44" t="s">
        <v>30</v>
      </c>
      <c r="GC44" t="s">
        <v>30</v>
      </c>
    </row>
    <row r="45" spans="1:185" x14ac:dyDescent="0.25">
      <c r="A45" t="s">
        <v>184</v>
      </c>
      <c r="B45" t="s">
        <v>1259</v>
      </c>
      <c r="C45">
        <v>1</v>
      </c>
      <c r="D45" t="s">
        <v>1259</v>
      </c>
      <c r="E45">
        <v>1</v>
      </c>
      <c r="F45" t="s">
        <v>4030</v>
      </c>
      <c r="G45" t="s">
        <v>4030</v>
      </c>
      <c r="H45" t="s">
        <v>30</v>
      </c>
      <c r="I45" t="s">
        <v>30</v>
      </c>
      <c r="J45" t="s">
        <v>30</v>
      </c>
      <c r="K45" t="s">
        <v>30</v>
      </c>
      <c r="L45" t="s">
        <v>30</v>
      </c>
      <c r="M45" t="s">
        <v>30</v>
      </c>
      <c r="N45" t="s">
        <v>30</v>
      </c>
      <c r="O45" t="s">
        <v>30</v>
      </c>
      <c r="P45" t="s">
        <v>30</v>
      </c>
      <c r="Q45" s="29" t="s">
        <v>30</v>
      </c>
      <c r="R45" s="29" t="s">
        <v>30</v>
      </c>
      <c r="S45" t="s">
        <v>30</v>
      </c>
      <c r="T45" t="s">
        <v>30</v>
      </c>
      <c r="U45" t="s">
        <v>30</v>
      </c>
      <c r="V45" t="s">
        <v>30</v>
      </c>
      <c r="W45" t="s">
        <v>30</v>
      </c>
      <c r="X45" t="s">
        <v>30</v>
      </c>
      <c r="Y45" s="29" t="s">
        <v>30</v>
      </c>
      <c r="Z45" s="29" t="s">
        <v>30</v>
      </c>
      <c r="AA45" s="29" t="s">
        <v>30</v>
      </c>
      <c r="AB45" t="s">
        <v>30</v>
      </c>
      <c r="AC45" t="s">
        <v>30</v>
      </c>
      <c r="AD45" t="s">
        <v>30</v>
      </c>
      <c r="AE45" t="s">
        <v>30</v>
      </c>
      <c r="AF45" t="s">
        <v>30</v>
      </c>
      <c r="AG45" t="s">
        <v>30</v>
      </c>
      <c r="AH45" t="s">
        <v>30</v>
      </c>
      <c r="AI45" t="s">
        <v>30</v>
      </c>
      <c r="AJ45" t="s">
        <v>4730</v>
      </c>
      <c r="AK45" t="s">
        <v>30</v>
      </c>
      <c r="AL45" t="s">
        <v>30</v>
      </c>
      <c r="AM45" t="s">
        <v>30</v>
      </c>
      <c r="AN45" s="29" t="s">
        <v>30</v>
      </c>
      <c r="AO45" t="s">
        <v>30</v>
      </c>
      <c r="AP45" t="s">
        <v>30</v>
      </c>
      <c r="AQ45" t="s">
        <v>30</v>
      </c>
      <c r="AR45" t="s">
        <v>30</v>
      </c>
      <c r="AS45" t="s">
        <v>30</v>
      </c>
      <c r="AT45" t="s">
        <v>30</v>
      </c>
      <c r="AU45" t="s">
        <v>30</v>
      </c>
      <c r="AV45" t="s">
        <v>30</v>
      </c>
      <c r="AW45" t="s">
        <v>30</v>
      </c>
      <c r="AX45" t="s">
        <v>30</v>
      </c>
      <c r="AY45" t="s">
        <v>30</v>
      </c>
      <c r="AZ45" t="s">
        <v>30</v>
      </c>
      <c r="BA45" t="s">
        <v>30</v>
      </c>
      <c r="BB45" t="s">
        <v>30</v>
      </c>
      <c r="BC45" t="s">
        <v>30</v>
      </c>
      <c r="BD45" t="s">
        <v>30</v>
      </c>
      <c r="BE45" t="s">
        <v>30</v>
      </c>
      <c r="BF45" t="s">
        <v>30</v>
      </c>
      <c r="BG45" t="s">
        <v>30</v>
      </c>
      <c r="BH45" t="s">
        <v>30</v>
      </c>
      <c r="BI45" t="s">
        <v>30</v>
      </c>
      <c r="BJ45" t="s">
        <v>30</v>
      </c>
      <c r="BK45" s="29" t="s">
        <v>30</v>
      </c>
      <c r="BL45" t="s">
        <v>3914</v>
      </c>
      <c r="BM45" t="s">
        <v>3915</v>
      </c>
      <c r="BN45" s="30">
        <v>45341.430416666699</v>
      </c>
      <c r="BO45" t="s">
        <v>4731</v>
      </c>
      <c r="BP45" t="s">
        <v>4719</v>
      </c>
      <c r="BQ45" t="s">
        <v>4720</v>
      </c>
      <c r="BR45" t="s">
        <v>3962</v>
      </c>
      <c r="BS45" t="s">
        <v>3920</v>
      </c>
      <c r="BT45" t="s">
        <v>3921</v>
      </c>
      <c r="BU45" t="s">
        <v>4096</v>
      </c>
      <c r="BV45" t="s">
        <v>4721</v>
      </c>
      <c r="BW45" t="s">
        <v>4732</v>
      </c>
      <c r="BX45" t="s">
        <v>4038</v>
      </c>
      <c r="BY45" t="s">
        <v>3926</v>
      </c>
      <c r="BZ45" t="s">
        <v>3927</v>
      </c>
      <c r="CA45" s="30">
        <v>45341.425347222197</v>
      </c>
      <c r="CB45" s="30">
        <v>45341.425347222197</v>
      </c>
      <c r="CC45" s="30">
        <v>45341.387372685203</v>
      </c>
      <c r="CD45" t="s">
        <v>15</v>
      </c>
      <c r="CE45">
        <v>2024</v>
      </c>
      <c r="CF45">
        <v>2</v>
      </c>
      <c r="CG45" t="s">
        <v>4733</v>
      </c>
      <c r="CH45" t="s">
        <v>55</v>
      </c>
      <c r="CI45" t="s">
        <v>3929</v>
      </c>
      <c r="CJ45" t="s">
        <v>3930</v>
      </c>
      <c r="CK45" t="s">
        <v>4733</v>
      </c>
      <c r="CL45" t="s">
        <v>3931</v>
      </c>
      <c r="CM45">
        <v>2035</v>
      </c>
      <c r="CN45" t="s">
        <v>3967</v>
      </c>
      <c r="CO45" t="s">
        <v>4733</v>
      </c>
      <c r="CP45" s="30">
        <v>45341</v>
      </c>
      <c r="CQ45" s="30">
        <v>46437</v>
      </c>
      <c r="CR45" t="s">
        <v>3968</v>
      </c>
      <c r="CS45" t="s">
        <v>4724</v>
      </c>
      <c r="CT45" t="s">
        <v>4725</v>
      </c>
      <c r="CU45">
        <v>21772</v>
      </c>
      <c r="CV45">
        <v>64</v>
      </c>
      <c r="CW45" t="s">
        <v>3935</v>
      </c>
      <c r="CX45" t="s">
        <v>3968</v>
      </c>
      <c r="CY45" t="s">
        <v>4043</v>
      </c>
      <c r="CZ45" t="s">
        <v>4044</v>
      </c>
      <c r="DA45" t="s">
        <v>4390</v>
      </c>
      <c r="DB45" t="s">
        <v>4721</v>
      </c>
      <c r="DC45" t="s">
        <v>4721</v>
      </c>
      <c r="DD45" t="s">
        <v>4734</v>
      </c>
      <c r="DE45" t="s">
        <v>4735</v>
      </c>
      <c r="DF45" t="s">
        <v>4736</v>
      </c>
      <c r="DG45" t="s">
        <v>3968</v>
      </c>
      <c r="DH45" t="s">
        <v>4518</v>
      </c>
      <c r="DI45" t="s">
        <v>4003</v>
      </c>
      <c r="DJ45" t="s">
        <v>3944</v>
      </c>
      <c r="DK45" t="s">
        <v>4030</v>
      </c>
      <c r="DL45" t="s">
        <v>3926</v>
      </c>
      <c r="DM45" t="s">
        <v>3945</v>
      </c>
      <c r="DN45" t="s">
        <v>3927</v>
      </c>
      <c r="DO45" t="s">
        <v>4038</v>
      </c>
      <c r="DP45" t="s">
        <v>3980</v>
      </c>
      <c r="DQ45" t="s">
        <v>15</v>
      </c>
      <c r="DR45" t="s">
        <v>3980</v>
      </c>
      <c r="DS45" t="s">
        <v>3981</v>
      </c>
      <c r="DT45" t="s">
        <v>3949</v>
      </c>
      <c r="DU45" t="s">
        <v>4395</v>
      </c>
      <c r="DV45">
        <v>7.0000000000000007E-2</v>
      </c>
      <c r="DW45">
        <v>7.0000000000000007E-2</v>
      </c>
      <c r="DX45" t="s">
        <v>3931</v>
      </c>
      <c r="DY45" t="s">
        <v>4519</v>
      </c>
      <c r="DZ45" s="30" t="s">
        <v>30</v>
      </c>
      <c r="EA45" t="s">
        <v>3931</v>
      </c>
      <c r="EB45" t="s">
        <v>3931</v>
      </c>
      <c r="EC45" t="s">
        <v>3931</v>
      </c>
      <c r="ED45" t="s">
        <v>3931</v>
      </c>
      <c r="EE45" t="s">
        <v>4728</v>
      </c>
      <c r="EF45" t="s">
        <v>4737</v>
      </c>
      <c r="EG45" t="s">
        <v>30</v>
      </c>
      <c r="EH45" t="s">
        <v>30</v>
      </c>
      <c r="EI45" t="s">
        <v>30</v>
      </c>
      <c r="EJ45" t="s">
        <v>30</v>
      </c>
      <c r="EK45" t="s">
        <v>30</v>
      </c>
      <c r="EL45">
        <v>0</v>
      </c>
      <c r="EM45">
        <v>0</v>
      </c>
      <c r="EN45" t="s">
        <v>30</v>
      </c>
      <c r="EO45" t="s">
        <v>30</v>
      </c>
      <c r="EP45">
        <v>0</v>
      </c>
      <c r="EQ45">
        <v>0</v>
      </c>
      <c r="ER45">
        <v>1</v>
      </c>
      <c r="ES45" t="s">
        <v>62</v>
      </c>
      <c r="ET45" t="s">
        <v>4721</v>
      </c>
      <c r="EU45">
        <v>0</v>
      </c>
      <c r="EV45" t="s">
        <v>30</v>
      </c>
      <c r="EW45" t="s">
        <v>30</v>
      </c>
      <c r="EX45" t="s">
        <v>30</v>
      </c>
      <c r="EY45" t="s">
        <v>30</v>
      </c>
      <c r="EZ45" t="str">
        <f t="shared" si="0"/>
        <v/>
      </c>
      <c r="FA45">
        <v>5.0694444444444398E-3</v>
      </c>
      <c r="FB45" t="s">
        <v>15</v>
      </c>
      <c r="FC45">
        <v>1</v>
      </c>
      <c r="FD45">
        <v>0</v>
      </c>
      <c r="FG45" t="s">
        <v>30</v>
      </c>
      <c r="FH45" t="s">
        <v>30</v>
      </c>
      <c r="FI45" t="s">
        <v>30</v>
      </c>
      <c r="FJ45" t="s">
        <v>30</v>
      </c>
      <c r="FK45" t="s">
        <v>30</v>
      </c>
      <c r="FL45">
        <v>1</v>
      </c>
      <c r="FM45" t="s">
        <v>3719</v>
      </c>
      <c r="FN45">
        <v>1</v>
      </c>
      <c r="FO45">
        <v>0</v>
      </c>
      <c r="FP45" t="s">
        <v>184</v>
      </c>
      <c r="FQ45">
        <v>1</v>
      </c>
      <c r="FR45">
        <v>0</v>
      </c>
      <c r="FS45" t="s">
        <v>30</v>
      </c>
      <c r="FT45" t="s">
        <v>55</v>
      </c>
      <c r="FU45">
        <v>0</v>
      </c>
      <c r="FV45">
        <v>0</v>
      </c>
      <c r="FW45">
        <v>0</v>
      </c>
      <c r="FX45">
        <v>0</v>
      </c>
      <c r="FY45" t="s">
        <v>62</v>
      </c>
      <c r="FZ45" t="s">
        <v>4030</v>
      </c>
      <c r="GA45" t="s">
        <v>30</v>
      </c>
      <c r="GB45" t="s">
        <v>30</v>
      </c>
      <c r="GC45" t="s">
        <v>30</v>
      </c>
    </row>
    <row r="46" spans="1:185" x14ac:dyDescent="0.25">
      <c r="A46" t="s">
        <v>184</v>
      </c>
      <c r="B46" t="s">
        <v>1259</v>
      </c>
      <c r="C46">
        <v>1</v>
      </c>
      <c r="D46" t="s">
        <v>1259</v>
      </c>
      <c r="E46">
        <v>1</v>
      </c>
      <c r="F46" t="s">
        <v>4399</v>
      </c>
      <c r="G46" t="s">
        <v>4399</v>
      </c>
      <c r="H46" t="s">
        <v>30</v>
      </c>
      <c r="I46" t="s">
        <v>30</v>
      </c>
      <c r="J46" t="s">
        <v>30</v>
      </c>
      <c r="K46" t="s">
        <v>30</v>
      </c>
      <c r="L46" t="s">
        <v>30</v>
      </c>
      <c r="M46" t="s">
        <v>30</v>
      </c>
      <c r="N46" t="s">
        <v>30</v>
      </c>
      <c r="O46" t="s">
        <v>30</v>
      </c>
      <c r="P46" t="s">
        <v>30</v>
      </c>
      <c r="Q46" s="29" t="s">
        <v>30</v>
      </c>
      <c r="R46" s="29" t="s">
        <v>30</v>
      </c>
      <c r="S46" t="s">
        <v>30</v>
      </c>
      <c r="T46" t="s">
        <v>30</v>
      </c>
      <c r="U46" t="s">
        <v>30</v>
      </c>
      <c r="V46" t="s">
        <v>30</v>
      </c>
      <c r="W46" t="s">
        <v>30</v>
      </c>
      <c r="X46" t="s">
        <v>30</v>
      </c>
      <c r="Y46" s="29" t="s">
        <v>30</v>
      </c>
      <c r="Z46" s="29" t="s">
        <v>30</v>
      </c>
      <c r="AA46" s="29" t="s">
        <v>30</v>
      </c>
      <c r="AB46" t="s">
        <v>30</v>
      </c>
      <c r="AC46" t="s">
        <v>30</v>
      </c>
      <c r="AD46" t="s">
        <v>30</v>
      </c>
      <c r="AE46" t="s">
        <v>30</v>
      </c>
      <c r="AF46" t="s">
        <v>30</v>
      </c>
      <c r="AG46" t="s">
        <v>30</v>
      </c>
      <c r="AH46" t="s">
        <v>30</v>
      </c>
      <c r="AI46" t="s">
        <v>30</v>
      </c>
      <c r="AJ46" t="s">
        <v>4738</v>
      </c>
      <c r="AK46" t="s">
        <v>30</v>
      </c>
      <c r="AL46" t="s">
        <v>30</v>
      </c>
      <c r="AM46" t="s">
        <v>30</v>
      </c>
      <c r="AN46" s="29" t="s">
        <v>30</v>
      </c>
      <c r="AO46" t="s">
        <v>30</v>
      </c>
      <c r="AP46" t="s">
        <v>30</v>
      </c>
      <c r="AQ46" t="s">
        <v>30</v>
      </c>
      <c r="AR46" t="s">
        <v>30</v>
      </c>
      <c r="AS46" t="s">
        <v>30</v>
      </c>
      <c r="AT46" t="s">
        <v>30</v>
      </c>
      <c r="AU46" t="s">
        <v>30</v>
      </c>
      <c r="AV46" t="s">
        <v>30</v>
      </c>
      <c r="AW46" t="s">
        <v>30</v>
      </c>
      <c r="AX46" t="s">
        <v>30</v>
      </c>
      <c r="AY46" t="s">
        <v>30</v>
      </c>
      <c r="AZ46" t="s">
        <v>30</v>
      </c>
      <c r="BA46" t="s">
        <v>30</v>
      </c>
      <c r="BB46" t="s">
        <v>30</v>
      </c>
      <c r="BC46" t="s">
        <v>30</v>
      </c>
      <c r="BD46" t="s">
        <v>30</v>
      </c>
      <c r="BE46" t="s">
        <v>30</v>
      </c>
      <c r="BF46" t="s">
        <v>30</v>
      </c>
      <c r="BG46" t="s">
        <v>30</v>
      </c>
      <c r="BH46" t="s">
        <v>30</v>
      </c>
      <c r="BI46" t="s">
        <v>30</v>
      </c>
      <c r="BJ46" t="s">
        <v>30</v>
      </c>
      <c r="BK46" s="29" t="s">
        <v>30</v>
      </c>
      <c r="BL46" t="s">
        <v>3914</v>
      </c>
      <c r="BM46" t="s">
        <v>3915</v>
      </c>
      <c r="BN46" s="30">
        <v>45371.57</v>
      </c>
      <c r="BO46" t="s">
        <v>4739</v>
      </c>
      <c r="BP46" t="s">
        <v>4740</v>
      </c>
      <c r="BQ46" t="s">
        <v>4741</v>
      </c>
      <c r="BR46" t="s">
        <v>3962</v>
      </c>
      <c r="BS46" t="s">
        <v>3920</v>
      </c>
      <c r="BT46" t="s">
        <v>4013</v>
      </c>
      <c r="BU46" t="s">
        <v>4014</v>
      </c>
      <c r="BV46" t="s">
        <v>4742</v>
      </c>
      <c r="BW46" t="s">
        <v>4743</v>
      </c>
      <c r="BX46" t="s">
        <v>4403</v>
      </c>
      <c r="BY46" t="s">
        <v>3926</v>
      </c>
      <c r="BZ46" t="s">
        <v>3927</v>
      </c>
      <c r="CA46" s="30">
        <v>45371.5699537037</v>
      </c>
      <c r="CB46" s="30">
        <v>45371.57</v>
      </c>
      <c r="CC46" s="30">
        <v>45371.569571759297</v>
      </c>
      <c r="CD46" t="s">
        <v>15</v>
      </c>
      <c r="CE46">
        <v>2024</v>
      </c>
      <c r="CF46">
        <v>3</v>
      </c>
      <c r="CG46" t="s">
        <v>3967</v>
      </c>
      <c r="CH46" t="s">
        <v>55</v>
      </c>
      <c r="CI46" t="s">
        <v>3929</v>
      </c>
      <c r="CJ46" t="s">
        <v>3930</v>
      </c>
      <c r="CK46" t="s">
        <v>3931</v>
      </c>
      <c r="CL46" t="s">
        <v>3967</v>
      </c>
      <c r="CM46">
        <v>2035</v>
      </c>
      <c r="CN46" t="s">
        <v>3967</v>
      </c>
      <c r="CO46" t="s">
        <v>3967</v>
      </c>
      <c r="CP46" s="30">
        <v>45371</v>
      </c>
      <c r="CQ46" s="30">
        <v>46466</v>
      </c>
      <c r="CR46" t="s">
        <v>3968</v>
      </c>
      <c r="CS46" t="s">
        <v>4744</v>
      </c>
      <c r="CT46" t="s">
        <v>4745</v>
      </c>
      <c r="CU46">
        <v>25005</v>
      </c>
      <c r="CV46">
        <v>55</v>
      </c>
      <c r="CW46" t="s">
        <v>3935</v>
      </c>
      <c r="CX46" t="s">
        <v>3968</v>
      </c>
      <c r="CY46" t="s">
        <v>4746</v>
      </c>
      <c r="CZ46" t="s">
        <v>4747</v>
      </c>
      <c r="DA46" t="s">
        <v>4532</v>
      </c>
      <c r="DB46" t="s">
        <v>4742</v>
      </c>
      <c r="DC46" t="s">
        <v>4742</v>
      </c>
      <c r="DD46" t="s">
        <v>4748</v>
      </c>
      <c r="DE46" t="s">
        <v>4749</v>
      </c>
      <c r="DF46" t="s">
        <v>4750</v>
      </c>
      <c r="DG46" t="s">
        <v>3968</v>
      </c>
      <c r="DH46" t="s">
        <v>4469</v>
      </c>
      <c r="DI46" t="s">
        <v>4003</v>
      </c>
      <c r="DJ46" t="s">
        <v>4408</v>
      </c>
      <c r="DK46" t="s">
        <v>4399</v>
      </c>
      <c r="DL46" t="s">
        <v>3926</v>
      </c>
      <c r="DM46" t="s">
        <v>3945</v>
      </c>
      <c r="DN46" t="s">
        <v>3927</v>
      </c>
      <c r="DO46" t="s">
        <v>4403</v>
      </c>
      <c r="DP46" t="s">
        <v>3980</v>
      </c>
      <c r="DQ46" t="s">
        <v>15</v>
      </c>
      <c r="DR46" t="s">
        <v>3980</v>
      </c>
      <c r="DS46" t="s">
        <v>3981</v>
      </c>
      <c r="DT46" t="s">
        <v>3949</v>
      </c>
      <c r="DU46" t="s">
        <v>4535</v>
      </c>
      <c r="DV46">
        <v>0</v>
      </c>
      <c r="DW46">
        <v>0</v>
      </c>
      <c r="DX46" t="s">
        <v>3931</v>
      </c>
      <c r="DY46" t="s">
        <v>4751</v>
      </c>
      <c r="DZ46" s="30" t="s">
        <v>30</v>
      </c>
      <c r="EA46" t="s">
        <v>3931</v>
      </c>
      <c r="EB46" t="s">
        <v>3931</v>
      </c>
      <c r="EC46" t="s">
        <v>3931</v>
      </c>
      <c r="ED46" t="s">
        <v>3931</v>
      </c>
      <c r="EE46" t="s">
        <v>4752</v>
      </c>
      <c r="EF46" t="s">
        <v>4753</v>
      </c>
      <c r="EG46" t="s">
        <v>30</v>
      </c>
      <c r="EH46" t="s">
        <v>30</v>
      </c>
      <c r="EI46" t="s">
        <v>30</v>
      </c>
      <c r="EJ46" t="s">
        <v>30</v>
      </c>
      <c r="EK46" t="s">
        <v>30</v>
      </c>
      <c r="EL46">
        <v>0</v>
      </c>
      <c r="EM46">
        <v>0</v>
      </c>
      <c r="EN46" t="s">
        <v>30</v>
      </c>
      <c r="EO46" t="s">
        <v>30</v>
      </c>
      <c r="EP46">
        <v>0</v>
      </c>
      <c r="EQ46">
        <v>0</v>
      </c>
      <c r="ER46">
        <v>1</v>
      </c>
      <c r="ES46" t="s">
        <v>53</v>
      </c>
      <c r="ET46" t="s">
        <v>4742</v>
      </c>
      <c r="EU46">
        <v>0</v>
      </c>
      <c r="EV46" t="s">
        <v>30</v>
      </c>
      <c r="EW46" t="s">
        <v>30</v>
      </c>
      <c r="EX46" t="s">
        <v>30</v>
      </c>
      <c r="EY46" t="s">
        <v>30</v>
      </c>
      <c r="EZ46" t="str">
        <f t="shared" si="0"/>
        <v/>
      </c>
      <c r="FA46">
        <v>4.6296296296296301E-5</v>
      </c>
      <c r="FB46" t="s">
        <v>15</v>
      </c>
      <c r="FC46">
        <v>1</v>
      </c>
      <c r="FD46">
        <v>0</v>
      </c>
      <c r="FG46" t="s">
        <v>30</v>
      </c>
      <c r="FH46" t="s">
        <v>30</v>
      </c>
      <c r="FI46" t="s">
        <v>30</v>
      </c>
      <c r="FJ46" t="s">
        <v>30</v>
      </c>
      <c r="FK46" t="s">
        <v>30</v>
      </c>
      <c r="FL46">
        <v>1</v>
      </c>
      <c r="FM46" t="s">
        <v>3719</v>
      </c>
      <c r="FN46">
        <v>1</v>
      </c>
      <c r="FO46">
        <v>0</v>
      </c>
      <c r="FP46" t="s">
        <v>184</v>
      </c>
      <c r="FQ46">
        <v>1</v>
      </c>
      <c r="FR46">
        <v>0</v>
      </c>
      <c r="FS46" t="s">
        <v>30</v>
      </c>
      <c r="FT46" t="s">
        <v>55</v>
      </c>
      <c r="FU46">
        <v>0</v>
      </c>
      <c r="FV46">
        <v>0</v>
      </c>
      <c r="FW46">
        <v>0</v>
      </c>
      <c r="FX46">
        <v>0</v>
      </c>
      <c r="FY46" t="s">
        <v>53</v>
      </c>
      <c r="FZ46" t="s">
        <v>4399</v>
      </c>
      <c r="GA46" t="s">
        <v>30</v>
      </c>
      <c r="GB46" t="s">
        <v>30</v>
      </c>
      <c r="GC46" t="s">
        <v>30</v>
      </c>
    </row>
    <row r="47" spans="1:185" x14ac:dyDescent="0.25">
      <c r="A47" t="s">
        <v>184</v>
      </c>
      <c r="B47" t="s">
        <v>1259</v>
      </c>
      <c r="C47">
        <v>1</v>
      </c>
      <c r="D47" t="s">
        <v>1259</v>
      </c>
      <c r="E47">
        <v>1</v>
      </c>
      <c r="F47" t="s">
        <v>4030</v>
      </c>
      <c r="G47" t="s">
        <v>4030</v>
      </c>
      <c r="H47" t="s">
        <v>30</v>
      </c>
      <c r="I47" t="s">
        <v>30</v>
      </c>
      <c r="J47" t="s">
        <v>30</v>
      </c>
      <c r="K47" t="s">
        <v>30</v>
      </c>
      <c r="L47" t="s">
        <v>30</v>
      </c>
      <c r="M47" t="s">
        <v>30</v>
      </c>
      <c r="N47" t="s">
        <v>30</v>
      </c>
      <c r="O47" t="s">
        <v>30</v>
      </c>
      <c r="P47" t="s">
        <v>30</v>
      </c>
      <c r="Q47" s="29" t="s">
        <v>30</v>
      </c>
      <c r="R47" s="29" t="s">
        <v>30</v>
      </c>
      <c r="S47" t="s">
        <v>30</v>
      </c>
      <c r="T47" t="s">
        <v>30</v>
      </c>
      <c r="U47" t="s">
        <v>30</v>
      </c>
      <c r="V47" t="s">
        <v>30</v>
      </c>
      <c r="W47" t="s">
        <v>30</v>
      </c>
      <c r="X47" t="s">
        <v>30</v>
      </c>
      <c r="Y47" s="29" t="s">
        <v>30</v>
      </c>
      <c r="Z47" s="29" t="s">
        <v>30</v>
      </c>
      <c r="AA47" s="29" t="s">
        <v>30</v>
      </c>
      <c r="AB47" t="s">
        <v>30</v>
      </c>
      <c r="AC47" t="s">
        <v>30</v>
      </c>
      <c r="AD47" t="s">
        <v>30</v>
      </c>
      <c r="AE47" t="s">
        <v>30</v>
      </c>
      <c r="AF47" t="s">
        <v>30</v>
      </c>
      <c r="AG47" t="s">
        <v>30</v>
      </c>
      <c r="AH47" t="s">
        <v>30</v>
      </c>
      <c r="AI47" t="s">
        <v>30</v>
      </c>
      <c r="AJ47" t="s">
        <v>4754</v>
      </c>
      <c r="AK47" t="s">
        <v>30</v>
      </c>
      <c r="AL47" t="s">
        <v>30</v>
      </c>
      <c r="AM47" t="s">
        <v>30</v>
      </c>
      <c r="AN47" s="29" t="s">
        <v>30</v>
      </c>
      <c r="AO47" t="s">
        <v>30</v>
      </c>
      <c r="AP47" t="s">
        <v>30</v>
      </c>
      <c r="AQ47" t="s">
        <v>30</v>
      </c>
      <c r="AR47" t="s">
        <v>30</v>
      </c>
      <c r="AS47" t="s">
        <v>30</v>
      </c>
      <c r="AT47" t="s">
        <v>30</v>
      </c>
      <c r="AU47" t="s">
        <v>30</v>
      </c>
      <c r="AV47" t="s">
        <v>30</v>
      </c>
      <c r="AW47" t="s">
        <v>30</v>
      </c>
      <c r="AX47" t="s">
        <v>30</v>
      </c>
      <c r="AY47" t="s">
        <v>30</v>
      </c>
      <c r="AZ47" t="s">
        <v>30</v>
      </c>
      <c r="BA47" t="s">
        <v>30</v>
      </c>
      <c r="BB47" t="s">
        <v>30</v>
      </c>
      <c r="BC47" t="s">
        <v>30</v>
      </c>
      <c r="BD47" t="s">
        <v>30</v>
      </c>
      <c r="BE47" t="s">
        <v>30</v>
      </c>
      <c r="BF47" t="s">
        <v>30</v>
      </c>
      <c r="BG47" t="s">
        <v>30</v>
      </c>
      <c r="BH47" t="s">
        <v>30</v>
      </c>
      <c r="BI47" t="s">
        <v>30</v>
      </c>
      <c r="BJ47" t="s">
        <v>30</v>
      </c>
      <c r="BK47" s="29" t="s">
        <v>30</v>
      </c>
      <c r="BL47" t="s">
        <v>3914</v>
      </c>
      <c r="BM47" t="s">
        <v>3915</v>
      </c>
      <c r="BN47" s="30">
        <v>45588.856273148202</v>
      </c>
      <c r="BO47" t="s">
        <v>4755</v>
      </c>
      <c r="BP47" t="s">
        <v>4756</v>
      </c>
      <c r="BQ47" t="s">
        <v>4757</v>
      </c>
      <c r="BR47" t="s">
        <v>3962</v>
      </c>
      <c r="BS47" t="s">
        <v>3920</v>
      </c>
      <c r="BT47" t="s">
        <v>4013</v>
      </c>
      <c r="BU47" t="s">
        <v>4014</v>
      </c>
      <c r="BV47" t="s">
        <v>4758</v>
      </c>
      <c r="BW47" t="s">
        <v>4759</v>
      </c>
      <c r="BX47" t="s">
        <v>4038</v>
      </c>
      <c r="BY47" t="s">
        <v>3926</v>
      </c>
      <c r="BZ47" t="s">
        <v>3927</v>
      </c>
      <c r="CA47" s="30">
        <v>45588.856238425898</v>
      </c>
      <c r="CB47" s="30">
        <v>45588.856273148202</v>
      </c>
      <c r="CC47" s="30">
        <v>45588.854143518503</v>
      </c>
      <c r="CD47" t="s">
        <v>15</v>
      </c>
      <c r="CE47">
        <v>2024</v>
      </c>
      <c r="CF47">
        <v>10</v>
      </c>
      <c r="CG47" t="s">
        <v>3967</v>
      </c>
      <c r="CH47" t="s">
        <v>55</v>
      </c>
      <c r="CI47" t="s">
        <v>3929</v>
      </c>
      <c r="CJ47" t="s">
        <v>3930</v>
      </c>
      <c r="CK47" t="s">
        <v>3931</v>
      </c>
      <c r="CL47" t="s">
        <v>3967</v>
      </c>
      <c r="CM47">
        <v>2035</v>
      </c>
      <c r="CN47" t="s">
        <v>3967</v>
      </c>
      <c r="CO47" t="s">
        <v>3967</v>
      </c>
      <c r="CP47" s="30">
        <v>45588</v>
      </c>
      <c r="CQ47" s="30">
        <v>46683</v>
      </c>
      <c r="CR47" t="s">
        <v>3968</v>
      </c>
      <c r="CS47" t="s">
        <v>4760</v>
      </c>
      <c r="CT47" t="s">
        <v>4761</v>
      </c>
      <c r="CU47">
        <v>26775</v>
      </c>
      <c r="CV47">
        <v>51</v>
      </c>
      <c r="CW47" t="s">
        <v>3935</v>
      </c>
      <c r="CX47" t="s">
        <v>3968</v>
      </c>
      <c r="CY47" t="s">
        <v>4762</v>
      </c>
      <c r="CZ47" t="s">
        <v>4514</v>
      </c>
      <c r="DA47" t="s">
        <v>4625</v>
      </c>
      <c r="DB47" t="s">
        <v>4758</v>
      </c>
      <c r="DC47" t="s">
        <v>4758</v>
      </c>
      <c r="DD47" t="s">
        <v>4763</v>
      </c>
      <c r="DE47" t="s">
        <v>4764</v>
      </c>
      <c r="DF47" t="s">
        <v>4765</v>
      </c>
      <c r="DG47" t="s">
        <v>3968</v>
      </c>
      <c r="DH47" t="s">
        <v>4078</v>
      </c>
      <c r="DI47" t="s">
        <v>4003</v>
      </c>
      <c r="DJ47" t="s">
        <v>3944</v>
      </c>
      <c r="DK47" t="s">
        <v>4030</v>
      </c>
      <c r="DL47" t="s">
        <v>3926</v>
      </c>
      <c r="DM47" t="s">
        <v>3945</v>
      </c>
      <c r="DN47" t="s">
        <v>3927</v>
      </c>
      <c r="DO47" t="s">
        <v>4038</v>
      </c>
      <c r="DP47" t="s">
        <v>3980</v>
      </c>
      <c r="DQ47" t="s">
        <v>15</v>
      </c>
      <c r="DR47" t="s">
        <v>3980</v>
      </c>
      <c r="DS47" t="s">
        <v>3981</v>
      </c>
      <c r="DT47" t="s">
        <v>3949</v>
      </c>
      <c r="DU47" t="s">
        <v>4630</v>
      </c>
      <c r="DV47">
        <v>0</v>
      </c>
      <c r="DW47">
        <v>0</v>
      </c>
      <c r="DX47" t="s">
        <v>3931</v>
      </c>
      <c r="DY47" t="s">
        <v>4766</v>
      </c>
      <c r="DZ47" s="30" t="s">
        <v>30</v>
      </c>
      <c r="EA47" t="s">
        <v>3931</v>
      </c>
      <c r="EB47" t="s">
        <v>3931</v>
      </c>
      <c r="EC47" t="s">
        <v>3931</v>
      </c>
      <c r="ED47" t="s">
        <v>3931</v>
      </c>
      <c r="EE47" t="s">
        <v>4767</v>
      </c>
      <c r="EF47" t="s">
        <v>4768</v>
      </c>
      <c r="EG47" t="s">
        <v>30</v>
      </c>
      <c r="EH47" t="s">
        <v>30</v>
      </c>
      <c r="EI47" t="s">
        <v>30</v>
      </c>
      <c r="EJ47" t="s">
        <v>30</v>
      </c>
      <c r="EK47" t="s">
        <v>30</v>
      </c>
      <c r="EL47">
        <v>0</v>
      </c>
      <c r="EM47">
        <v>0</v>
      </c>
      <c r="EN47" t="s">
        <v>30</v>
      </c>
      <c r="EO47" t="s">
        <v>30</v>
      </c>
      <c r="EP47">
        <v>0</v>
      </c>
      <c r="EQ47">
        <v>0</v>
      </c>
      <c r="ER47">
        <v>1</v>
      </c>
      <c r="ES47" t="s">
        <v>58</v>
      </c>
      <c r="ET47" t="s">
        <v>4758</v>
      </c>
      <c r="EU47">
        <v>0</v>
      </c>
      <c r="EV47" t="s">
        <v>30</v>
      </c>
      <c r="EW47" t="s">
        <v>30</v>
      </c>
      <c r="EX47" t="s">
        <v>30</v>
      </c>
      <c r="EY47" t="s">
        <v>30</v>
      </c>
      <c r="EZ47" t="str">
        <f t="shared" si="0"/>
        <v/>
      </c>
      <c r="FA47">
        <v>3.4722222222222202E-5</v>
      </c>
      <c r="FB47" t="s">
        <v>15</v>
      </c>
      <c r="FC47">
        <v>1</v>
      </c>
      <c r="FD47">
        <v>0</v>
      </c>
      <c r="FG47" t="s">
        <v>30</v>
      </c>
      <c r="FH47" t="s">
        <v>30</v>
      </c>
      <c r="FI47" t="s">
        <v>30</v>
      </c>
      <c r="FJ47" t="s">
        <v>30</v>
      </c>
      <c r="FK47" t="s">
        <v>30</v>
      </c>
      <c r="FL47">
        <v>1</v>
      </c>
      <c r="FM47" t="s">
        <v>3719</v>
      </c>
      <c r="FN47">
        <v>1</v>
      </c>
      <c r="FO47">
        <v>0</v>
      </c>
      <c r="FP47" t="s">
        <v>184</v>
      </c>
      <c r="FQ47">
        <v>1</v>
      </c>
      <c r="FR47">
        <v>0</v>
      </c>
      <c r="FS47" t="s">
        <v>30</v>
      </c>
      <c r="FT47" t="s">
        <v>55</v>
      </c>
      <c r="FU47">
        <v>0</v>
      </c>
      <c r="FV47">
        <v>0</v>
      </c>
      <c r="FW47">
        <v>0</v>
      </c>
      <c r="FX47">
        <v>0</v>
      </c>
      <c r="FY47" t="s">
        <v>58</v>
      </c>
      <c r="FZ47" t="s">
        <v>4030</v>
      </c>
      <c r="GA47" t="s">
        <v>30</v>
      </c>
      <c r="GB47" t="s">
        <v>30</v>
      </c>
      <c r="GC47" t="s">
        <v>30</v>
      </c>
    </row>
    <row r="48" spans="1:185" x14ac:dyDescent="0.25">
      <c r="A48" t="s">
        <v>184</v>
      </c>
      <c r="B48" t="s">
        <v>1259</v>
      </c>
      <c r="C48">
        <v>1</v>
      </c>
      <c r="D48" t="s">
        <v>1259</v>
      </c>
      <c r="E48">
        <v>1</v>
      </c>
      <c r="F48" t="s">
        <v>4411</v>
      </c>
      <c r="G48" t="s">
        <v>4411</v>
      </c>
      <c r="H48" t="s">
        <v>30</v>
      </c>
      <c r="I48" t="s">
        <v>30</v>
      </c>
      <c r="J48" t="s">
        <v>30</v>
      </c>
      <c r="K48" t="s">
        <v>30</v>
      </c>
      <c r="L48" t="s">
        <v>30</v>
      </c>
      <c r="M48" t="s">
        <v>30</v>
      </c>
      <c r="N48" t="s">
        <v>30</v>
      </c>
      <c r="O48" t="s">
        <v>30</v>
      </c>
      <c r="P48" t="s">
        <v>30</v>
      </c>
      <c r="Q48" s="29" t="s">
        <v>30</v>
      </c>
      <c r="R48" s="29" t="s">
        <v>30</v>
      </c>
      <c r="S48" t="s">
        <v>30</v>
      </c>
      <c r="T48" t="s">
        <v>30</v>
      </c>
      <c r="U48" t="s">
        <v>30</v>
      </c>
      <c r="V48" t="s">
        <v>30</v>
      </c>
      <c r="W48" t="s">
        <v>30</v>
      </c>
      <c r="X48" t="s">
        <v>30</v>
      </c>
      <c r="Y48" s="29" t="s">
        <v>30</v>
      </c>
      <c r="Z48" s="29" t="s">
        <v>30</v>
      </c>
      <c r="AA48" s="29" t="s">
        <v>30</v>
      </c>
      <c r="AB48" t="s">
        <v>30</v>
      </c>
      <c r="AC48" t="s">
        <v>30</v>
      </c>
      <c r="AD48" t="s">
        <v>30</v>
      </c>
      <c r="AE48" t="s">
        <v>30</v>
      </c>
      <c r="AF48" t="s">
        <v>30</v>
      </c>
      <c r="AG48" t="s">
        <v>30</v>
      </c>
      <c r="AH48" t="s">
        <v>30</v>
      </c>
      <c r="AI48" t="s">
        <v>30</v>
      </c>
      <c r="AJ48" t="s">
        <v>4769</v>
      </c>
      <c r="AK48" t="s">
        <v>30</v>
      </c>
      <c r="AL48" t="s">
        <v>30</v>
      </c>
      <c r="AM48" t="s">
        <v>30</v>
      </c>
      <c r="AN48" s="29" t="s">
        <v>30</v>
      </c>
      <c r="AO48" t="s">
        <v>30</v>
      </c>
      <c r="AP48" t="s">
        <v>30</v>
      </c>
      <c r="AQ48" t="s">
        <v>30</v>
      </c>
      <c r="AR48" t="s">
        <v>30</v>
      </c>
      <c r="AS48" t="s">
        <v>30</v>
      </c>
      <c r="AT48" t="s">
        <v>30</v>
      </c>
      <c r="AU48" t="s">
        <v>30</v>
      </c>
      <c r="AV48" t="s">
        <v>30</v>
      </c>
      <c r="AW48" t="s">
        <v>30</v>
      </c>
      <c r="AX48" t="s">
        <v>30</v>
      </c>
      <c r="AY48" t="s">
        <v>30</v>
      </c>
      <c r="AZ48" t="s">
        <v>30</v>
      </c>
      <c r="BA48" t="s">
        <v>30</v>
      </c>
      <c r="BB48" t="s">
        <v>30</v>
      </c>
      <c r="BC48" t="s">
        <v>30</v>
      </c>
      <c r="BD48" t="s">
        <v>30</v>
      </c>
      <c r="BE48" t="s">
        <v>30</v>
      </c>
      <c r="BF48" t="s">
        <v>30</v>
      </c>
      <c r="BG48" t="s">
        <v>30</v>
      </c>
      <c r="BH48" t="s">
        <v>30</v>
      </c>
      <c r="BI48" t="s">
        <v>30</v>
      </c>
      <c r="BJ48" t="s">
        <v>30</v>
      </c>
      <c r="BK48" s="29" t="s">
        <v>30</v>
      </c>
      <c r="BL48" t="s">
        <v>3914</v>
      </c>
      <c r="BM48" t="s">
        <v>3915</v>
      </c>
      <c r="BN48" s="30">
        <v>45494.666956018496</v>
      </c>
      <c r="BO48" t="s">
        <v>4770</v>
      </c>
      <c r="BP48" t="s">
        <v>4771</v>
      </c>
      <c r="BQ48" t="s">
        <v>4772</v>
      </c>
      <c r="BR48" t="s">
        <v>3962</v>
      </c>
      <c r="BS48" t="s">
        <v>3920</v>
      </c>
      <c r="BT48" t="s">
        <v>4302</v>
      </c>
      <c r="BU48" t="s">
        <v>4303</v>
      </c>
      <c r="BV48" t="s">
        <v>4773</v>
      </c>
      <c r="BW48" t="s">
        <v>4774</v>
      </c>
      <c r="BX48" t="s">
        <v>4403</v>
      </c>
      <c r="BY48" t="s">
        <v>3926</v>
      </c>
      <c r="BZ48" t="s">
        <v>4123</v>
      </c>
      <c r="CA48" s="30">
        <v>45494.658275463</v>
      </c>
      <c r="CB48" s="30">
        <v>45494.658275463</v>
      </c>
      <c r="CC48" s="30">
        <v>45494.657592592601</v>
      </c>
      <c r="CD48" t="s">
        <v>15</v>
      </c>
      <c r="CE48">
        <v>2024</v>
      </c>
      <c r="CF48">
        <v>7</v>
      </c>
      <c r="CG48" t="s">
        <v>4775</v>
      </c>
      <c r="CH48" t="s">
        <v>55</v>
      </c>
      <c r="CI48" t="s">
        <v>3929</v>
      </c>
      <c r="CJ48" t="s">
        <v>3930</v>
      </c>
      <c r="CK48" t="s">
        <v>4775</v>
      </c>
      <c r="CL48" t="s">
        <v>3931</v>
      </c>
      <c r="CM48">
        <v>2035</v>
      </c>
      <c r="CN48" t="s">
        <v>3967</v>
      </c>
      <c r="CO48" t="s">
        <v>4775</v>
      </c>
      <c r="CP48" s="30">
        <v>45494</v>
      </c>
      <c r="CQ48" s="30">
        <v>46589</v>
      </c>
      <c r="CR48" t="s">
        <v>3968</v>
      </c>
      <c r="CS48" t="s">
        <v>4776</v>
      </c>
      <c r="CT48" t="s">
        <v>4777</v>
      </c>
      <c r="CU48">
        <v>24272</v>
      </c>
      <c r="CV48">
        <v>58</v>
      </c>
      <c r="CW48" t="s">
        <v>3935</v>
      </c>
      <c r="CX48" t="s">
        <v>3968</v>
      </c>
      <c r="CY48" t="s">
        <v>4778</v>
      </c>
      <c r="CZ48" t="s">
        <v>4424</v>
      </c>
      <c r="DA48" t="s">
        <v>4390</v>
      </c>
      <c r="DB48" t="s">
        <v>4773</v>
      </c>
      <c r="DC48" t="s">
        <v>4773</v>
      </c>
      <c r="DD48" t="s">
        <v>4779</v>
      </c>
      <c r="DE48" t="s">
        <v>4780</v>
      </c>
      <c r="DF48" t="s">
        <v>4781</v>
      </c>
      <c r="DG48" t="s">
        <v>3968</v>
      </c>
      <c r="DH48" t="s">
        <v>4782</v>
      </c>
      <c r="DI48" t="s">
        <v>4003</v>
      </c>
      <c r="DJ48" t="s">
        <v>4408</v>
      </c>
      <c r="DK48" t="s">
        <v>4411</v>
      </c>
      <c r="DL48" t="s">
        <v>3926</v>
      </c>
      <c r="DM48" t="s">
        <v>4136</v>
      </c>
      <c r="DN48" t="s">
        <v>4123</v>
      </c>
      <c r="DO48" t="s">
        <v>4403</v>
      </c>
      <c r="DP48" t="s">
        <v>3980</v>
      </c>
      <c r="DQ48" t="s">
        <v>15</v>
      </c>
      <c r="DR48" t="s">
        <v>3980</v>
      </c>
      <c r="DS48" t="s">
        <v>3981</v>
      </c>
      <c r="DT48" t="s">
        <v>3949</v>
      </c>
      <c r="DU48" t="s">
        <v>4395</v>
      </c>
      <c r="DV48">
        <v>0.13</v>
      </c>
      <c r="DW48">
        <v>0.13</v>
      </c>
      <c r="DX48" t="s">
        <v>3931</v>
      </c>
      <c r="DY48" t="s">
        <v>4631</v>
      </c>
      <c r="DZ48" s="30" t="s">
        <v>30</v>
      </c>
      <c r="EA48" t="s">
        <v>3931</v>
      </c>
      <c r="EB48" t="s">
        <v>3931</v>
      </c>
      <c r="EC48" t="s">
        <v>3931</v>
      </c>
      <c r="ED48" t="s">
        <v>3931</v>
      </c>
      <c r="EE48" t="s">
        <v>4783</v>
      </c>
      <c r="EF48" t="s">
        <v>4784</v>
      </c>
      <c r="EG48" t="s">
        <v>30</v>
      </c>
      <c r="EH48" t="s">
        <v>30</v>
      </c>
      <c r="EI48" t="s">
        <v>30</v>
      </c>
      <c r="EJ48" t="s">
        <v>30</v>
      </c>
      <c r="EK48" t="s">
        <v>30</v>
      </c>
      <c r="EL48">
        <v>0</v>
      </c>
      <c r="EM48">
        <v>0</v>
      </c>
      <c r="EN48" t="s">
        <v>30</v>
      </c>
      <c r="EO48" t="s">
        <v>30</v>
      </c>
      <c r="EP48">
        <v>0</v>
      </c>
      <c r="EQ48">
        <v>0</v>
      </c>
      <c r="ER48">
        <v>1</v>
      </c>
      <c r="ES48" t="s">
        <v>53</v>
      </c>
      <c r="ET48" t="s">
        <v>4773</v>
      </c>
      <c r="EU48">
        <v>0</v>
      </c>
      <c r="EV48" t="s">
        <v>30</v>
      </c>
      <c r="EW48" t="s">
        <v>30</v>
      </c>
      <c r="EX48" t="s">
        <v>30</v>
      </c>
      <c r="EY48" t="s">
        <v>30</v>
      </c>
      <c r="EZ48">
        <f t="shared" si="0"/>
        <v>8.6805554965394549E-3</v>
      </c>
      <c r="FA48">
        <v>8.6805555555555594E-3</v>
      </c>
      <c r="FB48" t="s">
        <v>15</v>
      </c>
      <c r="FC48">
        <v>1</v>
      </c>
      <c r="FD48">
        <v>0</v>
      </c>
      <c r="FE48">
        <v>1</v>
      </c>
      <c r="FG48" t="s">
        <v>30</v>
      </c>
      <c r="FH48" t="s">
        <v>30</v>
      </c>
      <c r="FI48" t="s">
        <v>30</v>
      </c>
      <c r="FJ48" t="s">
        <v>30</v>
      </c>
      <c r="FK48" t="s">
        <v>30</v>
      </c>
      <c r="FL48">
        <v>1</v>
      </c>
      <c r="FM48" t="s">
        <v>3719</v>
      </c>
      <c r="FN48">
        <v>1</v>
      </c>
      <c r="FO48">
        <v>0</v>
      </c>
      <c r="FP48" t="s">
        <v>184</v>
      </c>
      <c r="FQ48">
        <v>1</v>
      </c>
      <c r="FR48">
        <v>0</v>
      </c>
      <c r="FS48" t="s">
        <v>30</v>
      </c>
      <c r="FT48" t="s">
        <v>55</v>
      </c>
      <c r="FU48">
        <v>0</v>
      </c>
      <c r="FV48">
        <v>0</v>
      </c>
      <c r="FW48">
        <v>0</v>
      </c>
      <c r="FX48">
        <v>0</v>
      </c>
      <c r="FY48" t="s">
        <v>53</v>
      </c>
      <c r="FZ48" t="s">
        <v>4411</v>
      </c>
      <c r="GA48" t="s">
        <v>30</v>
      </c>
      <c r="GB48" t="s">
        <v>30</v>
      </c>
      <c r="GC48" t="s">
        <v>30</v>
      </c>
    </row>
    <row r="49" spans="1:185" x14ac:dyDescent="0.25">
      <c r="A49" t="s">
        <v>184</v>
      </c>
      <c r="B49" t="s">
        <v>1259</v>
      </c>
      <c r="C49">
        <v>1</v>
      </c>
      <c r="D49" t="s">
        <v>1259</v>
      </c>
      <c r="E49">
        <v>1</v>
      </c>
      <c r="F49" t="s">
        <v>4030</v>
      </c>
      <c r="G49" t="s">
        <v>4030</v>
      </c>
      <c r="H49" t="s">
        <v>30</v>
      </c>
      <c r="I49" t="s">
        <v>30</v>
      </c>
      <c r="J49" t="s">
        <v>30</v>
      </c>
      <c r="K49" t="s">
        <v>30</v>
      </c>
      <c r="L49" t="s">
        <v>30</v>
      </c>
      <c r="M49" t="s">
        <v>30</v>
      </c>
      <c r="N49" t="s">
        <v>30</v>
      </c>
      <c r="O49" t="s">
        <v>30</v>
      </c>
      <c r="P49" t="s">
        <v>30</v>
      </c>
      <c r="Q49" s="29" t="s">
        <v>30</v>
      </c>
      <c r="R49" s="29" t="s">
        <v>30</v>
      </c>
      <c r="S49" t="s">
        <v>30</v>
      </c>
      <c r="T49" t="s">
        <v>30</v>
      </c>
      <c r="U49" t="s">
        <v>30</v>
      </c>
      <c r="V49" t="s">
        <v>30</v>
      </c>
      <c r="W49" t="s">
        <v>30</v>
      </c>
      <c r="X49" t="s">
        <v>30</v>
      </c>
      <c r="Y49" s="29" t="s">
        <v>30</v>
      </c>
      <c r="Z49" s="29" t="s">
        <v>30</v>
      </c>
      <c r="AA49" s="29" t="s">
        <v>30</v>
      </c>
      <c r="AB49" t="s">
        <v>30</v>
      </c>
      <c r="AC49" t="s">
        <v>30</v>
      </c>
      <c r="AD49" t="s">
        <v>30</v>
      </c>
      <c r="AE49" t="s">
        <v>30</v>
      </c>
      <c r="AF49" t="s">
        <v>30</v>
      </c>
      <c r="AG49" t="s">
        <v>30</v>
      </c>
      <c r="AH49" t="s">
        <v>30</v>
      </c>
      <c r="AI49" t="s">
        <v>30</v>
      </c>
      <c r="AJ49" t="s">
        <v>4785</v>
      </c>
      <c r="AK49" t="s">
        <v>30</v>
      </c>
      <c r="AL49" t="s">
        <v>30</v>
      </c>
      <c r="AM49" t="s">
        <v>30</v>
      </c>
      <c r="AN49" s="29" t="s">
        <v>30</v>
      </c>
      <c r="AO49" t="s">
        <v>30</v>
      </c>
      <c r="AP49" t="s">
        <v>30</v>
      </c>
      <c r="AQ49" t="s">
        <v>30</v>
      </c>
      <c r="AR49" t="s">
        <v>30</v>
      </c>
      <c r="AS49" t="s">
        <v>30</v>
      </c>
      <c r="AT49" t="s">
        <v>30</v>
      </c>
      <c r="AU49" t="s">
        <v>30</v>
      </c>
      <c r="AV49" t="s">
        <v>30</v>
      </c>
      <c r="AW49" t="s">
        <v>30</v>
      </c>
      <c r="AX49" t="s">
        <v>30</v>
      </c>
      <c r="AY49" t="s">
        <v>30</v>
      </c>
      <c r="AZ49" t="s">
        <v>30</v>
      </c>
      <c r="BA49" t="s">
        <v>30</v>
      </c>
      <c r="BB49" t="s">
        <v>30</v>
      </c>
      <c r="BC49" t="s">
        <v>30</v>
      </c>
      <c r="BD49" t="s">
        <v>30</v>
      </c>
      <c r="BE49" t="s">
        <v>30</v>
      </c>
      <c r="BF49" t="s">
        <v>30</v>
      </c>
      <c r="BG49" t="s">
        <v>30</v>
      </c>
      <c r="BH49" t="s">
        <v>30</v>
      </c>
      <c r="BI49" t="s">
        <v>30</v>
      </c>
      <c r="BJ49" t="s">
        <v>30</v>
      </c>
      <c r="BK49" s="29" t="s">
        <v>30</v>
      </c>
      <c r="BL49" t="s">
        <v>3914</v>
      </c>
      <c r="BM49" t="s">
        <v>3915</v>
      </c>
      <c r="BN49" s="30">
        <v>45520.513611111099</v>
      </c>
      <c r="BO49" t="s">
        <v>4786</v>
      </c>
      <c r="BP49" t="s">
        <v>4787</v>
      </c>
      <c r="BQ49" t="s">
        <v>4788</v>
      </c>
      <c r="BR49" t="s">
        <v>3962</v>
      </c>
      <c r="BS49" t="s">
        <v>3920</v>
      </c>
      <c r="BT49" t="s">
        <v>4302</v>
      </c>
      <c r="BU49" t="s">
        <v>4303</v>
      </c>
      <c r="BV49" t="s">
        <v>4789</v>
      </c>
      <c r="BW49" t="s">
        <v>4790</v>
      </c>
      <c r="BX49" t="s">
        <v>4038</v>
      </c>
      <c r="BY49" t="s">
        <v>3926</v>
      </c>
      <c r="BZ49" t="s">
        <v>3927</v>
      </c>
      <c r="CA49" s="30">
        <v>45520.513576388897</v>
      </c>
      <c r="CB49" s="30">
        <v>45520.513611111099</v>
      </c>
      <c r="CC49" s="30">
        <v>45520.511493055601</v>
      </c>
      <c r="CD49" t="s">
        <v>15</v>
      </c>
      <c r="CE49">
        <v>2024</v>
      </c>
      <c r="CF49">
        <v>8</v>
      </c>
      <c r="CG49" t="s">
        <v>3967</v>
      </c>
      <c r="CH49" t="s">
        <v>55</v>
      </c>
      <c r="CI49" t="s">
        <v>3929</v>
      </c>
      <c r="CJ49" t="s">
        <v>3930</v>
      </c>
      <c r="CK49" t="s">
        <v>3931</v>
      </c>
      <c r="CL49" t="s">
        <v>3967</v>
      </c>
      <c r="CM49">
        <v>2035</v>
      </c>
      <c r="CN49" t="s">
        <v>3967</v>
      </c>
      <c r="CO49" t="s">
        <v>3967</v>
      </c>
      <c r="CP49" s="30">
        <v>45520</v>
      </c>
      <c r="CQ49" s="30">
        <v>46615</v>
      </c>
      <c r="CR49" t="s">
        <v>3968</v>
      </c>
      <c r="CS49" t="s">
        <v>4791</v>
      </c>
      <c r="CT49" t="s">
        <v>4792</v>
      </c>
      <c r="CU49">
        <v>29432</v>
      </c>
      <c r="CV49">
        <v>44</v>
      </c>
      <c r="CW49" t="s">
        <v>3935</v>
      </c>
      <c r="CX49" t="s">
        <v>3968</v>
      </c>
      <c r="CY49" t="s">
        <v>4793</v>
      </c>
      <c r="CZ49" t="s">
        <v>4044</v>
      </c>
      <c r="DA49" t="s">
        <v>4390</v>
      </c>
      <c r="DB49" t="s">
        <v>4789</v>
      </c>
      <c r="DC49" t="s">
        <v>4789</v>
      </c>
      <c r="DD49" t="s">
        <v>4794</v>
      </c>
      <c r="DE49" t="s">
        <v>4795</v>
      </c>
      <c r="DF49" t="s">
        <v>4796</v>
      </c>
      <c r="DG49" t="s">
        <v>3968</v>
      </c>
      <c r="DH49" t="s">
        <v>4797</v>
      </c>
      <c r="DI49" t="s">
        <v>4003</v>
      </c>
      <c r="DJ49" t="s">
        <v>3944</v>
      </c>
      <c r="DK49" t="s">
        <v>4030</v>
      </c>
      <c r="DL49" t="s">
        <v>3926</v>
      </c>
      <c r="DM49" t="s">
        <v>3945</v>
      </c>
      <c r="DN49" t="s">
        <v>3927</v>
      </c>
      <c r="DO49" t="s">
        <v>4038</v>
      </c>
      <c r="DP49" t="s">
        <v>3980</v>
      </c>
      <c r="DQ49" t="s">
        <v>15</v>
      </c>
      <c r="DR49" t="s">
        <v>3980</v>
      </c>
      <c r="DS49" t="s">
        <v>3981</v>
      </c>
      <c r="DT49" t="s">
        <v>3949</v>
      </c>
      <c r="DU49" t="s">
        <v>4395</v>
      </c>
      <c r="DV49">
        <v>0</v>
      </c>
      <c r="DW49">
        <v>0</v>
      </c>
      <c r="DX49" t="s">
        <v>3931</v>
      </c>
      <c r="DY49" t="s">
        <v>4597</v>
      </c>
      <c r="DZ49" s="30" t="s">
        <v>30</v>
      </c>
      <c r="EA49" t="s">
        <v>3931</v>
      </c>
      <c r="EB49" t="s">
        <v>3931</v>
      </c>
      <c r="EC49" t="s">
        <v>3931</v>
      </c>
      <c r="ED49" t="s">
        <v>3931</v>
      </c>
      <c r="EE49" t="s">
        <v>4798</v>
      </c>
      <c r="EF49" t="s">
        <v>4799</v>
      </c>
      <c r="EG49" t="s">
        <v>30</v>
      </c>
      <c r="EH49" t="s">
        <v>30</v>
      </c>
      <c r="EI49" t="s">
        <v>30</v>
      </c>
      <c r="EJ49" t="s">
        <v>30</v>
      </c>
      <c r="EK49" t="s">
        <v>30</v>
      </c>
      <c r="EL49">
        <v>0</v>
      </c>
      <c r="EM49">
        <v>0</v>
      </c>
      <c r="EN49" t="s">
        <v>30</v>
      </c>
      <c r="EO49" t="s">
        <v>30</v>
      </c>
      <c r="EP49">
        <v>0</v>
      </c>
      <c r="EQ49">
        <v>0</v>
      </c>
      <c r="ER49">
        <v>1</v>
      </c>
      <c r="ES49" t="s">
        <v>3747</v>
      </c>
      <c r="ET49" t="s">
        <v>4789</v>
      </c>
      <c r="EU49">
        <v>0</v>
      </c>
      <c r="EV49" t="s">
        <v>30</v>
      </c>
      <c r="EW49" t="s">
        <v>30</v>
      </c>
      <c r="EX49" t="s">
        <v>30</v>
      </c>
      <c r="EY49" t="s">
        <v>30</v>
      </c>
      <c r="EZ49" t="str">
        <f t="shared" si="0"/>
        <v/>
      </c>
      <c r="FA49">
        <v>3.4722222222222202E-5</v>
      </c>
      <c r="FB49" t="s">
        <v>15</v>
      </c>
      <c r="FC49">
        <v>1</v>
      </c>
      <c r="FD49">
        <v>0</v>
      </c>
      <c r="FG49" t="s">
        <v>30</v>
      </c>
      <c r="FH49" t="s">
        <v>30</v>
      </c>
      <c r="FI49" t="s">
        <v>30</v>
      </c>
      <c r="FJ49" t="s">
        <v>30</v>
      </c>
      <c r="FK49" t="s">
        <v>30</v>
      </c>
      <c r="FL49">
        <v>1</v>
      </c>
      <c r="FM49" t="s">
        <v>3719</v>
      </c>
      <c r="FN49">
        <v>1</v>
      </c>
      <c r="FO49">
        <v>0</v>
      </c>
      <c r="FP49" t="s">
        <v>184</v>
      </c>
      <c r="FQ49">
        <v>1</v>
      </c>
      <c r="FR49">
        <v>0</v>
      </c>
      <c r="FS49" t="s">
        <v>30</v>
      </c>
      <c r="FT49" t="s">
        <v>55</v>
      </c>
      <c r="FU49">
        <v>0</v>
      </c>
      <c r="FV49">
        <v>0</v>
      </c>
      <c r="FW49">
        <v>0</v>
      </c>
      <c r="FX49">
        <v>0</v>
      </c>
      <c r="FY49" t="s">
        <v>3747</v>
      </c>
      <c r="FZ49" t="s">
        <v>4030</v>
      </c>
      <c r="GA49" t="s">
        <v>30</v>
      </c>
      <c r="GB49" t="s">
        <v>30</v>
      </c>
      <c r="GC49" t="s">
        <v>30</v>
      </c>
    </row>
    <row r="50" spans="1:185" x14ac:dyDescent="0.25">
      <c r="A50" t="s">
        <v>184</v>
      </c>
      <c r="B50" t="s">
        <v>1259</v>
      </c>
      <c r="C50">
        <v>1</v>
      </c>
      <c r="D50" t="s">
        <v>1259</v>
      </c>
      <c r="E50">
        <v>1</v>
      </c>
      <c r="F50" t="s">
        <v>4399</v>
      </c>
      <c r="G50" t="s">
        <v>4399</v>
      </c>
      <c r="H50" t="s">
        <v>30</v>
      </c>
      <c r="I50" t="s">
        <v>30</v>
      </c>
      <c r="J50" t="s">
        <v>30</v>
      </c>
      <c r="K50" t="s">
        <v>30</v>
      </c>
      <c r="L50" t="s">
        <v>30</v>
      </c>
      <c r="M50" t="s">
        <v>30</v>
      </c>
      <c r="N50" t="s">
        <v>30</v>
      </c>
      <c r="O50" t="s">
        <v>30</v>
      </c>
      <c r="P50" t="s">
        <v>30</v>
      </c>
      <c r="Q50" s="29" t="s">
        <v>30</v>
      </c>
      <c r="R50" s="29" t="s">
        <v>30</v>
      </c>
      <c r="S50" t="s">
        <v>30</v>
      </c>
      <c r="T50" t="s">
        <v>30</v>
      </c>
      <c r="U50" t="s">
        <v>30</v>
      </c>
      <c r="V50" t="s">
        <v>30</v>
      </c>
      <c r="W50" t="s">
        <v>30</v>
      </c>
      <c r="X50" t="s">
        <v>30</v>
      </c>
      <c r="Y50" s="29" t="s">
        <v>30</v>
      </c>
      <c r="Z50" s="29" t="s">
        <v>30</v>
      </c>
      <c r="AA50" s="29" t="s">
        <v>30</v>
      </c>
      <c r="AB50" t="s">
        <v>30</v>
      </c>
      <c r="AC50" t="s">
        <v>30</v>
      </c>
      <c r="AD50" t="s">
        <v>30</v>
      </c>
      <c r="AE50" t="s">
        <v>30</v>
      </c>
      <c r="AF50" t="s">
        <v>30</v>
      </c>
      <c r="AG50" t="s">
        <v>30</v>
      </c>
      <c r="AH50" t="s">
        <v>30</v>
      </c>
      <c r="AI50" t="s">
        <v>30</v>
      </c>
      <c r="AJ50" t="s">
        <v>4800</v>
      </c>
      <c r="AK50" t="s">
        <v>30</v>
      </c>
      <c r="AL50" t="s">
        <v>30</v>
      </c>
      <c r="AM50" t="s">
        <v>30</v>
      </c>
      <c r="AN50" s="29" t="s">
        <v>30</v>
      </c>
      <c r="AO50" t="s">
        <v>30</v>
      </c>
      <c r="AP50" t="s">
        <v>30</v>
      </c>
      <c r="AQ50" t="s">
        <v>30</v>
      </c>
      <c r="AR50" t="s">
        <v>30</v>
      </c>
      <c r="AS50" t="s">
        <v>30</v>
      </c>
      <c r="AT50" t="s">
        <v>30</v>
      </c>
      <c r="AU50" t="s">
        <v>30</v>
      </c>
      <c r="AV50" t="s">
        <v>30</v>
      </c>
      <c r="AW50" t="s">
        <v>30</v>
      </c>
      <c r="AX50" t="s">
        <v>30</v>
      </c>
      <c r="AY50" t="s">
        <v>30</v>
      </c>
      <c r="AZ50" t="s">
        <v>30</v>
      </c>
      <c r="BA50" t="s">
        <v>30</v>
      </c>
      <c r="BB50" t="s">
        <v>30</v>
      </c>
      <c r="BC50" t="s">
        <v>30</v>
      </c>
      <c r="BD50" t="s">
        <v>30</v>
      </c>
      <c r="BE50" t="s">
        <v>30</v>
      </c>
      <c r="BF50" t="s">
        <v>30</v>
      </c>
      <c r="BG50" t="s">
        <v>30</v>
      </c>
      <c r="BH50" t="s">
        <v>30</v>
      </c>
      <c r="BI50" t="s">
        <v>30</v>
      </c>
      <c r="BJ50" t="s">
        <v>30</v>
      </c>
      <c r="BK50" s="29" t="s">
        <v>30</v>
      </c>
      <c r="BL50" t="s">
        <v>3914</v>
      </c>
      <c r="BM50" t="s">
        <v>3915</v>
      </c>
      <c r="BN50" s="30">
        <v>45309.582673611098</v>
      </c>
      <c r="BO50" t="s">
        <v>4801</v>
      </c>
      <c r="BP50" t="s">
        <v>4802</v>
      </c>
      <c r="BQ50" t="s">
        <v>4803</v>
      </c>
      <c r="BR50" t="s">
        <v>3962</v>
      </c>
      <c r="BS50" t="s">
        <v>3920</v>
      </c>
      <c r="BT50" t="s">
        <v>3921</v>
      </c>
      <c r="BU50" t="s">
        <v>4096</v>
      </c>
      <c r="BV50" t="s">
        <v>4804</v>
      </c>
      <c r="BW50" t="s">
        <v>4805</v>
      </c>
      <c r="BX50" t="s">
        <v>4403</v>
      </c>
      <c r="BY50" t="s">
        <v>3926</v>
      </c>
      <c r="BZ50" t="s">
        <v>3927</v>
      </c>
      <c r="CA50" s="30">
        <v>45309.582650463002</v>
      </c>
      <c r="CB50" s="30">
        <v>45309.582673611098</v>
      </c>
      <c r="CC50" s="30">
        <v>45309.582118055601</v>
      </c>
      <c r="CD50" t="s">
        <v>15</v>
      </c>
      <c r="CE50">
        <v>2024</v>
      </c>
      <c r="CF50">
        <v>1</v>
      </c>
      <c r="CG50" t="s">
        <v>3967</v>
      </c>
      <c r="CH50" t="s">
        <v>55</v>
      </c>
      <c r="CI50" t="s">
        <v>3929</v>
      </c>
      <c r="CJ50" t="s">
        <v>3930</v>
      </c>
      <c r="CK50" t="s">
        <v>3931</v>
      </c>
      <c r="CL50" t="s">
        <v>3967</v>
      </c>
      <c r="CM50">
        <v>2035</v>
      </c>
      <c r="CN50" t="s">
        <v>3967</v>
      </c>
      <c r="CO50" t="s">
        <v>3967</v>
      </c>
      <c r="CP50" s="30">
        <v>45309</v>
      </c>
      <c r="CQ50" s="30">
        <v>46404</v>
      </c>
      <c r="CR50" t="s">
        <v>3968</v>
      </c>
      <c r="CS50" t="s">
        <v>4806</v>
      </c>
      <c r="CT50" t="s">
        <v>3970</v>
      </c>
      <c r="CU50">
        <v>27355</v>
      </c>
      <c r="CV50">
        <v>49</v>
      </c>
      <c r="CW50" t="s">
        <v>3971</v>
      </c>
      <c r="CX50" t="s">
        <v>3968</v>
      </c>
      <c r="CY50" t="s">
        <v>4404</v>
      </c>
      <c r="CZ50" t="s">
        <v>4405</v>
      </c>
      <c r="DA50" t="s">
        <v>4390</v>
      </c>
      <c r="DB50" t="s">
        <v>4804</v>
      </c>
      <c r="DC50" t="s">
        <v>4804</v>
      </c>
      <c r="DD50" t="s">
        <v>4807</v>
      </c>
      <c r="DE50" t="s">
        <v>4808</v>
      </c>
      <c r="DF50" t="s">
        <v>4809</v>
      </c>
      <c r="DG50" t="s">
        <v>3968</v>
      </c>
      <c r="DH50" t="s">
        <v>4810</v>
      </c>
      <c r="DI50" t="s">
        <v>4003</v>
      </c>
      <c r="DJ50" t="s">
        <v>4408</v>
      </c>
      <c r="DK50" t="s">
        <v>4399</v>
      </c>
      <c r="DL50" t="s">
        <v>3926</v>
      </c>
      <c r="DM50" t="s">
        <v>3945</v>
      </c>
      <c r="DN50" t="s">
        <v>3927</v>
      </c>
      <c r="DO50" t="s">
        <v>4403</v>
      </c>
      <c r="DP50" t="s">
        <v>3980</v>
      </c>
      <c r="DQ50" t="s">
        <v>15</v>
      </c>
      <c r="DR50" t="s">
        <v>3980</v>
      </c>
      <c r="DS50" t="s">
        <v>3981</v>
      </c>
      <c r="DT50" t="s">
        <v>3949</v>
      </c>
      <c r="DU50" t="s">
        <v>4395</v>
      </c>
      <c r="DV50">
        <v>0</v>
      </c>
      <c r="DW50">
        <v>0</v>
      </c>
      <c r="DX50" t="s">
        <v>3931</v>
      </c>
      <c r="DY50" t="s">
        <v>4409</v>
      </c>
      <c r="DZ50" s="30" t="s">
        <v>30</v>
      </c>
      <c r="EA50" t="s">
        <v>3931</v>
      </c>
      <c r="EB50" t="s">
        <v>3931</v>
      </c>
      <c r="EC50" t="s">
        <v>3931</v>
      </c>
      <c r="ED50" t="s">
        <v>3931</v>
      </c>
      <c r="EE50" t="s">
        <v>4811</v>
      </c>
      <c r="EF50" t="s">
        <v>4812</v>
      </c>
      <c r="EG50" t="s">
        <v>30</v>
      </c>
      <c r="EH50" t="s">
        <v>30</v>
      </c>
      <c r="EI50" t="s">
        <v>30</v>
      </c>
      <c r="EJ50" t="s">
        <v>30</v>
      </c>
      <c r="EK50" t="s">
        <v>30</v>
      </c>
      <c r="EL50">
        <v>0</v>
      </c>
      <c r="EM50">
        <v>0</v>
      </c>
      <c r="EN50" t="s">
        <v>30</v>
      </c>
      <c r="EO50" t="s">
        <v>30</v>
      </c>
      <c r="EP50">
        <v>0</v>
      </c>
      <c r="EQ50">
        <v>0</v>
      </c>
      <c r="ER50">
        <v>1</v>
      </c>
      <c r="ES50" t="s">
        <v>53</v>
      </c>
      <c r="ET50" t="s">
        <v>4804</v>
      </c>
      <c r="EU50">
        <v>0</v>
      </c>
      <c r="EV50" t="s">
        <v>30</v>
      </c>
      <c r="EW50" t="s">
        <v>30</v>
      </c>
      <c r="EX50" t="s">
        <v>30</v>
      </c>
      <c r="EY50" t="s">
        <v>30</v>
      </c>
      <c r="EZ50" t="str">
        <f t="shared" si="0"/>
        <v/>
      </c>
      <c r="FA50">
        <v>2.31481481481481E-5</v>
      </c>
      <c r="FB50" t="s">
        <v>15</v>
      </c>
      <c r="FC50">
        <v>1</v>
      </c>
      <c r="FD50">
        <v>0</v>
      </c>
      <c r="FG50" t="s">
        <v>30</v>
      </c>
      <c r="FH50" t="s">
        <v>30</v>
      </c>
      <c r="FI50" t="s">
        <v>30</v>
      </c>
      <c r="FJ50" t="s">
        <v>30</v>
      </c>
      <c r="FK50" t="s">
        <v>30</v>
      </c>
      <c r="FL50">
        <v>1</v>
      </c>
      <c r="FM50" t="s">
        <v>3719</v>
      </c>
      <c r="FN50">
        <v>1</v>
      </c>
      <c r="FO50">
        <v>0</v>
      </c>
      <c r="FP50" t="s">
        <v>184</v>
      </c>
      <c r="FQ50">
        <v>1</v>
      </c>
      <c r="FR50">
        <v>0</v>
      </c>
      <c r="FS50" t="s">
        <v>30</v>
      </c>
      <c r="FT50" t="s">
        <v>55</v>
      </c>
      <c r="FU50">
        <v>0</v>
      </c>
      <c r="FV50">
        <v>0</v>
      </c>
      <c r="FW50">
        <v>0</v>
      </c>
      <c r="FX50">
        <v>0</v>
      </c>
      <c r="FY50" t="s">
        <v>53</v>
      </c>
      <c r="FZ50" t="s">
        <v>4399</v>
      </c>
      <c r="GA50" t="s">
        <v>30</v>
      </c>
      <c r="GB50" t="s">
        <v>30</v>
      </c>
      <c r="GC50" t="s">
        <v>30</v>
      </c>
    </row>
    <row r="51" spans="1:185" x14ac:dyDescent="0.25">
      <c r="A51" t="s">
        <v>184</v>
      </c>
      <c r="B51" t="s">
        <v>1259</v>
      </c>
      <c r="C51">
        <v>1</v>
      </c>
      <c r="D51" t="s">
        <v>1259</v>
      </c>
      <c r="E51">
        <v>1</v>
      </c>
      <c r="F51" t="s">
        <v>4030</v>
      </c>
      <c r="G51" t="s">
        <v>4030</v>
      </c>
      <c r="H51" t="s">
        <v>30</v>
      </c>
      <c r="I51" t="s">
        <v>30</v>
      </c>
      <c r="J51" t="s">
        <v>30</v>
      </c>
      <c r="K51" t="s">
        <v>30</v>
      </c>
      <c r="L51" t="s">
        <v>30</v>
      </c>
      <c r="M51" t="s">
        <v>30</v>
      </c>
      <c r="N51" t="s">
        <v>30</v>
      </c>
      <c r="O51" t="s">
        <v>30</v>
      </c>
      <c r="P51" t="s">
        <v>30</v>
      </c>
      <c r="Q51" s="29" t="s">
        <v>30</v>
      </c>
      <c r="R51" s="29" t="s">
        <v>30</v>
      </c>
      <c r="S51" t="s">
        <v>30</v>
      </c>
      <c r="T51" t="s">
        <v>30</v>
      </c>
      <c r="U51" t="s">
        <v>30</v>
      </c>
      <c r="V51" t="s">
        <v>30</v>
      </c>
      <c r="W51" t="s">
        <v>30</v>
      </c>
      <c r="X51" t="s">
        <v>30</v>
      </c>
      <c r="Y51" s="29" t="s">
        <v>30</v>
      </c>
      <c r="Z51" s="29" t="s">
        <v>30</v>
      </c>
      <c r="AA51" s="29" t="s">
        <v>30</v>
      </c>
      <c r="AB51" t="s">
        <v>30</v>
      </c>
      <c r="AC51" t="s">
        <v>30</v>
      </c>
      <c r="AD51" t="s">
        <v>30</v>
      </c>
      <c r="AE51" t="s">
        <v>30</v>
      </c>
      <c r="AF51" t="s">
        <v>30</v>
      </c>
      <c r="AG51" t="s">
        <v>30</v>
      </c>
      <c r="AH51" t="s">
        <v>30</v>
      </c>
      <c r="AI51" t="s">
        <v>30</v>
      </c>
      <c r="AJ51" t="s">
        <v>4813</v>
      </c>
      <c r="AK51" t="s">
        <v>30</v>
      </c>
      <c r="AL51" t="s">
        <v>30</v>
      </c>
      <c r="AM51" t="s">
        <v>30</v>
      </c>
      <c r="AN51" s="29" t="s">
        <v>30</v>
      </c>
      <c r="AO51" t="s">
        <v>30</v>
      </c>
      <c r="AP51" t="s">
        <v>30</v>
      </c>
      <c r="AQ51" t="s">
        <v>30</v>
      </c>
      <c r="AR51" t="s">
        <v>30</v>
      </c>
      <c r="AS51" t="s">
        <v>30</v>
      </c>
      <c r="AT51" t="s">
        <v>30</v>
      </c>
      <c r="AU51" t="s">
        <v>30</v>
      </c>
      <c r="AV51" t="s">
        <v>30</v>
      </c>
      <c r="AW51" t="s">
        <v>30</v>
      </c>
      <c r="AX51" t="s">
        <v>30</v>
      </c>
      <c r="AY51" t="s">
        <v>30</v>
      </c>
      <c r="AZ51" t="s">
        <v>30</v>
      </c>
      <c r="BA51" t="s">
        <v>30</v>
      </c>
      <c r="BB51" t="s">
        <v>30</v>
      </c>
      <c r="BC51" t="s">
        <v>30</v>
      </c>
      <c r="BD51" t="s">
        <v>30</v>
      </c>
      <c r="BE51" t="s">
        <v>30</v>
      </c>
      <c r="BF51" t="s">
        <v>30</v>
      </c>
      <c r="BG51" t="s">
        <v>30</v>
      </c>
      <c r="BH51" t="s">
        <v>30</v>
      </c>
      <c r="BI51" t="s">
        <v>30</v>
      </c>
      <c r="BJ51" t="s">
        <v>30</v>
      </c>
      <c r="BK51" s="29" t="s">
        <v>30</v>
      </c>
      <c r="BL51" t="s">
        <v>3914</v>
      </c>
      <c r="BM51" t="s">
        <v>3915</v>
      </c>
      <c r="BN51" s="30">
        <v>45447.6342939815</v>
      </c>
      <c r="BO51" t="s">
        <v>4814</v>
      </c>
      <c r="BP51" t="s">
        <v>4815</v>
      </c>
      <c r="BQ51" t="s">
        <v>4816</v>
      </c>
      <c r="BR51" t="s">
        <v>3962</v>
      </c>
      <c r="BS51" t="s">
        <v>3920</v>
      </c>
      <c r="BT51" t="s">
        <v>4013</v>
      </c>
      <c r="BU51" t="s">
        <v>4014</v>
      </c>
      <c r="BV51" t="s">
        <v>4817</v>
      </c>
      <c r="BW51" t="s">
        <v>4818</v>
      </c>
      <c r="BX51" t="s">
        <v>4038</v>
      </c>
      <c r="BY51" t="s">
        <v>3926</v>
      </c>
      <c r="BZ51" t="s">
        <v>3927</v>
      </c>
      <c r="CA51" s="30">
        <v>45447.634247685201</v>
      </c>
      <c r="CB51" s="30">
        <v>45447.6342939815</v>
      </c>
      <c r="CC51" s="30">
        <v>45447.623078703698</v>
      </c>
      <c r="CD51" t="s">
        <v>15</v>
      </c>
      <c r="CE51">
        <v>2024</v>
      </c>
      <c r="CF51">
        <v>6</v>
      </c>
      <c r="CG51" t="s">
        <v>3967</v>
      </c>
      <c r="CH51" t="s">
        <v>55</v>
      </c>
      <c r="CI51" t="s">
        <v>3929</v>
      </c>
      <c r="CJ51" t="s">
        <v>3930</v>
      </c>
      <c r="CK51" t="s">
        <v>3931</v>
      </c>
      <c r="CL51" t="s">
        <v>3967</v>
      </c>
      <c r="CM51">
        <v>2035</v>
      </c>
      <c r="CN51" t="s">
        <v>3967</v>
      </c>
      <c r="CO51" t="s">
        <v>3967</v>
      </c>
      <c r="CP51" s="30">
        <v>45447</v>
      </c>
      <c r="CQ51" s="30">
        <v>46542</v>
      </c>
      <c r="CR51" t="s">
        <v>3968</v>
      </c>
      <c r="CS51" t="s">
        <v>4819</v>
      </c>
      <c r="CT51" t="s">
        <v>4820</v>
      </c>
      <c r="CU51">
        <v>24376</v>
      </c>
      <c r="CV51">
        <v>57</v>
      </c>
      <c r="CW51" t="s">
        <v>3971</v>
      </c>
      <c r="CX51" t="s">
        <v>3968</v>
      </c>
      <c r="CY51" t="s">
        <v>4059</v>
      </c>
      <c r="CZ51" t="s">
        <v>4044</v>
      </c>
      <c r="DA51" t="s">
        <v>4390</v>
      </c>
      <c r="DB51" t="s">
        <v>4817</v>
      </c>
      <c r="DC51" t="s">
        <v>4817</v>
      </c>
      <c r="DD51" t="s">
        <v>4821</v>
      </c>
      <c r="DE51" t="s">
        <v>4822</v>
      </c>
      <c r="DF51" t="s">
        <v>4024</v>
      </c>
      <c r="DG51" t="s">
        <v>3968</v>
      </c>
      <c r="DH51" t="s">
        <v>4025</v>
      </c>
      <c r="DI51" t="s">
        <v>4003</v>
      </c>
      <c r="DJ51" t="s">
        <v>3944</v>
      </c>
      <c r="DK51" t="s">
        <v>4030</v>
      </c>
      <c r="DL51" t="s">
        <v>3926</v>
      </c>
      <c r="DM51" t="s">
        <v>3945</v>
      </c>
      <c r="DN51" t="s">
        <v>3927</v>
      </c>
      <c r="DO51" t="s">
        <v>4038</v>
      </c>
      <c r="DP51" t="s">
        <v>3980</v>
      </c>
      <c r="DQ51" t="s">
        <v>15</v>
      </c>
      <c r="DR51" t="s">
        <v>3980</v>
      </c>
      <c r="DS51" t="s">
        <v>3981</v>
      </c>
      <c r="DT51" t="s">
        <v>3949</v>
      </c>
      <c r="DU51" t="s">
        <v>4395</v>
      </c>
      <c r="DV51">
        <v>0</v>
      </c>
      <c r="DW51">
        <v>0</v>
      </c>
      <c r="DX51" t="s">
        <v>3931</v>
      </c>
      <c r="DY51" t="s">
        <v>4050</v>
      </c>
      <c r="DZ51" s="30" t="s">
        <v>30</v>
      </c>
      <c r="EA51" t="s">
        <v>3931</v>
      </c>
      <c r="EB51" t="s">
        <v>3931</v>
      </c>
      <c r="EC51" t="s">
        <v>3931</v>
      </c>
      <c r="ED51" t="s">
        <v>3931</v>
      </c>
      <c r="EE51" t="s">
        <v>4823</v>
      </c>
      <c r="EF51" t="s">
        <v>4824</v>
      </c>
      <c r="EG51" t="s">
        <v>30</v>
      </c>
      <c r="EH51" t="s">
        <v>30</v>
      </c>
      <c r="EI51" t="s">
        <v>30</v>
      </c>
      <c r="EJ51" t="s">
        <v>30</v>
      </c>
      <c r="EK51" t="s">
        <v>30</v>
      </c>
      <c r="EL51">
        <v>0</v>
      </c>
      <c r="EM51">
        <v>0</v>
      </c>
      <c r="EN51" t="s">
        <v>30</v>
      </c>
      <c r="EO51" t="s">
        <v>30</v>
      </c>
      <c r="EP51">
        <v>0</v>
      </c>
      <c r="EQ51">
        <v>0</v>
      </c>
      <c r="ER51">
        <v>1</v>
      </c>
      <c r="ES51" t="s">
        <v>62</v>
      </c>
      <c r="ET51" t="s">
        <v>4817</v>
      </c>
      <c r="EU51">
        <v>0</v>
      </c>
      <c r="EV51" t="s">
        <v>30</v>
      </c>
      <c r="EW51" t="s">
        <v>30</v>
      </c>
      <c r="EX51" t="s">
        <v>30</v>
      </c>
      <c r="EY51" t="s">
        <v>30</v>
      </c>
      <c r="EZ51" t="str">
        <f t="shared" si="0"/>
        <v/>
      </c>
      <c r="FA51">
        <v>4.6296296296296301E-5</v>
      </c>
      <c r="FB51" t="s">
        <v>15</v>
      </c>
      <c r="FC51">
        <v>1</v>
      </c>
      <c r="FD51">
        <v>0</v>
      </c>
      <c r="FG51" t="s">
        <v>30</v>
      </c>
      <c r="FH51" t="s">
        <v>30</v>
      </c>
      <c r="FI51" t="s">
        <v>30</v>
      </c>
      <c r="FJ51" t="s">
        <v>30</v>
      </c>
      <c r="FK51" t="s">
        <v>30</v>
      </c>
      <c r="FL51">
        <v>1</v>
      </c>
      <c r="FM51" t="s">
        <v>3719</v>
      </c>
      <c r="FN51">
        <v>1</v>
      </c>
      <c r="FO51">
        <v>0</v>
      </c>
      <c r="FP51" t="s">
        <v>184</v>
      </c>
      <c r="FQ51">
        <v>1</v>
      </c>
      <c r="FR51">
        <v>0</v>
      </c>
      <c r="FS51" t="s">
        <v>30</v>
      </c>
      <c r="FT51" t="s">
        <v>55</v>
      </c>
      <c r="FU51">
        <v>0</v>
      </c>
      <c r="FV51">
        <v>0</v>
      </c>
      <c r="FW51">
        <v>0</v>
      </c>
      <c r="FX51">
        <v>0</v>
      </c>
      <c r="FY51" t="s">
        <v>62</v>
      </c>
      <c r="FZ51" t="s">
        <v>4030</v>
      </c>
      <c r="GA51" t="s">
        <v>30</v>
      </c>
      <c r="GB51" t="s">
        <v>30</v>
      </c>
      <c r="GC51" t="s">
        <v>30</v>
      </c>
    </row>
    <row r="52" spans="1:185" x14ac:dyDescent="0.25">
      <c r="A52" t="s">
        <v>184</v>
      </c>
      <c r="B52" t="s">
        <v>1259</v>
      </c>
      <c r="C52">
        <v>1</v>
      </c>
      <c r="D52" t="s">
        <v>1259</v>
      </c>
      <c r="E52">
        <v>1</v>
      </c>
      <c r="F52" t="s">
        <v>4399</v>
      </c>
      <c r="G52" t="s">
        <v>4399</v>
      </c>
      <c r="H52" t="s">
        <v>30</v>
      </c>
      <c r="I52" t="s">
        <v>30</v>
      </c>
      <c r="J52" t="s">
        <v>30</v>
      </c>
      <c r="K52" t="s">
        <v>30</v>
      </c>
      <c r="L52" t="s">
        <v>30</v>
      </c>
      <c r="M52" t="s">
        <v>30</v>
      </c>
      <c r="N52" t="s">
        <v>30</v>
      </c>
      <c r="O52" t="s">
        <v>30</v>
      </c>
      <c r="P52" t="s">
        <v>30</v>
      </c>
      <c r="Q52" s="29" t="s">
        <v>30</v>
      </c>
      <c r="R52" s="29" t="s">
        <v>30</v>
      </c>
      <c r="S52" t="s">
        <v>30</v>
      </c>
      <c r="T52" t="s">
        <v>30</v>
      </c>
      <c r="U52" t="s">
        <v>30</v>
      </c>
      <c r="V52" t="s">
        <v>30</v>
      </c>
      <c r="W52" t="s">
        <v>30</v>
      </c>
      <c r="X52" t="s">
        <v>30</v>
      </c>
      <c r="Y52" s="29" t="s">
        <v>30</v>
      </c>
      <c r="Z52" s="29" t="s">
        <v>30</v>
      </c>
      <c r="AA52" s="29" t="s">
        <v>30</v>
      </c>
      <c r="AB52" t="s">
        <v>30</v>
      </c>
      <c r="AC52" t="s">
        <v>30</v>
      </c>
      <c r="AD52" t="s">
        <v>30</v>
      </c>
      <c r="AE52" t="s">
        <v>30</v>
      </c>
      <c r="AF52" t="s">
        <v>30</v>
      </c>
      <c r="AG52" t="s">
        <v>30</v>
      </c>
      <c r="AH52" t="s">
        <v>30</v>
      </c>
      <c r="AI52" t="s">
        <v>30</v>
      </c>
      <c r="AJ52" t="s">
        <v>4825</v>
      </c>
      <c r="AK52" t="s">
        <v>30</v>
      </c>
      <c r="AL52" t="s">
        <v>30</v>
      </c>
      <c r="AM52" t="s">
        <v>30</v>
      </c>
      <c r="AN52" s="29" t="s">
        <v>30</v>
      </c>
      <c r="AO52" t="s">
        <v>30</v>
      </c>
      <c r="AP52" t="s">
        <v>30</v>
      </c>
      <c r="AQ52" t="s">
        <v>30</v>
      </c>
      <c r="AR52" t="s">
        <v>30</v>
      </c>
      <c r="AS52" t="s">
        <v>30</v>
      </c>
      <c r="AT52" t="s">
        <v>30</v>
      </c>
      <c r="AU52" t="s">
        <v>30</v>
      </c>
      <c r="AV52" t="s">
        <v>30</v>
      </c>
      <c r="AW52" t="s">
        <v>30</v>
      </c>
      <c r="AX52" t="s">
        <v>30</v>
      </c>
      <c r="AY52" t="s">
        <v>30</v>
      </c>
      <c r="AZ52" t="s">
        <v>30</v>
      </c>
      <c r="BA52" t="s">
        <v>30</v>
      </c>
      <c r="BB52" t="s">
        <v>30</v>
      </c>
      <c r="BC52" t="s">
        <v>30</v>
      </c>
      <c r="BD52" t="s">
        <v>30</v>
      </c>
      <c r="BE52" t="s">
        <v>30</v>
      </c>
      <c r="BF52" t="s">
        <v>30</v>
      </c>
      <c r="BG52" t="s">
        <v>30</v>
      </c>
      <c r="BH52" t="s">
        <v>30</v>
      </c>
      <c r="BI52" t="s">
        <v>30</v>
      </c>
      <c r="BJ52" t="s">
        <v>30</v>
      </c>
      <c r="BK52" s="29" t="s">
        <v>30</v>
      </c>
      <c r="BL52" t="s">
        <v>3914</v>
      </c>
      <c r="BM52" t="s">
        <v>3915</v>
      </c>
      <c r="BN52" s="30">
        <v>45317.407210648104</v>
      </c>
      <c r="BO52" t="s">
        <v>4826</v>
      </c>
      <c r="BP52" t="s">
        <v>4815</v>
      </c>
      <c r="BQ52" t="s">
        <v>4816</v>
      </c>
      <c r="BR52" t="s">
        <v>3962</v>
      </c>
      <c r="BS52" t="s">
        <v>3920</v>
      </c>
      <c r="BT52" t="s">
        <v>4013</v>
      </c>
      <c r="BU52" t="s">
        <v>4014</v>
      </c>
      <c r="BV52" t="s">
        <v>4817</v>
      </c>
      <c r="BW52" t="s">
        <v>4818</v>
      </c>
      <c r="BX52" t="s">
        <v>4403</v>
      </c>
      <c r="BY52" t="s">
        <v>3926</v>
      </c>
      <c r="BZ52" t="s">
        <v>3927</v>
      </c>
      <c r="CA52" s="30">
        <v>45317.407164351796</v>
      </c>
      <c r="CB52" s="30">
        <v>45317.407210648104</v>
      </c>
      <c r="CC52" s="30">
        <v>45317.395983796298</v>
      </c>
      <c r="CD52" t="s">
        <v>15</v>
      </c>
      <c r="CE52">
        <v>2024</v>
      </c>
      <c r="CF52">
        <v>1</v>
      </c>
      <c r="CG52" t="s">
        <v>3967</v>
      </c>
      <c r="CH52" t="s">
        <v>55</v>
      </c>
      <c r="CI52" t="s">
        <v>3929</v>
      </c>
      <c r="CJ52" t="s">
        <v>3930</v>
      </c>
      <c r="CK52" t="s">
        <v>3931</v>
      </c>
      <c r="CL52" t="s">
        <v>3967</v>
      </c>
      <c r="CM52">
        <v>2035</v>
      </c>
      <c r="CN52" t="s">
        <v>3967</v>
      </c>
      <c r="CO52" t="s">
        <v>3967</v>
      </c>
      <c r="CP52" s="30">
        <v>45317</v>
      </c>
      <c r="CQ52" s="30">
        <v>46412</v>
      </c>
      <c r="CR52" t="s">
        <v>3968</v>
      </c>
      <c r="CS52" t="s">
        <v>4819</v>
      </c>
      <c r="CT52" t="s">
        <v>4820</v>
      </c>
      <c r="CU52">
        <v>24376</v>
      </c>
      <c r="CV52">
        <v>57</v>
      </c>
      <c r="CW52" t="s">
        <v>3971</v>
      </c>
      <c r="CX52" t="s">
        <v>3968</v>
      </c>
      <c r="CY52" t="s">
        <v>4712</v>
      </c>
      <c r="CZ52" t="s">
        <v>4713</v>
      </c>
      <c r="DA52" t="s">
        <v>4390</v>
      </c>
      <c r="DB52" t="s">
        <v>4817</v>
      </c>
      <c r="DC52" t="s">
        <v>4817</v>
      </c>
      <c r="DD52" t="s">
        <v>4821</v>
      </c>
      <c r="DE52" t="s">
        <v>4822</v>
      </c>
      <c r="DF52" t="s">
        <v>4024</v>
      </c>
      <c r="DG52" t="s">
        <v>3968</v>
      </c>
      <c r="DH52" t="s">
        <v>4025</v>
      </c>
      <c r="DI52" t="s">
        <v>4003</v>
      </c>
      <c r="DJ52" t="s">
        <v>4408</v>
      </c>
      <c r="DK52" t="s">
        <v>4399</v>
      </c>
      <c r="DL52" t="s">
        <v>3926</v>
      </c>
      <c r="DM52" t="s">
        <v>3945</v>
      </c>
      <c r="DN52" t="s">
        <v>3927</v>
      </c>
      <c r="DO52" t="s">
        <v>4403</v>
      </c>
      <c r="DP52" t="s">
        <v>3980</v>
      </c>
      <c r="DQ52" t="s">
        <v>15</v>
      </c>
      <c r="DR52" t="s">
        <v>3980</v>
      </c>
      <c r="DS52" t="s">
        <v>3981</v>
      </c>
      <c r="DT52" t="s">
        <v>3949</v>
      </c>
      <c r="DU52" t="s">
        <v>4395</v>
      </c>
      <c r="DV52">
        <v>0</v>
      </c>
      <c r="DW52">
        <v>0</v>
      </c>
      <c r="DX52" t="s">
        <v>3931</v>
      </c>
      <c r="DY52" t="s">
        <v>4715</v>
      </c>
      <c r="DZ52" s="30" t="s">
        <v>30</v>
      </c>
      <c r="EA52" t="s">
        <v>3931</v>
      </c>
      <c r="EB52" t="s">
        <v>3931</v>
      </c>
      <c r="EC52" t="s">
        <v>3931</v>
      </c>
      <c r="ED52" t="s">
        <v>3931</v>
      </c>
      <c r="EE52" t="s">
        <v>4823</v>
      </c>
      <c r="EF52" t="s">
        <v>4827</v>
      </c>
      <c r="EG52" t="s">
        <v>30</v>
      </c>
      <c r="EH52" t="s">
        <v>30</v>
      </c>
      <c r="EI52" t="s">
        <v>30</v>
      </c>
      <c r="EJ52" t="s">
        <v>30</v>
      </c>
      <c r="EK52" t="s">
        <v>30</v>
      </c>
      <c r="EL52">
        <v>0</v>
      </c>
      <c r="EM52">
        <v>0</v>
      </c>
      <c r="EN52" t="s">
        <v>30</v>
      </c>
      <c r="EO52" t="s">
        <v>30</v>
      </c>
      <c r="EP52">
        <v>0</v>
      </c>
      <c r="EQ52">
        <v>0</v>
      </c>
      <c r="ER52">
        <v>1</v>
      </c>
      <c r="ES52" t="s">
        <v>62</v>
      </c>
      <c r="ET52" t="s">
        <v>4817</v>
      </c>
      <c r="EU52">
        <v>0</v>
      </c>
      <c r="EV52" t="s">
        <v>30</v>
      </c>
      <c r="EW52" t="s">
        <v>30</v>
      </c>
      <c r="EX52" t="s">
        <v>30</v>
      </c>
      <c r="EY52" t="s">
        <v>30</v>
      </c>
      <c r="EZ52" t="str">
        <f t="shared" si="0"/>
        <v/>
      </c>
      <c r="FA52">
        <v>4.6296296296296301E-5</v>
      </c>
      <c r="FB52" t="s">
        <v>15</v>
      </c>
      <c r="FC52">
        <v>1</v>
      </c>
      <c r="FD52">
        <v>0</v>
      </c>
      <c r="FG52" t="s">
        <v>30</v>
      </c>
      <c r="FH52" t="s">
        <v>30</v>
      </c>
      <c r="FI52" t="s">
        <v>30</v>
      </c>
      <c r="FJ52" t="s">
        <v>30</v>
      </c>
      <c r="FK52" t="s">
        <v>30</v>
      </c>
      <c r="FL52">
        <v>1</v>
      </c>
      <c r="FM52" t="s">
        <v>3719</v>
      </c>
      <c r="FN52">
        <v>1</v>
      </c>
      <c r="FO52">
        <v>0</v>
      </c>
      <c r="FP52" t="s">
        <v>184</v>
      </c>
      <c r="FQ52">
        <v>1</v>
      </c>
      <c r="FR52">
        <v>0</v>
      </c>
      <c r="FS52" t="s">
        <v>30</v>
      </c>
      <c r="FT52" t="s">
        <v>55</v>
      </c>
      <c r="FU52">
        <v>0</v>
      </c>
      <c r="FV52">
        <v>0</v>
      </c>
      <c r="FW52">
        <v>0</v>
      </c>
      <c r="FX52">
        <v>0</v>
      </c>
      <c r="FY52" t="s">
        <v>62</v>
      </c>
      <c r="FZ52" t="s">
        <v>4399</v>
      </c>
      <c r="GA52" t="s">
        <v>30</v>
      </c>
      <c r="GB52" t="s">
        <v>30</v>
      </c>
      <c r="GC52" t="s">
        <v>30</v>
      </c>
    </row>
    <row r="53" spans="1:185" x14ac:dyDescent="0.25">
      <c r="A53" t="s">
        <v>184</v>
      </c>
      <c r="B53" t="s">
        <v>1259</v>
      </c>
      <c r="C53">
        <v>1</v>
      </c>
      <c r="D53" t="s">
        <v>1259</v>
      </c>
      <c r="E53">
        <v>1</v>
      </c>
      <c r="F53" t="s">
        <v>4399</v>
      </c>
      <c r="G53" t="s">
        <v>4399</v>
      </c>
      <c r="H53" t="s">
        <v>30</v>
      </c>
      <c r="I53" t="s">
        <v>30</v>
      </c>
      <c r="J53" t="s">
        <v>30</v>
      </c>
      <c r="K53" t="s">
        <v>30</v>
      </c>
      <c r="L53" t="s">
        <v>30</v>
      </c>
      <c r="M53" t="s">
        <v>30</v>
      </c>
      <c r="N53" t="s">
        <v>30</v>
      </c>
      <c r="O53" t="s">
        <v>30</v>
      </c>
      <c r="P53" t="s">
        <v>30</v>
      </c>
      <c r="Q53" s="29" t="s">
        <v>30</v>
      </c>
      <c r="R53" s="29" t="s">
        <v>30</v>
      </c>
      <c r="S53" t="s">
        <v>30</v>
      </c>
      <c r="T53" t="s">
        <v>30</v>
      </c>
      <c r="U53" t="s">
        <v>30</v>
      </c>
      <c r="V53" t="s">
        <v>30</v>
      </c>
      <c r="W53" t="s">
        <v>30</v>
      </c>
      <c r="X53" t="s">
        <v>30</v>
      </c>
      <c r="Y53" s="29" t="s">
        <v>30</v>
      </c>
      <c r="Z53" s="29" t="s">
        <v>30</v>
      </c>
      <c r="AA53" s="29" t="s">
        <v>30</v>
      </c>
      <c r="AB53" t="s">
        <v>30</v>
      </c>
      <c r="AC53" t="s">
        <v>30</v>
      </c>
      <c r="AD53" t="s">
        <v>30</v>
      </c>
      <c r="AE53" t="s">
        <v>30</v>
      </c>
      <c r="AF53" t="s">
        <v>30</v>
      </c>
      <c r="AG53" t="s">
        <v>30</v>
      </c>
      <c r="AH53" t="s">
        <v>30</v>
      </c>
      <c r="AI53" t="s">
        <v>30</v>
      </c>
      <c r="AJ53" t="s">
        <v>4828</v>
      </c>
      <c r="AK53" t="s">
        <v>30</v>
      </c>
      <c r="AL53" t="s">
        <v>30</v>
      </c>
      <c r="AM53" t="s">
        <v>30</v>
      </c>
      <c r="AN53" s="29" t="s">
        <v>30</v>
      </c>
      <c r="AO53" t="s">
        <v>30</v>
      </c>
      <c r="AP53" t="s">
        <v>30</v>
      </c>
      <c r="AQ53" t="s">
        <v>30</v>
      </c>
      <c r="AR53" t="s">
        <v>30</v>
      </c>
      <c r="AS53" t="s">
        <v>30</v>
      </c>
      <c r="AT53" t="s">
        <v>30</v>
      </c>
      <c r="AU53" t="s">
        <v>30</v>
      </c>
      <c r="AV53" t="s">
        <v>30</v>
      </c>
      <c r="AW53" t="s">
        <v>30</v>
      </c>
      <c r="AX53" t="s">
        <v>30</v>
      </c>
      <c r="AY53" t="s">
        <v>30</v>
      </c>
      <c r="AZ53" t="s">
        <v>30</v>
      </c>
      <c r="BA53" t="s">
        <v>30</v>
      </c>
      <c r="BB53" t="s">
        <v>30</v>
      </c>
      <c r="BC53" t="s">
        <v>30</v>
      </c>
      <c r="BD53" t="s">
        <v>30</v>
      </c>
      <c r="BE53" t="s">
        <v>30</v>
      </c>
      <c r="BF53" t="s">
        <v>30</v>
      </c>
      <c r="BG53" t="s">
        <v>30</v>
      </c>
      <c r="BH53" t="s">
        <v>30</v>
      </c>
      <c r="BI53" t="s">
        <v>30</v>
      </c>
      <c r="BJ53" t="s">
        <v>30</v>
      </c>
      <c r="BK53" s="29" t="s">
        <v>30</v>
      </c>
      <c r="BL53" t="s">
        <v>3914</v>
      </c>
      <c r="BM53" t="s">
        <v>3915</v>
      </c>
      <c r="BN53" s="30">
        <v>45314.699849536999</v>
      </c>
      <c r="BO53" t="s">
        <v>4829</v>
      </c>
      <c r="BP53" t="s">
        <v>4830</v>
      </c>
      <c r="BQ53" t="s">
        <v>4831</v>
      </c>
      <c r="BR53" t="s">
        <v>3919</v>
      </c>
      <c r="BS53" t="s">
        <v>3920</v>
      </c>
      <c r="BT53" t="s">
        <v>3921</v>
      </c>
      <c r="BU53" t="s">
        <v>3922</v>
      </c>
      <c r="BV53" t="s">
        <v>4832</v>
      </c>
      <c r="BW53" t="s">
        <v>4833</v>
      </c>
      <c r="BX53" t="s">
        <v>4403</v>
      </c>
      <c r="BY53" t="s">
        <v>3926</v>
      </c>
      <c r="BZ53" t="s">
        <v>3927</v>
      </c>
      <c r="CA53" s="30">
        <v>45314.694826388899</v>
      </c>
      <c r="CB53" s="30">
        <v>45314.694826388899</v>
      </c>
      <c r="CC53" s="30">
        <v>45314.694062499999</v>
      </c>
      <c r="CD53" t="s">
        <v>15</v>
      </c>
      <c r="CE53">
        <v>2024</v>
      </c>
      <c r="CF53">
        <v>1</v>
      </c>
      <c r="CG53" t="s">
        <v>4834</v>
      </c>
      <c r="CH53" t="s">
        <v>55</v>
      </c>
      <c r="CI53" t="s">
        <v>3929</v>
      </c>
      <c r="CJ53" t="s">
        <v>3930</v>
      </c>
      <c r="CK53" t="s">
        <v>4834</v>
      </c>
      <c r="CL53" t="s">
        <v>3931</v>
      </c>
      <c r="CM53">
        <v>2035</v>
      </c>
      <c r="CN53" t="s">
        <v>3967</v>
      </c>
      <c r="CO53" t="s">
        <v>4834</v>
      </c>
      <c r="CP53" s="30">
        <v>45314</v>
      </c>
      <c r="CQ53" s="30">
        <v>46410</v>
      </c>
      <c r="CR53" t="s">
        <v>3932</v>
      </c>
      <c r="CS53" t="s">
        <v>4835</v>
      </c>
      <c r="CT53" t="s">
        <v>4836</v>
      </c>
      <c r="CU53">
        <v>31587</v>
      </c>
      <c r="CV53">
        <v>37</v>
      </c>
      <c r="CW53" t="s">
        <v>3935</v>
      </c>
      <c r="CX53" t="s">
        <v>3932</v>
      </c>
      <c r="CY53" t="s">
        <v>4404</v>
      </c>
      <c r="CZ53" t="s">
        <v>4405</v>
      </c>
      <c r="DA53" t="s">
        <v>4425</v>
      </c>
      <c r="DB53" t="s">
        <v>4832</v>
      </c>
      <c r="DC53" t="s">
        <v>4832</v>
      </c>
      <c r="DD53" t="s">
        <v>4837</v>
      </c>
      <c r="DE53" t="s">
        <v>4838</v>
      </c>
      <c r="DF53" t="s">
        <v>4839</v>
      </c>
      <c r="DG53" t="s">
        <v>3932</v>
      </c>
      <c r="DH53" t="s">
        <v>4368</v>
      </c>
      <c r="DI53" t="s">
        <v>4003</v>
      </c>
      <c r="DJ53" t="s">
        <v>4408</v>
      </c>
      <c r="DK53" t="s">
        <v>4399</v>
      </c>
      <c r="DL53" t="s">
        <v>3926</v>
      </c>
      <c r="DM53" t="s">
        <v>3945</v>
      </c>
      <c r="DN53" t="s">
        <v>3927</v>
      </c>
      <c r="DO53" t="s">
        <v>4403</v>
      </c>
      <c r="DP53" t="s">
        <v>3980</v>
      </c>
      <c r="DQ53" t="s">
        <v>15</v>
      </c>
      <c r="DR53" t="s">
        <v>3980</v>
      </c>
      <c r="DS53" t="s">
        <v>3981</v>
      </c>
      <c r="DT53" t="s">
        <v>3949</v>
      </c>
      <c r="DU53" t="s">
        <v>4430</v>
      </c>
      <c r="DV53">
        <v>7.0000000000000007E-2</v>
      </c>
      <c r="DW53">
        <v>7.0000000000000007E-2</v>
      </c>
      <c r="DX53" t="s">
        <v>3931</v>
      </c>
      <c r="DY53" t="s">
        <v>4409</v>
      </c>
      <c r="DZ53" s="30" t="s">
        <v>30</v>
      </c>
      <c r="EA53" t="s">
        <v>3931</v>
      </c>
      <c r="EB53" t="s">
        <v>3931</v>
      </c>
      <c r="EC53" t="s">
        <v>3931</v>
      </c>
      <c r="ED53" t="s">
        <v>3931</v>
      </c>
      <c r="EE53" t="s">
        <v>4840</v>
      </c>
      <c r="EF53" t="s">
        <v>4841</v>
      </c>
      <c r="EG53" t="s">
        <v>30</v>
      </c>
      <c r="EH53" t="s">
        <v>30</v>
      </c>
      <c r="EI53" t="s">
        <v>30</v>
      </c>
      <c r="EJ53" t="s">
        <v>30</v>
      </c>
      <c r="EK53" t="s">
        <v>30</v>
      </c>
      <c r="EL53">
        <v>0</v>
      </c>
      <c r="EM53">
        <v>0</v>
      </c>
      <c r="EN53" t="s">
        <v>30</v>
      </c>
      <c r="EO53" t="s">
        <v>30</v>
      </c>
      <c r="EP53">
        <v>0</v>
      </c>
      <c r="EQ53">
        <v>0</v>
      </c>
      <c r="ER53">
        <v>1</v>
      </c>
      <c r="ES53" t="s">
        <v>53</v>
      </c>
      <c r="ET53" t="s">
        <v>4832</v>
      </c>
      <c r="EU53">
        <v>0</v>
      </c>
      <c r="EV53" t="s">
        <v>30</v>
      </c>
      <c r="EW53" t="s">
        <v>30</v>
      </c>
      <c r="EX53" t="s">
        <v>30</v>
      </c>
      <c r="EY53" t="s">
        <v>30</v>
      </c>
      <c r="EZ53" t="str">
        <f t="shared" si="0"/>
        <v/>
      </c>
      <c r="FA53">
        <v>5.0231481481481498E-3</v>
      </c>
      <c r="FB53" t="s">
        <v>15</v>
      </c>
      <c r="FC53">
        <v>1</v>
      </c>
      <c r="FD53">
        <v>0</v>
      </c>
      <c r="FG53" t="s">
        <v>30</v>
      </c>
      <c r="FH53" t="s">
        <v>30</v>
      </c>
      <c r="FI53" t="s">
        <v>30</v>
      </c>
      <c r="FJ53" t="s">
        <v>30</v>
      </c>
      <c r="FK53" t="s">
        <v>30</v>
      </c>
      <c r="FL53">
        <v>1</v>
      </c>
      <c r="FM53" t="s">
        <v>3719</v>
      </c>
      <c r="FN53">
        <v>1</v>
      </c>
      <c r="FO53">
        <v>0</v>
      </c>
      <c r="FP53" t="s">
        <v>184</v>
      </c>
      <c r="FQ53">
        <v>1</v>
      </c>
      <c r="FR53">
        <v>0</v>
      </c>
      <c r="FS53" t="s">
        <v>30</v>
      </c>
      <c r="FT53" t="s">
        <v>55</v>
      </c>
      <c r="FU53">
        <v>0</v>
      </c>
      <c r="FV53">
        <v>0</v>
      </c>
      <c r="FW53">
        <v>0</v>
      </c>
      <c r="FX53">
        <v>0</v>
      </c>
      <c r="FY53" t="s">
        <v>53</v>
      </c>
      <c r="FZ53" t="s">
        <v>4399</v>
      </c>
      <c r="GA53" t="s">
        <v>30</v>
      </c>
      <c r="GB53" t="s">
        <v>30</v>
      </c>
      <c r="GC53" t="s">
        <v>30</v>
      </c>
    </row>
    <row r="54" spans="1:185" x14ac:dyDescent="0.25">
      <c r="A54" t="s">
        <v>184</v>
      </c>
      <c r="B54" t="s">
        <v>1259</v>
      </c>
      <c r="C54">
        <v>1</v>
      </c>
      <c r="D54" t="s">
        <v>1259</v>
      </c>
      <c r="E54">
        <v>1</v>
      </c>
      <c r="F54" t="s">
        <v>4454</v>
      </c>
      <c r="G54" t="s">
        <v>4454</v>
      </c>
      <c r="H54" t="s">
        <v>30</v>
      </c>
      <c r="I54" t="s">
        <v>30</v>
      </c>
      <c r="J54" t="s">
        <v>30</v>
      </c>
      <c r="K54" t="s">
        <v>30</v>
      </c>
      <c r="L54" t="s">
        <v>30</v>
      </c>
      <c r="M54" t="s">
        <v>30</v>
      </c>
      <c r="N54" t="s">
        <v>30</v>
      </c>
      <c r="O54" t="s">
        <v>30</v>
      </c>
      <c r="P54" t="s">
        <v>30</v>
      </c>
      <c r="Q54" s="29" t="s">
        <v>30</v>
      </c>
      <c r="R54" s="29" t="s">
        <v>30</v>
      </c>
      <c r="S54" t="s">
        <v>30</v>
      </c>
      <c r="T54" t="s">
        <v>30</v>
      </c>
      <c r="U54" t="s">
        <v>30</v>
      </c>
      <c r="V54" t="s">
        <v>30</v>
      </c>
      <c r="W54" t="s">
        <v>30</v>
      </c>
      <c r="X54" t="s">
        <v>30</v>
      </c>
      <c r="Y54" s="29" t="s">
        <v>30</v>
      </c>
      <c r="Z54" s="29" t="s">
        <v>30</v>
      </c>
      <c r="AA54" s="29" t="s">
        <v>30</v>
      </c>
      <c r="AB54" t="s">
        <v>30</v>
      </c>
      <c r="AC54" t="s">
        <v>30</v>
      </c>
      <c r="AD54" t="s">
        <v>30</v>
      </c>
      <c r="AE54" t="s">
        <v>30</v>
      </c>
      <c r="AF54" t="s">
        <v>30</v>
      </c>
      <c r="AG54" t="s">
        <v>30</v>
      </c>
      <c r="AH54" t="s">
        <v>30</v>
      </c>
      <c r="AI54" t="s">
        <v>30</v>
      </c>
      <c r="AJ54" t="s">
        <v>4842</v>
      </c>
      <c r="AK54" t="s">
        <v>30</v>
      </c>
      <c r="AL54" t="s">
        <v>30</v>
      </c>
      <c r="AM54" t="s">
        <v>30</v>
      </c>
      <c r="AN54" s="29" t="s">
        <v>30</v>
      </c>
      <c r="AO54" t="s">
        <v>30</v>
      </c>
      <c r="AP54" t="s">
        <v>30</v>
      </c>
      <c r="AQ54" t="s">
        <v>30</v>
      </c>
      <c r="AR54" t="s">
        <v>30</v>
      </c>
      <c r="AS54" t="s">
        <v>30</v>
      </c>
      <c r="AT54" t="s">
        <v>30</v>
      </c>
      <c r="AU54" t="s">
        <v>30</v>
      </c>
      <c r="AV54" t="s">
        <v>30</v>
      </c>
      <c r="AW54" t="s">
        <v>30</v>
      </c>
      <c r="AX54" t="s">
        <v>30</v>
      </c>
      <c r="AY54" t="s">
        <v>30</v>
      </c>
      <c r="AZ54" t="s">
        <v>30</v>
      </c>
      <c r="BA54" t="s">
        <v>30</v>
      </c>
      <c r="BB54" t="s">
        <v>30</v>
      </c>
      <c r="BC54" t="s">
        <v>30</v>
      </c>
      <c r="BD54" t="s">
        <v>30</v>
      </c>
      <c r="BE54" t="s">
        <v>30</v>
      </c>
      <c r="BF54" t="s">
        <v>30</v>
      </c>
      <c r="BG54" t="s">
        <v>30</v>
      </c>
      <c r="BH54" t="s">
        <v>30</v>
      </c>
      <c r="BI54" t="s">
        <v>30</v>
      </c>
      <c r="BJ54" t="s">
        <v>30</v>
      </c>
      <c r="BK54" s="29" t="s">
        <v>30</v>
      </c>
      <c r="BL54" t="s">
        <v>3914</v>
      </c>
      <c r="BM54" t="s">
        <v>3915</v>
      </c>
      <c r="BN54" s="30">
        <v>45575.572685185201</v>
      </c>
      <c r="BO54" t="s">
        <v>4843</v>
      </c>
      <c r="BP54" t="s">
        <v>4844</v>
      </c>
      <c r="BQ54" t="s">
        <v>4845</v>
      </c>
      <c r="BR54" t="s">
        <v>3919</v>
      </c>
      <c r="BS54" t="s">
        <v>3920</v>
      </c>
      <c r="BT54" t="s">
        <v>3921</v>
      </c>
      <c r="BU54" t="s">
        <v>3922</v>
      </c>
      <c r="BV54" t="s">
        <v>4846</v>
      </c>
      <c r="BW54" t="s">
        <v>4847</v>
      </c>
      <c r="BX54" t="s">
        <v>4441</v>
      </c>
      <c r="BY54" t="s">
        <v>3926</v>
      </c>
      <c r="BZ54" t="s">
        <v>4123</v>
      </c>
      <c r="CA54" s="30">
        <v>45575.569131944503</v>
      </c>
      <c r="CB54" s="30">
        <v>45575.569131944503</v>
      </c>
      <c r="CC54" s="30">
        <v>45575.521886574097</v>
      </c>
      <c r="CD54" t="s">
        <v>15</v>
      </c>
      <c r="CE54">
        <v>2024</v>
      </c>
      <c r="CF54">
        <v>10</v>
      </c>
      <c r="CG54" t="s">
        <v>4848</v>
      </c>
      <c r="CH54" t="s">
        <v>55</v>
      </c>
      <c r="CI54" t="s">
        <v>3929</v>
      </c>
      <c r="CJ54" t="s">
        <v>3930</v>
      </c>
      <c r="CK54" t="s">
        <v>4848</v>
      </c>
      <c r="CL54" t="s">
        <v>3931</v>
      </c>
      <c r="CM54">
        <v>2035</v>
      </c>
      <c r="CN54" t="s">
        <v>3967</v>
      </c>
      <c r="CO54" t="s">
        <v>4848</v>
      </c>
      <c r="CP54" s="30">
        <v>45575</v>
      </c>
      <c r="CQ54" s="30">
        <v>45940</v>
      </c>
      <c r="CR54" t="s">
        <v>3932</v>
      </c>
      <c r="CS54" t="s">
        <v>4849</v>
      </c>
      <c r="CT54" t="s">
        <v>4850</v>
      </c>
      <c r="CU54">
        <v>28203</v>
      </c>
      <c r="CV54">
        <v>47</v>
      </c>
      <c r="CW54" t="s">
        <v>3971</v>
      </c>
      <c r="CX54" t="s">
        <v>3932</v>
      </c>
      <c r="CY54" t="s">
        <v>4464</v>
      </c>
      <c r="CZ54" t="s">
        <v>4465</v>
      </c>
      <c r="DA54" t="s">
        <v>4609</v>
      </c>
      <c r="DB54" t="s">
        <v>4846</v>
      </c>
      <c r="DC54" t="s">
        <v>4846</v>
      </c>
      <c r="DD54" t="s">
        <v>4851</v>
      </c>
      <c r="DE54" t="s">
        <v>4852</v>
      </c>
      <c r="DF54" t="s">
        <v>4853</v>
      </c>
      <c r="DG54" t="s">
        <v>3932</v>
      </c>
      <c r="DH54" t="s">
        <v>4854</v>
      </c>
      <c r="DI54" t="s">
        <v>4003</v>
      </c>
      <c r="DJ54" t="s">
        <v>4004</v>
      </c>
      <c r="DK54" t="s">
        <v>4454</v>
      </c>
      <c r="DL54" t="s">
        <v>3926</v>
      </c>
      <c r="DM54" t="s">
        <v>4136</v>
      </c>
      <c r="DN54" t="s">
        <v>4123</v>
      </c>
      <c r="DO54" t="s">
        <v>4441</v>
      </c>
      <c r="DP54" t="s">
        <v>3980</v>
      </c>
      <c r="DQ54" t="s">
        <v>15</v>
      </c>
      <c r="DR54" t="s">
        <v>3980</v>
      </c>
      <c r="DS54" t="s">
        <v>3981</v>
      </c>
      <c r="DT54" t="s">
        <v>3949</v>
      </c>
      <c r="DU54" t="s">
        <v>4611</v>
      </c>
      <c r="DV54">
        <v>0.05</v>
      </c>
      <c r="DW54">
        <v>0.05</v>
      </c>
      <c r="DX54" t="s">
        <v>3931</v>
      </c>
      <c r="DY54" t="s">
        <v>4470</v>
      </c>
      <c r="DZ54" s="30" t="s">
        <v>30</v>
      </c>
      <c r="EA54" t="s">
        <v>3931</v>
      </c>
      <c r="EB54" t="s">
        <v>3931</v>
      </c>
      <c r="EC54" t="s">
        <v>3931</v>
      </c>
      <c r="ED54" t="s">
        <v>3931</v>
      </c>
      <c r="EE54" t="s">
        <v>4855</v>
      </c>
      <c r="EF54" t="s">
        <v>4856</v>
      </c>
      <c r="EG54" t="s">
        <v>30</v>
      </c>
      <c r="EH54" t="s">
        <v>30</v>
      </c>
      <c r="EI54" t="s">
        <v>30</v>
      </c>
      <c r="EJ54" t="s">
        <v>30</v>
      </c>
      <c r="EK54" t="s">
        <v>30</v>
      </c>
      <c r="EL54">
        <v>0</v>
      </c>
      <c r="EM54">
        <v>0</v>
      </c>
      <c r="EN54" t="s">
        <v>30</v>
      </c>
      <c r="EO54" t="s">
        <v>30</v>
      </c>
      <c r="EP54">
        <v>0</v>
      </c>
      <c r="EQ54">
        <v>0</v>
      </c>
      <c r="ER54">
        <v>1</v>
      </c>
      <c r="ES54" t="s">
        <v>66</v>
      </c>
      <c r="ET54" t="s">
        <v>4846</v>
      </c>
      <c r="EU54">
        <v>0</v>
      </c>
      <c r="EV54" t="s">
        <v>30</v>
      </c>
      <c r="EW54" t="s">
        <v>30</v>
      </c>
      <c r="EX54" t="s">
        <v>30</v>
      </c>
      <c r="EY54" t="s">
        <v>30</v>
      </c>
      <c r="EZ54">
        <f t="shared" si="0"/>
        <v>3.5532406982383691E-3</v>
      </c>
      <c r="FA54">
        <v>3.5532407407407401E-3</v>
      </c>
      <c r="FB54" t="s">
        <v>15</v>
      </c>
      <c r="FC54">
        <v>1</v>
      </c>
      <c r="FD54">
        <v>0</v>
      </c>
      <c r="FE54">
        <v>1</v>
      </c>
      <c r="FG54" t="s">
        <v>30</v>
      </c>
      <c r="FH54" t="s">
        <v>30</v>
      </c>
      <c r="FI54" t="s">
        <v>30</v>
      </c>
      <c r="FJ54" t="s">
        <v>30</v>
      </c>
      <c r="FK54" t="s">
        <v>30</v>
      </c>
      <c r="FL54">
        <v>1</v>
      </c>
      <c r="FM54" t="s">
        <v>3719</v>
      </c>
      <c r="FN54">
        <v>1</v>
      </c>
      <c r="FO54">
        <v>0</v>
      </c>
      <c r="FP54" t="s">
        <v>184</v>
      </c>
      <c r="FQ54">
        <v>1</v>
      </c>
      <c r="FR54">
        <v>0</v>
      </c>
      <c r="FS54" t="s">
        <v>30</v>
      </c>
      <c r="FT54" t="s">
        <v>55</v>
      </c>
      <c r="FU54">
        <v>0</v>
      </c>
      <c r="FV54">
        <v>0</v>
      </c>
      <c r="FW54">
        <v>0</v>
      </c>
      <c r="FX54">
        <v>0</v>
      </c>
      <c r="FY54" t="s">
        <v>66</v>
      </c>
      <c r="FZ54" t="s">
        <v>4454</v>
      </c>
      <c r="GA54" t="s">
        <v>30</v>
      </c>
      <c r="GB54" t="s">
        <v>30</v>
      </c>
      <c r="GC54" t="s">
        <v>30</v>
      </c>
    </row>
    <row r="55" spans="1:185" x14ac:dyDescent="0.25">
      <c r="A55" t="s">
        <v>184</v>
      </c>
      <c r="B55" t="s">
        <v>1259</v>
      </c>
      <c r="C55">
        <v>1</v>
      </c>
      <c r="D55" t="s">
        <v>1259</v>
      </c>
      <c r="E55">
        <v>1</v>
      </c>
      <c r="F55" t="s">
        <v>4857</v>
      </c>
      <c r="G55" t="s">
        <v>4857</v>
      </c>
      <c r="H55" t="s">
        <v>30</v>
      </c>
      <c r="I55" t="s">
        <v>30</v>
      </c>
      <c r="J55" t="s">
        <v>30</v>
      </c>
      <c r="K55" t="s">
        <v>30</v>
      </c>
      <c r="L55" t="s">
        <v>30</v>
      </c>
      <c r="M55" t="s">
        <v>30</v>
      </c>
      <c r="N55" t="s">
        <v>30</v>
      </c>
      <c r="O55" t="s">
        <v>30</v>
      </c>
      <c r="P55" t="s">
        <v>30</v>
      </c>
      <c r="Q55" s="29" t="s">
        <v>30</v>
      </c>
      <c r="R55" s="29" t="s">
        <v>30</v>
      </c>
      <c r="S55" t="s">
        <v>30</v>
      </c>
      <c r="T55" t="s">
        <v>30</v>
      </c>
      <c r="U55" t="s">
        <v>30</v>
      </c>
      <c r="V55" t="s">
        <v>30</v>
      </c>
      <c r="W55" t="s">
        <v>30</v>
      </c>
      <c r="X55" t="s">
        <v>30</v>
      </c>
      <c r="Y55" s="29" t="s">
        <v>30</v>
      </c>
      <c r="Z55" s="29" t="s">
        <v>30</v>
      </c>
      <c r="AA55" s="29" t="s">
        <v>30</v>
      </c>
      <c r="AB55" t="s">
        <v>30</v>
      </c>
      <c r="AC55" t="s">
        <v>30</v>
      </c>
      <c r="AD55" t="s">
        <v>30</v>
      </c>
      <c r="AE55" t="s">
        <v>30</v>
      </c>
      <c r="AF55" t="s">
        <v>30</v>
      </c>
      <c r="AG55" t="s">
        <v>30</v>
      </c>
      <c r="AH55" t="s">
        <v>30</v>
      </c>
      <c r="AI55" t="s">
        <v>30</v>
      </c>
      <c r="AJ55" t="s">
        <v>4858</v>
      </c>
      <c r="AK55" t="s">
        <v>30</v>
      </c>
      <c r="AL55" t="s">
        <v>30</v>
      </c>
      <c r="AM55" t="s">
        <v>30</v>
      </c>
      <c r="AN55" s="29" t="s">
        <v>30</v>
      </c>
      <c r="AO55" t="s">
        <v>30</v>
      </c>
      <c r="AP55" t="s">
        <v>30</v>
      </c>
      <c r="AQ55" t="s">
        <v>30</v>
      </c>
      <c r="AR55" t="s">
        <v>30</v>
      </c>
      <c r="AS55" t="s">
        <v>30</v>
      </c>
      <c r="AT55" t="s">
        <v>30</v>
      </c>
      <c r="AU55" t="s">
        <v>30</v>
      </c>
      <c r="AV55" t="s">
        <v>30</v>
      </c>
      <c r="AW55" t="s">
        <v>30</v>
      </c>
      <c r="AX55" t="s">
        <v>30</v>
      </c>
      <c r="AY55" t="s">
        <v>30</v>
      </c>
      <c r="AZ55" t="s">
        <v>30</v>
      </c>
      <c r="BA55" t="s">
        <v>30</v>
      </c>
      <c r="BB55" t="s">
        <v>30</v>
      </c>
      <c r="BC55" t="s">
        <v>30</v>
      </c>
      <c r="BD55" t="s">
        <v>30</v>
      </c>
      <c r="BE55" t="s">
        <v>30</v>
      </c>
      <c r="BF55" t="s">
        <v>30</v>
      </c>
      <c r="BG55" t="s">
        <v>30</v>
      </c>
      <c r="BH55" t="s">
        <v>30</v>
      </c>
      <c r="BI55" t="s">
        <v>30</v>
      </c>
      <c r="BJ55" t="s">
        <v>30</v>
      </c>
      <c r="BK55" s="29" t="s">
        <v>30</v>
      </c>
      <c r="BL55" t="s">
        <v>3914</v>
      </c>
      <c r="BM55" t="s">
        <v>3915</v>
      </c>
      <c r="BN55" s="30">
        <v>45572.3730671296</v>
      </c>
      <c r="BO55" t="s">
        <v>4859</v>
      </c>
      <c r="BP55" t="s">
        <v>4844</v>
      </c>
      <c r="BQ55" t="s">
        <v>4845</v>
      </c>
      <c r="BR55" t="s">
        <v>3919</v>
      </c>
      <c r="BS55" t="s">
        <v>3920</v>
      </c>
      <c r="BT55" t="s">
        <v>3921</v>
      </c>
      <c r="BU55" t="s">
        <v>3922</v>
      </c>
      <c r="BV55" t="s">
        <v>4846</v>
      </c>
      <c r="BW55" t="s">
        <v>4860</v>
      </c>
      <c r="BX55" t="s">
        <v>4403</v>
      </c>
      <c r="BY55" t="s">
        <v>3926</v>
      </c>
      <c r="BZ55" t="s">
        <v>4123</v>
      </c>
      <c r="CA55" s="30">
        <v>45569.613101851901</v>
      </c>
      <c r="CB55" s="30">
        <v>45571.345092592601</v>
      </c>
      <c r="CC55" s="30">
        <v>45569.613657407397</v>
      </c>
      <c r="CD55" t="s">
        <v>14</v>
      </c>
      <c r="CE55">
        <v>2024</v>
      </c>
      <c r="CF55">
        <v>10</v>
      </c>
      <c r="CG55" t="s">
        <v>4861</v>
      </c>
      <c r="CH55" t="s">
        <v>54</v>
      </c>
      <c r="CI55" t="s">
        <v>3929</v>
      </c>
      <c r="CJ55" t="s">
        <v>3930</v>
      </c>
      <c r="CK55" t="s">
        <v>3931</v>
      </c>
      <c r="CL55" t="s">
        <v>4861</v>
      </c>
      <c r="CM55">
        <v>168548</v>
      </c>
      <c r="CN55" t="s">
        <v>4862</v>
      </c>
      <c r="CO55" t="s">
        <v>4861</v>
      </c>
      <c r="CP55" s="30" t="s">
        <v>30</v>
      </c>
      <c r="CQ55" s="30" t="s">
        <v>30</v>
      </c>
      <c r="CR55" t="s">
        <v>3932</v>
      </c>
      <c r="CS55" t="s">
        <v>4849</v>
      </c>
      <c r="CT55" t="s">
        <v>4850</v>
      </c>
      <c r="CU55">
        <v>28203</v>
      </c>
      <c r="CV55">
        <v>47</v>
      </c>
      <c r="CW55" t="s">
        <v>3971</v>
      </c>
      <c r="CX55" t="s">
        <v>3932</v>
      </c>
      <c r="CY55" t="s">
        <v>4863</v>
      </c>
      <c r="CZ55" t="s">
        <v>4864</v>
      </c>
      <c r="DA55" t="s">
        <v>4532</v>
      </c>
      <c r="DB55" t="s">
        <v>4097</v>
      </c>
      <c r="DC55" t="s">
        <v>4846</v>
      </c>
      <c r="DD55" t="s">
        <v>4865</v>
      </c>
      <c r="DE55" t="s">
        <v>4866</v>
      </c>
      <c r="DF55" t="s">
        <v>4203</v>
      </c>
      <c r="DG55" t="s">
        <v>3932</v>
      </c>
      <c r="DH55" t="s">
        <v>4854</v>
      </c>
      <c r="DI55" t="s">
        <v>4003</v>
      </c>
      <c r="DJ55" t="s">
        <v>4408</v>
      </c>
      <c r="DK55" t="s">
        <v>4857</v>
      </c>
      <c r="DL55" t="s">
        <v>3926</v>
      </c>
      <c r="DM55" t="s">
        <v>4136</v>
      </c>
      <c r="DN55" t="s">
        <v>4123</v>
      </c>
      <c r="DO55" t="s">
        <v>4403</v>
      </c>
      <c r="DP55" t="s">
        <v>3947</v>
      </c>
      <c r="DQ55" t="s">
        <v>14</v>
      </c>
      <c r="DR55" t="s">
        <v>3947</v>
      </c>
      <c r="DS55" t="s">
        <v>3948</v>
      </c>
      <c r="DT55" t="s">
        <v>3949</v>
      </c>
      <c r="DU55" t="s">
        <v>4535</v>
      </c>
      <c r="DV55">
        <v>24.4</v>
      </c>
      <c r="DW55">
        <v>24.4</v>
      </c>
      <c r="DX55" t="s">
        <v>3931</v>
      </c>
      <c r="DY55" t="s">
        <v>4867</v>
      </c>
      <c r="DZ55" s="30">
        <v>45571.371898148202</v>
      </c>
      <c r="EA55" t="s">
        <v>4868</v>
      </c>
      <c r="EB55" t="s">
        <v>3931</v>
      </c>
      <c r="EC55" t="s">
        <v>4869</v>
      </c>
      <c r="ED55" t="s">
        <v>4870</v>
      </c>
      <c r="EE55" t="s">
        <v>4855</v>
      </c>
      <c r="EF55" t="s">
        <v>4871</v>
      </c>
      <c r="EG55" t="s">
        <v>40</v>
      </c>
      <c r="EH55">
        <v>0</v>
      </c>
      <c r="EI55">
        <v>1</v>
      </c>
      <c r="EJ55">
        <v>0</v>
      </c>
      <c r="EK55">
        <v>0</v>
      </c>
      <c r="EL55">
        <v>0</v>
      </c>
      <c r="EM55">
        <v>0</v>
      </c>
      <c r="EN55">
        <v>0</v>
      </c>
      <c r="EO55">
        <v>0</v>
      </c>
      <c r="EP55">
        <v>0</v>
      </c>
      <c r="EQ55">
        <v>0</v>
      </c>
      <c r="ER55">
        <v>1</v>
      </c>
      <c r="ES55" t="s">
        <v>66</v>
      </c>
      <c r="ET55" t="s">
        <v>4846</v>
      </c>
      <c r="EU55">
        <v>0</v>
      </c>
      <c r="EV55" t="s">
        <v>30</v>
      </c>
      <c r="EW55" t="s">
        <v>30</v>
      </c>
      <c r="EX55" t="s">
        <v>30</v>
      </c>
      <c r="EY55" t="s">
        <v>30</v>
      </c>
      <c r="EZ55">
        <f t="shared" si="0"/>
        <v>2.7599652776989387</v>
      </c>
      <c r="FA55">
        <v>2.7599652777777801</v>
      </c>
      <c r="FB55" t="s">
        <v>14</v>
      </c>
      <c r="FC55">
        <v>0</v>
      </c>
      <c r="FD55">
        <v>1</v>
      </c>
      <c r="FF55">
        <v>1</v>
      </c>
      <c r="FG55" t="s">
        <v>30</v>
      </c>
      <c r="FH55" t="s">
        <v>30</v>
      </c>
      <c r="FI55" t="s">
        <v>30</v>
      </c>
      <c r="FJ55" t="s">
        <v>30</v>
      </c>
      <c r="FK55" t="s">
        <v>30</v>
      </c>
      <c r="FL55">
        <v>1</v>
      </c>
      <c r="FM55" t="s">
        <v>3719</v>
      </c>
      <c r="FN55">
        <v>0</v>
      </c>
      <c r="FO55">
        <v>1</v>
      </c>
      <c r="FP55" t="s">
        <v>184</v>
      </c>
      <c r="FQ55">
        <v>0</v>
      </c>
      <c r="FR55">
        <v>1</v>
      </c>
      <c r="FS55" t="s">
        <v>30</v>
      </c>
      <c r="FT55" t="s">
        <v>54</v>
      </c>
      <c r="FU55">
        <v>0</v>
      </c>
      <c r="FV55">
        <v>0</v>
      </c>
      <c r="FW55">
        <v>0</v>
      </c>
      <c r="FX55">
        <v>0</v>
      </c>
      <c r="FY55" t="s">
        <v>66</v>
      </c>
      <c r="FZ55" t="s">
        <v>4857</v>
      </c>
      <c r="GA55" t="s">
        <v>40</v>
      </c>
      <c r="GB55" t="s">
        <v>30</v>
      </c>
      <c r="GC55" t="s">
        <v>30</v>
      </c>
    </row>
    <row r="56" spans="1:185" x14ac:dyDescent="0.25">
      <c r="A56" t="s">
        <v>184</v>
      </c>
      <c r="B56" t="s">
        <v>1259</v>
      </c>
      <c r="C56">
        <v>1</v>
      </c>
      <c r="D56" t="s">
        <v>1259</v>
      </c>
      <c r="E56">
        <v>1</v>
      </c>
      <c r="F56" t="s">
        <v>4857</v>
      </c>
      <c r="G56" t="s">
        <v>4857</v>
      </c>
      <c r="H56" t="s">
        <v>30</v>
      </c>
      <c r="I56" t="s">
        <v>30</v>
      </c>
      <c r="J56" t="s">
        <v>30</v>
      </c>
      <c r="K56" t="s">
        <v>30</v>
      </c>
      <c r="L56" t="s">
        <v>30</v>
      </c>
      <c r="M56" t="s">
        <v>30</v>
      </c>
      <c r="N56" t="s">
        <v>30</v>
      </c>
      <c r="O56" t="s">
        <v>30</v>
      </c>
      <c r="P56" t="s">
        <v>30</v>
      </c>
      <c r="Q56" s="29" t="s">
        <v>30</v>
      </c>
      <c r="R56" s="29" t="s">
        <v>30</v>
      </c>
      <c r="S56" t="s">
        <v>30</v>
      </c>
      <c r="T56" t="s">
        <v>30</v>
      </c>
      <c r="U56" t="s">
        <v>30</v>
      </c>
      <c r="V56" t="s">
        <v>30</v>
      </c>
      <c r="W56" t="s">
        <v>30</v>
      </c>
      <c r="X56" t="s">
        <v>30</v>
      </c>
      <c r="Y56" s="29" t="s">
        <v>30</v>
      </c>
      <c r="Z56" s="29" t="s">
        <v>30</v>
      </c>
      <c r="AA56" s="29" t="s">
        <v>30</v>
      </c>
      <c r="AB56" t="s">
        <v>30</v>
      </c>
      <c r="AC56" t="s">
        <v>30</v>
      </c>
      <c r="AD56" t="s">
        <v>30</v>
      </c>
      <c r="AE56" t="s">
        <v>30</v>
      </c>
      <c r="AF56" t="s">
        <v>30</v>
      </c>
      <c r="AG56" t="s">
        <v>30</v>
      </c>
      <c r="AH56" t="s">
        <v>30</v>
      </c>
      <c r="AI56" t="s">
        <v>30</v>
      </c>
      <c r="AJ56" t="s">
        <v>4872</v>
      </c>
      <c r="AK56" t="s">
        <v>30</v>
      </c>
      <c r="AL56" t="s">
        <v>30</v>
      </c>
      <c r="AM56" t="s">
        <v>30</v>
      </c>
      <c r="AN56" s="29" t="s">
        <v>30</v>
      </c>
      <c r="AO56" t="s">
        <v>30</v>
      </c>
      <c r="AP56" t="s">
        <v>30</v>
      </c>
      <c r="AQ56" t="s">
        <v>30</v>
      </c>
      <c r="AR56" t="s">
        <v>30</v>
      </c>
      <c r="AS56" t="s">
        <v>30</v>
      </c>
      <c r="AT56" t="s">
        <v>30</v>
      </c>
      <c r="AU56" t="s">
        <v>30</v>
      </c>
      <c r="AV56" t="s">
        <v>30</v>
      </c>
      <c r="AW56" t="s">
        <v>30</v>
      </c>
      <c r="AX56" t="s">
        <v>30</v>
      </c>
      <c r="AY56" t="s">
        <v>30</v>
      </c>
      <c r="AZ56" t="s">
        <v>30</v>
      </c>
      <c r="BA56" t="s">
        <v>30</v>
      </c>
      <c r="BB56" t="s">
        <v>30</v>
      </c>
      <c r="BC56" t="s">
        <v>30</v>
      </c>
      <c r="BD56" t="s">
        <v>30</v>
      </c>
      <c r="BE56" t="s">
        <v>30</v>
      </c>
      <c r="BF56" t="s">
        <v>30</v>
      </c>
      <c r="BG56" t="s">
        <v>30</v>
      </c>
      <c r="BH56" t="s">
        <v>30</v>
      </c>
      <c r="BI56" t="s">
        <v>30</v>
      </c>
      <c r="BJ56" t="s">
        <v>30</v>
      </c>
      <c r="BK56" s="29" t="s">
        <v>30</v>
      </c>
      <c r="BL56" t="s">
        <v>3914</v>
      </c>
      <c r="BM56" t="s">
        <v>3915</v>
      </c>
      <c r="BN56" s="30">
        <v>45579.709386574097</v>
      </c>
      <c r="BO56" t="s">
        <v>4873</v>
      </c>
      <c r="BP56" t="s">
        <v>4844</v>
      </c>
      <c r="BQ56" t="s">
        <v>4845</v>
      </c>
      <c r="BR56" t="s">
        <v>3919</v>
      </c>
      <c r="BS56" t="s">
        <v>3920</v>
      </c>
      <c r="BT56" t="s">
        <v>3921</v>
      </c>
      <c r="BU56" t="s">
        <v>3922</v>
      </c>
      <c r="BV56" t="s">
        <v>4846</v>
      </c>
      <c r="BW56" t="s">
        <v>4847</v>
      </c>
      <c r="BX56" t="s">
        <v>4403</v>
      </c>
      <c r="BY56" t="s">
        <v>3926</v>
      </c>
      <c r="BZ56" t="s">
        <v>4123</v>
      </c>
      <c r="CA56" s="30">
        <v>45579.703449074099</v>
      </c>
      <c r="CB56" s="30">
        <v>45579.703449074099</v>
      </c>
      <c r="CC56" s="30">
        <v>45579.702025462997</v>
      </c>
      <c r="CD56" t="s">
        <v>15</v>
      </c>
      <c r="CE56">
        <v>2024</v>
      </c>
      <c r="CF56">
        <v>10</v>
      </c>
      <c r="CG56" t="s">
        <v>4874</v>
      </c>
      <c r="CH56" t="s">
        <v>55</v>
      </c>
      <c r="CI56" t="s">
        <v>3929</v>
      </c>
      <c r="CJ56" t="s">
        <v>3930</v>
      </c>
      <c r="CK56" t="s">
        <v>4874</v>
      </c>
      <c r="CL56" t="s">
        <v>3931</v>
      </c>
      <c r="CM56">
        <v>2035</v>
      </c>
      <c r="CN56" t="s">
        <v>3967</v>
      </c>
      <c r="CO56" t="s">
        <v>4874</v>
      </c>
      <c r="CP56" s="30">
        <v>45579</v>
      </c>
      <c r="CQ56" s="30">
        <v>46674</v>
      </c>
      <c r="CR56" t="s">
        <v>3932</v>
      </c>
      <c r="CS56" t="s">
        <v>4849</v>
      </c>
      <c r="CT56" t="s">
        <v>4850</v>
      </c>
      <c r="CU56">
        <v>28203</v>
      </c>
      <c r="CV56">
        <v>47</v>
      </c>
      <c r="CW56" t="s">
        <v>3971</v>
      </c>
      <c r="CX56" t="s">
        <v>3932</v>
      </c>
      <c r="CY56" t="s">
        <v>4863</v>
      </c>
      <c r="CZ56" t="s">
        <v>4864</v>
      </c>
      <c r="DA56" t="s">
        <v>4625</v>
      </c>
      <c r="DB56" t="s">
        <v>4846</v>
      </c>
      <c r="DC56" t="s">
        <v>4846</v>
      </c>
      <c r="DD56" t="s">
        <v>4851</v>
      </c>
      <c r="DE56" t="s">
        <v>4852</v>
      </c>
      <c r="DF56" t="s">
        <v>4853</v>
      </c>
      <c r="DG56" t="s">
        <v>3932</v>
      </c>
      <c r="DH56" t="s">
        <v>4854</v>
      </c>
      <c r="DI56" t="s">
        <v>4003</v>
      </c>
      <c r="DJ56" t="s">
        <v>4408</v>
      </c>
      <c r="DK56" t="s">
        <v>4857</v>
      </c>
      <c r="DL56" t="s">
        <v>3926</v>
      </c>
      <c r="DM56" t="s">
        <v>4136</v>
      </c>
      <c r="DN56" t="s">
        <v>4123</v>
      </c>
      <c r="DO56" t="s">
        <v>4403</v>
      </c>
      <c r="DP56" t="s">
        <v>3980</v>
      </c>
      <c r="DQ56" t="s">
        <v>15</v>
      </c>
      <c r="DR56" t="s">
        <v>3980</v>
      </c>
      <c r="DS56" t="s">
        <v>3981</v>
      </c>
      <c r="DT56" t="s">
        <v>3949</v>
      </c>
      <c r="DU56" t="s">
        <v>4630</v>
      </c>
      <c r="DV56">
        <v>0.09</v>
      </c>
      <c r="DW56">
        <v>0.09</v>
      </c>
      <c r="DX56" t="s">
        <v>3931</v>
      </c>
      <c r="DY56" t="s">
        <v>4867</v>
      </c>
      <c r="DZ56" s="30" t="s">
        <v>30</v>
      </c>
      <c r="EA56" t="s">
        <v>3931</v>
      </c>
      <c r="EB56" t="s">
        <v>3931</v>
      </c>
      <c r="EC56" t="s">
        <v>3931</v>
      </c>
      <c r="ED56" t="s">
        <v>3931</v>
      </c>
      <c r="EE56" t="s">
        <v>4855</v>
      </c>
      <c r="EF56" t="s">
        <v>4875</v>
      </c>
      <c r="EG56" t="s">
        <v>30</v>
      </c>
      <c r="EH56" t="s">
        <v>30</v>
      </c>
      <c r="EI56" t="s">
        <v>30</v>
      </c>
      <c r="EJ56" t="s">
        <v>30</v>
      </c>
      <c r="EK56" t="s">
        <v>30</v>
      </c>
      <c r="EL56">
        <v>0</v>
      </c>
      <c r="EM56">
        <v>0</v>
      </c>
      <c r="EN56" t="s">
        <v>30</v>
      </c>
      <c r="EO56" t="s">
        <v>30</v>
      </c>
      <c r="EP56">
        <v>0</v>
      </c>
      <c r="EQ56">
        <v>0</v>
      </c>
      <c r="ER56">
        <v>1</v>
      </c>
      <c r="ES56" t="s">
        <v>66</v>
      </c>
      <c r="ET56" t="s">
        <v>4846</v>
      </c>
      <c r="EU56">
        <v>0</v>
      </c>
      <c r="EV56" t="s">
        <v>30</v>
      </c>
      <c r="EW56" t="s">
        <v>30</v>
      </c>
      <c r="EX56" t="s">
        <v>30</v>
      </c>
      <c r="EY56" t="s">
        <v>30</v>
      </c>
      <c r="EZ56">
        <f t="shared" si="0"/>
        <v>5.9374999982537702E-3</v>
      </c>
      <c r="FA56">
        <v>5.9375000000000001E-3</v>
      </c>
      <c r="FB56" t="s">
        <v>15</v>
      </c>
      <c r="FC56">
        <v>1</v>
      </c>
      <c r="FD56">
        <v>0</v>
      </c>
      <c r="FE56">
        <v>1</v>
      </c>
      <c r="FG56" t="s">
        <v>30</v>
      </c>
      <c r="FH56" t="s">
        <v>30</v>
      </c>
      <c r="FI56" t="s">
        <v>30</v>
      </c>
      <c r="FJ56" t="s">
        <v>30</v>
      </c>
      <c r="FK56" t="s">
        <v>30</v>
      </c>
      <c r="FL56">
        <v>1</v>
      </c>
      <c r="FM56" t="s">
        <v>3719</v>
      </c>
      <c r="FN56">
        <v>1</v>
      </c>
      <c r="FO56">
        <v>0</v>
      </c>
      <c r="FP56" t="s">
        <v>184</v>
      </c>
      <c r="FQ56">
        <v>1</v>
      </c>
      <c r="FR56">
        <v>0</v>
      </c>
      <c r="FS56" t="s">
        <v>30</v>
      </c>
      <c r="FT56" t="s">
        <v>55</v>
      </c>
      <c r="FU56">
        <v>0</v>
      </c>
      <c r="FV56">
        <v>0</v>
      </c>
      <c r="FW56">
        <v>0</v>
      </c>
      <c r="FX56">
        <v>0</v>
      </c>
      <c r="FY56" t="s">
        <v>66</v>
      </c>
      <c r="FZ56" t="s">
        <v>4857</v>
      </c>
      <c r="GA56" t="s">
        <v>30</v>
      </c>
      <c r="GB56" t="s">
        <v>30</v>
      </c>
      <c r="GC56" t="s">
        <v>30</v>
      </c>
    </row>
    <row r="57" spans="1:185" x14ac:dyDescent="0.25">
      <c r="A57" t="s">
        <v>184</v>
      </c>
      <c r="B57" t="s">
        <v>1259</v>
      </c>
      <c r="C57">
        <v>1</v>
      </c>
      <c r="D57" t="s">
        <v>1259</v>
      </c>
      <c r="E57">
        <v>1</v>
      </c>
      <c r="F57" t="s">
        <v>4399</v>
      </c>
      <c r="G57" t="s">
        <v>4399</v>
      </c>
      <c r="H57" t="s">
        <v>30</v>
      </c>
      <c r="I57" t="s">
        <v>30</v>
      </c>
      <c r="J57" t="s">
        <v>30</v>
      </c>
      <c r="K57" t="s">
        <v>30</v>
      </c>
      <c r="L57" t="s">
        <v>30</v>
      </c>
      <c r="M57" t="s">
        <v>30</v>
      </c>
      <c r="N57" t="s">
        <v>30</v>
      </c>
      <c r="O57" t="s">
        <v>30</v>
      </c>
      <c r="P57" t="s">
        <v>30</v>
      </c>
      <c r="Q57" s="29" t="s">
        <v>30</v>
      </c>
      <c r="R57" s="29" t="s">
        <v>30</v>
      </c>
      <c r="S57" t="s">
        <v>30</v>
      </c>
      <c r="T57" t="s">
        <v>30</v>
      </c>
      <c r="U57" t="s">
        <v>30</v>
      </c>
      <c r="V57" t="s">
        <v>30</v>
      </c>
      <c r="W57" t="s">
        <v>30</v>
      </c>
      <c r="X57" t="s">
        <v>30</v>
      </c>
      <c r="Y57" s="29" t="s">
        <v>30</v>
      </c>
      <c r="Z57" s="29" t="s">
        <v>30</v>
      </c>
      <c r="AA57" s="29" t="s">
        <v>30</v>
      </c>
      <c r="AB57" t="s">
        <v>30</v>
      </c>
      <c r="AC57" t="s">
        <v>30</v>
      </c>
      <c r="AD57" t="s">
        <v>30</v>
      </c>
      <c r="AE57" t="s">
        <v>30</v>
      </c>
      <c r="AF57" t="s">
        <v>30</v>
      </c>
      <c r="AG57" t="s">
        <v>30</v>
      </c>
      <c r="AH57" t="s">
        <v>30</v>
      </c>
      <c r="AI57" t="s">
        <v>30</v>
      </c>
      <c r="AJ57" t="s">
        <v>4876</v>
      </c>
      <c r="AK57" t="s">
        <v>30</v>
      </c>
      <c r="AL57" t="s">
        <v>30</v>
      </c>
      <c r="AM57" t="s">
        <v>30</v>
      </c>
      <c r="AN57" s="29" t="s">
        <v>30</v>
      </c>
      <c r="AO57" t="s">
        <v>30</v>
      </c>
      <c r="AP57" t="s">
        <v>30</v>
      </c>
      <c r="AQ57" t="s">
        <v>30</v>
      </c>
      <c r="AR57" t="s">
        <v>30</v>
      </c>
      <c r="AS57" t="s">
        <v>30</v>
      </c>
      <c r="AT57" t="s">
        <v>30</v>
      </c>
      <c r="AU57" t="s">
        <v>30</v>
      </c>
      <c r="AV57" t="s">
        <v>30</v>
      </c>
      <c r="AW57" t="s">
        <v>30</v>
      </c>
      <c r="AX57" t="s">
        <v>30</v>
      </c>
      <c r="AY57" t="s">
        <v>30</v>
      </c>
      <c r="AZ57" t="s">
        <v>30</v>
      </c>
      <c r="BA57" t="s">
        <v>30</v>
      </c>
      <c r="BB57" t="s">
        <v>30</v>
      </c>
      <c r="BC57" t="s">
        <v>30</v>
      </c>
      <c r="BD57" t="s">
        <v>30</v>
      </c>
      <c r="BE57" t="s">
        <v>30</v>
      </c>
      <c r="BF57" t="s">
        <v>30</v>
      </c>
      <c r="BG57" t="s">
        <v>30</v>
      </c>
      <c r="BH57" t="s">
        <v>30</v>
      </c>
      <c r="BI57" t="s">
        <v>30</v>
      </c>
      <c r="BJ57" t="s">
        <v>30</v>
      </c>
      <c r="BK57" s="29" t="s">
        <v>30</v>
      </c>
      <c r="BL57" t="s">
        <v>3914</v>
      </c>
      <c r="BM57" t="s">
        <v>3915</v>
      </c>
      <c r="BN57" s="30">
        <v>45617.408726851798</v>
      </c>
      <c r="BO57" t="s">
        <v>4877</v>
      </c>
      <c r="BP57" t="s">
        <v>4878</v>
      </c>
      <c r="BQ57" t="s">
        <v>4879</v>
      </c>
      <c r="BR57" t="s">
        <v>3919</v>
      </c>
      <c r="BS57" t="s">
        <v>3920</v>
      </c>
      <c r="BT57" t="s">
        <v>3921</v>
      </c>
      <c r="BU57" t="s">
        <v>4880</v>
      </c>
      <c r="BV57" t="s">
        <v>4881</v>
      </c>
      <c r="BW57" t="s">
        <v>4882</v>
      </c>
      <c r="BX57" t="s">
        <v>4403</v>
      </c>
      <c r="BY57" t="s">
        <v>3926</v>
      </c>
      <c r="BZ57" t="s">
        <v>3927</v>
      </c>
      <c r="CA57" s="30">
        <v>45617.408692129597</v>
      </c>
      <c r="CB57" s="30">
        <v>45617.408726851798</v>
      </c>
      <c r="CC57" s="30">
        <v>45617.407581018502</v>
      </c>
      <c r="CD57" t="s">
        <v>15</v>
      </c>
      <c r="CE57">
        <v>2024</v>
      </c>
      <c r="CF57">
        <v>11</v>
      </c>
      <c r="CG57" t="s">
        <v>3967</v>
      </c>
      <c r="CH57" t="s">
        <v>55</v>
      </c>
      <c r="CI57" t="s">
        <v>3929</v>
      </c>
      <c r="CJ57" t="s">
        <v>3930</v>
      </c>
      <c r="CK57" t="s">
        <v>3931</v>
      </c>
      <c r="CL57" t="s">
        <v>3967</v>
      </c>
      <c r="CM57">
        <v>2035</v>
      </c>
      <c r="CN57" t="s">
        <v>3967</v>
      </c>
      <c r="CO57" t="s">
        <v>3967</v>
      </c>
      <c r="CP57" s="30">
        <v>45617</v>
      </c>
      <c r="CQ57" s="30">
        <v>46712</v>
      </c>
      <c r="CR57" t="s">
        <v>3932</v>
      </c>
      <c r="CS57" t="s">
        <v>4883</v>
      </c>
      <c r="CT57" t="s">
        <v>4884</v>
      </c>
      <c r="CU57">
        <v>28831</v>
      </c>
      <c r="CV57">
        <v>45</v>
      </c>
      <c r="CW57" t="s">
        <v>3935</v>
      </c>
      <c r="CX57" t="s">
        <v>3932</v>
      </c>
      <c r="CY57" t="s">
        <v>4712</v>
      </c>
      <c r="CZ57" t="s">
        <v>4554</v>
      </c>
      <c r="DA57" t="s">
        <v>4625</v>
      </c>
      <c r="DB57" t="s">
        <v>4881</v>
      </c>
      <c r="DC57" t="s">
        <v>4881</v>
      </c>
      <c r="DD57" t="s">
        <v>4885</v>
      </c>
      <c r="DE57" t="s">
        <v>4886</v>
      </c>
      <c r="DF57" t="s">
        <v>4887</v>
      </c>
      <c r="DG57" t="s">
        <v>3932</v>
      </c>
      <c r="DH57" t="s">
        <v>4888</v>
      </c>
      <c r="DI57" t="s">
        <v>4003</v>
      </c>
      <c r="DJ57" t="s">
        <v>4408</v>
      </c>
      <c r="DK57" t="s">
        <v>4399</v>
      </c>
      <c r="DL57" t="s">
        <v>3926</v>
      </c>
      <c r="DM57" t="s">
        <v>3945</v>
      </c>
      <c r="DN57" t="s">
        <v>3927</v>
      </c>
      <c r="DO57" t="s">
        <v>4403</v>
      </c>
      <c r="DP57" t="s">
        <v>3980</v>
      </c>
      <c r="DQ57" t="s">
        <v>15</v>
      </c>
      <c r="DR57" t="s">
        <v>3980</v>
      </c>
      <c r="DS57" t="s">
        <v>3981</v>
      </c>
      <c r="DT57" t="s">
        <v>3949</v>
      </c>
      <c r="DU57" t="s">
        <v>4630</v>
      </c>
      <c r="DV57">
        <v>0</v>
      </c>
      <c r="DW57">
        <v>0</v>
      </c>
      <c r="DX57" t="s">
        <v>3931</v>
      </c>
      <c r="DY57" t="s">
        <v>4715</v>
      </c>
      <c r="DZ57" s="30" t="s">
        <v>30</v>
      </c>
      <c r="EA57" t="s">
        <v>3931</v>
      </c>
      <c r="EB57" t="s">
        <v>3931</v>
      </c>
      <c r="EC57" t="s">
        <v>3931</v>
      </c>
      <c r="ED57" t="s">
        <v>3931</v>
      </c>
      <c r="EE57" t="s">
        <v>4889</v>
      </c>
      <c r="EF57" t="s">
        <v>4890</v>
      </c>
      <c r="EG57" t="s">
        <v>30</v>
      </c>
      <c r="EH57" t="s">
        <v>30</v>
      </c>
      <c r="EI57" t="s">
        <v>30</v>
      </c>
      <c r="EJ57" t="s">
        <v>30</v>
      </c>
      <c r="EK57" t="s">
        <v>30</v>
      </c>
      <c r="EL57">
        <v>0</v>
      </c>
      <c r="EM57">
        <v>0</v>
      </c>
      <c r="EN57" t="s">
        <v>30</v>
      </c>
      <c r="EO57" t="s">
        <v>30</v>
      </c>
      <c r="EP57">
        <v>0</v>
      </c>
      <c r="EQ57">
        <v>0</v>
      </c>
      <c r="ER57">
        <v>1</v>
      </c>
      <c r="ES57" t="s">
        <v>59</v>
      </c>
      <c r="ET57" t="s">
        <v>4881</v>
      </c>
      <c r="EU57">
        <v>0</v>
      </c>
      <c r="EV57" t="s">
        <v>30</v>
      </c>
      <c r="EW57" t="s">
        <v>30</v>
      </c>
      <c r="EX57" t="s">
        <v>30</v>
      </c>
      <c r="EY57" t="s">
        <v>30</v>
      </c>
      <c r="EZ57" t="str">
        <f t="shared" si="0"/>
        <v/>
      </c>
      <c r="FA57">
        <v>3.4722222222222202E-5</v>
      </c>
      <c r="FB57" t="s">
        <v>15</v>
      </c>
      <c r="FC57">
        <v>1</v>
      </c>
      <c r="FD57">
        <v>0</v>
      </c>
      <c r="FG57" t="s">
        <v>30</v>
      </c>
      <c r="FH57" t="s">
        <v>30</v>
      </c>
      <c r="FI57" t="s">
        <v>30</v>
      </c>
      <c r="FJ57" t="s">
        <v>30</v>
      </c>
      <c r="FK57" t="s">
        <v>30</v>
      </c>
      <c r="FL57">
        <v>1</v>
      </c>
      <c r="FM57" t="s">
        <v>3719</v>
      </c>
      <c r="FN57">
        <v>1</v>
      </c>
      <c r="FO57">
        <v>0</v>
      </c>
      <c r="FP57" t="s">
        <v>184</v>
      </c>
      <c r="FQ57">
        <v>1</v>
      </c>
      <c r="FR57">
        <v>0</v>
      </c>
      <c r="FS57" t="s">
        <v>30</v>
      </c>
      <c r="FT57" t="s">
        <v>55</v>
      </c>
      <c r="FU57">
        <v>0</v>
      </c>
      <c r="FV57">
        <v>0</v>
      </c>
      <c r="FW57">
        <v>0</v>
      </c>
      <c r="FX57">
        <v>0</v>
      </c>
      <c r="FY57" t="s">
        <v>59</v>
      </c>
      <c r="FZ57" t="s">
        <v>4399</v>
      </c>
      <c r="GA57" t="s">
        <v>30</v>
      </c>
      <c r="GB57" t="s">
        <v>30</v>
      </c>
      <c r="GC57" t="s">
        <v>30</v>
      </c>
    </row>
    <row r="58" spans="1:185" x14ac:dyDescent="0.25">
      <c r="A58" t="s">
        <v>184</v>
      </c>
      <c r="B58" t="s">
        <v>1259</v>
      </c>
      <c r="C58">
        <v>1</v>
      </c>
      <c r="D58" t="s">
        <v>1259</v>
      </c>
      <c r="E58">
        <v>1</v>
      </c>
      <c r="F58" t="s">
        <v>4399</v>
      </c>
      <c r="G58" t="s">
        <v>4399</v>
      </c>
      <c r="H58" t="s">
        <v>30</v>
      </c>
      <c r="I58" t="s">
        <v>30</v>
      </c>
      <c r="J58" t="s">
        <v>30</v>
      </c>
      <c r="K58" t="s">
        <v>30</v>
      </c>
      <c r="L58" t="s">
        <v>30</v>
      </c>
      <c r="M58" t="s">
        <v>30</v>
      </c>
      <c r="N58" t="s">
        <v>30</v>
      </c>
      <c r="O58" t="s">
        <v>30</v>
      </c>
      <c r="P58" t="s">
        <v>30</v>
      </c>
      <c r="Q58" s="29" t="s">
        <v>30</v>
      </c>
      <c r="R58" s="29" t="s">
        <v>30</v>
      </c>
      <c r="S58" t="s">
        <v>30</v>
      </c>
      <c r="T58" t="s">
        <v>30</v>
      </c>
      <c r="U58" t="s">
        <v>30</v>
      </c>
      <c r="V58" t="s">
        <v>30</v>
      </c>
      <c r="W58" t="s">
        <v>30</v>
      </c>
      <c r="X58" t="s">
        <v>30</v>
      </c>
      <c r="Y58" s="29" t="s">
        <v>30</v>
      </c>
      <c r="Z58" s="29" t="s">
        <v>30</v>
      </c>
      <c r="AA58" s="29" t="s">
        <v>30</v>
      </c>
      <c r="AB58" t="s">
        <v>30</v>
      </c>
      <c r="AC58" t="s">
        <v>30</v>
      </c>
      <c r="AD58" t="s">
        <v>30</v>
      </c>
      <c r="AE58" t="s">
        <v>30</v>
      </c>
      <c r="AF58" t="s">
        <v>30</v>
      </c>
      <c r="AG58" t="s">
        <v>30</v>
      </c>
      <c r="AH58" t="s">
        <v>30</v>
      </c>
      <c r="AI58" t="s">
        <v>30</v>
      </c>
      <c r="AJ58" t="s">
        <v>4891</v>
      </c>
      <c r="AK58" t="s">
        <v>30</v>
      </c>
      <c r="AL58" t="s">
        <v>30</v>
      </c>
      <c r="AM58" t="s">
        <v>30</v>
      </c>
      <c r="AN58" s="29" t="s">
        <v>30</v>
      </c>
      <c r="AO58" t="s">
        <v>30</v>
      </c>
      <c r="AP58" t="s">
        <v>30</v>
      </c>
      <c r="AQ58" t="s">
        <v>30</v>
      </c>
      <c r="AR58" t="s">
        <v>30</v>
      </c>
      <c r="AS58" t="s">
        <v>30</v>
      </c>
      <c r="AT58" t="s">
        <v>30</v>
      </c>
      <c r="AU58" t="s">
        <v>30</v>
      </c>
      <c r="AV58" t="s">
        <v>30</v>
      </c>
      <c r="AW58" t="s">
        <v>30</v>
      </c>
      <c r="AX58" t="s">
        <v>30</v>
      </c>
      <c r="AY58" t="s">
        <v>30</v>
      </c>
      <c r="AZ58" t="s">
        <v>30</v>
      </c>
      <c r="BA58" t="s">
        <v>30</v>
      </c>
      <c r="BB58" t="s">
        <v>30</v>
      </c>
      <c r="BC58" t="s">
        <v>30</v>
      </c>
      <c r="BD58" t="s">
        <v>30</v>
      </c>
      <c r="BE58" t="s">
        <v>30</v>
      </c>
      <c r="BF58" t="s">
        <v>30</v>
      </c>
      <c r="BG58" t="s">
        <v>30</v>
      </c>
      <c r="BH58" t="s">
        <v>30</v>
      </c>
      <c r="BI58" t="s">
        <v>30</v>
      </c>
      <c r="BJ58" t="s">
        <v>30</v>
      </c>
      <c r="BK58" s="29" t="s">
        <v>30</v>
      </c>
      <c r="BL58" t="s">
        <v>3914</v>
      </c>
      <c r="BM58" t="s">
        <v>3915</v>
      </c>
      <c r="BN58" s="30">
        <v>45523.726354166698</v>
      </c>
      <c r="BO58" t="s">
        <v>4892</v>
      </c>
      <c r="BP58" t="s">
        <v>4893</v>
      </c>
      <c r="BQ58" t="s">
        <v>4894</v>
      </c>
      <c r="BR58" t="s">
        <v>3962</v>
      </c>
      <c r="BS58" t="s">
        <v>3920</v>
      </c>
      <c r="BT58" t="s">
        <v>3921</v>
      </c>
      <c r="BU58" t="s">
        <v>4096</v>
      </c>
      <c r="BV58" t="s">
        <v>4895</v>
      </c>
      <c r="BW58" t="s">
        <v>4896</v>
      </c>
      <c r="BX58" t="s">
        <v>4403</v>
      </c>
      <c r="BY58" t="s">
        <v>3926</v>
      </c>
      <c r="BZ58" t="s">
        <v>3927</v>
      </c>
      <c r="CA58" s="30">
        <v>45523.726331018501</v>
      </c>
      <c r="CB58" s="30">
        <v>45523.726354166698</v>
      </c>
      <c r="CC58" s="30">
        <v>45523.725277777798</v>
      </c>
      <c r="CD58" t="s">
        <v>15</v>
      </c>
      <c r="CE58">
        <v>2024</v>
      </c>
      <c r="CF58">
        <v>8</v>
      </c>
      <c r="CG58" t="s">
        <v>3967</v>
      </c>
      <c r="CH58" t="s">
        <v>55</v>
      </c>
      <c r="CI58" t="s">
        <v>3929</v>
      </c>
      <c r="CJ58" t="s">
        <v>3930</v>
      </c>
      <c r="CK58" t="s">
        <v>3931</v>
      </c>
      <c r="CL58" t="s">
        <v>3967</v>
      </c>
      <c r="CM58">
        <v>2035</v>
      </c>
      <c r="CN58" t="s">
        <v>3967</v>
      </c>
      <c r="CO58" t="s">
        <v>3967</v>
      </c>
      <c r="CP58" s="30">
        <v>45523</v>
      </c>
      <c r="CQ58" s="30">
        <v>46618</v>
      </c>
      <c r="CR58" t="s">
        <v>3968</v>
      </c>
      <c r="CS58" t="s">
        <v>4897</v>
      </c>
      <c r="CT58" t="s">
        <v>3970</v>
      </c>
      <c r="CU58">
        <v>26700</v>
      </c>
      <c r="CV58">
        <v>51</v>
      </c>
      <c r="CW58" t="s">
        <v>3971</v>
      </c>
      <c r="CX58" t="s">
        <v>3968</v>
      </c>
      <c r="CY58" t="s">
        <v>4404</v>
      </c>
      <c r="CZ58" t="s">
        <v>4554</v>
      </c>
      <c r="DA58" t="s">
        <v>4425</v>
      </c>
      <c r="DB58" t="s">
        <v>4895</v>
      </c>
      <c r="DC58" t="s">
        <v>4895</v>
      </c>
      <c r="DD58" t="s">
        <v>4898</v>
      </c>
      <c r="DE58" t="s">
        <v>4426</v>
      </c>
      <c r="DF58" t="s">
        <v>4899</v>
      </c>
      <c r="DG58" t="s">
        <v>3968</v>
      </c>
      <c r="DH58" t="s">
        <v>4133</v>
      </c>
      <c r="DI58" t="s">
        <v>4003</v>
      </c>
      <c r="DJ58" t="s">
        <v>4408</v>
      </c>
      <c r="DK58" t="s">
        <v>4399</v>
      </c>
      <c r="DL58" t="s">
        <v>3926</v>
      </c>
      <c r="DM58" t="s">
        <v>3945</v>
      </c>
      <c r="DN58" t="s">
        <v>3927</v>
      </c>
      <c r="DO58" t="s">
        <v>4403</v>
      </c>
      <c r="DP58" t="s">
        <v>3980</v>
      </c>
      <c r="DQ58" t="s">
        <v>15</v>
      </c>
      <c r="DR58" t="s">
        <v>3980</v>
      </c>
      <c r="DS58" t="s">
        <v>3981</v>
      </c>
      <c r="DT58" t="s">
        <v>3949</v>
      </c>
      <c r="DU58" t="s">
        <v>4430</v>
      </c>
      <c r="DV58">
        <v>0</v>
      </c>
      <c r="DW58">
        <v>0</v>
      </c>
      <c r="DX58" t="s">
        <v>3931</v>
      </c>
      <c r="DY58" t="s">
        <v>4409</v>
      </c>
      <c r="DZ58" s="30" t="s">
        <v>30</v>
      </c>
      <c r="EA58" t="s">
        <v>3931</v>
      </c>
      <c r="EB58" t="s">
        <v>3931</v>
      </c>
      <c r="EC58" t="s">
        <v>3931</v>
      </c>
      <c r="ED58" t="s">
        <v>3931</v>
      </c>
      <c r="EE58" t="s">
        <v>4900</v>
      </c>
      <c r="EF58" t="s">
        <v>4901</v>
      </c>
      <c r="EG58" t="s">
        <v>30</v>
      </c>
      <c r="EH58" t="s">
        <v>30</v>
      </c>
      <c r="EI58" t="s">
        <v>30</v>
      </c>
      <c r="EJ58" t="s">
        <v>30</v>
      </c>
      <c r="EK58" t="s">
        <v>30</v>
      </c>
      <c r="EL58">
        <v>0</v>
      </c>
      <c r="EM58">
        <v>0</v>
      </c>
      <c r="EN58" t="s">
        <v>30</v>
      </c>
      <c r="EO58" t="s">
        <v>30</v>
      </c>
      <c r="EP58">
        <v>0</v>
      </c>
      <c r="EQ58">
        <v>0</v>
      </c>
      <c r="ER58">
        <v>1</v>
      </c>
      <c r="ES58" t="s">
        <v>62</v>
      </c>
      <c r="ET58" t="s">
        <v>4895</v>
      </c>
      <c r="EU58">
        <v>0</v>
      </c>
      <c r="EV58" t="s">
        <v>30</v>
      </c>
      <c r="EW58" t="s">
        <v>30</v>
      </c>
      <c r="EX58" t="s">
        <v>30</v>
      </c>
      <c r="EY58" t="s">
        <v>30</v>
      </c>
      <c r="EZ58" t="str">
        <f t="shared" si="0"/>
        <v/>
      </c>
      <c r="FA58">
        <v>2.31481481481481E-5</v>
      </c>
      <c r="FB58" t="s">
        <v>15</v>
      </c>
      <c r="FC58">
        <v>1</v>
      </c>
      <c r="FD58">
        <v>0</v>
      </c>
      <c r="FG58" t="s">
        <v>30</v>
      </c>
      <c r="FH58" t="s">
        <v>30</v>
      </c>
      <c r="FI58" t="s">
        <v>30</v>
      </c>
      <c r="FJ58" t="s">
        <v>30</v>
      </c>
      <c r="FK58" t="s">
        <v>30</v>
      </c>
      <c r="FL58">
        <v>1</v>
      </c>
      <c r="FM58" t="s">
        <v>3719</v>
      </c>
      <c r="FN58">
        <v>1</v>
      </c>
      <c r="FO58">
        <v>0</v>
      </c>
      <c r="FP58" t="s">
        <v>184</v>
      </c>
      <c r="FQ58">
        <v>1</v>
      </c>
      <c r="FR58">
        <v>0</v>
      </c>
      <c r="FS58" t="s">
        <v>30</v>
      </c>
      <c r="FT58" t="s">
        <v>55</v>
      </c>
      <c r="FU58">
        <v>0</v>
      </c>
      <c r="FV58">
        <v>0</v>
      </c>
      <c r="FW58">
        <v>0</v>
      </c>
      <c r="FX58">
        <v>0</v>
      </c>
      <c r="FY58" t="s">
        <v>62</v>
      </c>
      <c r="FZ58" t="s">
        <v>4399</v>
      </c>
      <c r="GA58" t="s">
        <v>30</v>
      </c>
      <c r="GB58" t="s">
        <v>30</v>
      </c>
      <c r="GC58" t="s">
        <v>30</v>
      </c>
    </row>
    <row r="59" spans="1:185" x14ac:dyDescent="0.25">
      <c r="A59" t="s">
        <v>184</v>
      </c>
      <c r="B59" t="s">
        <v>1259</v>
      </c>
      <c r="C59">
        <v>1</v>
      </c>
      <c r="D59" t="s">
        <v>1259</v>
      </c>
      <c r="E59">
        <v>1</v>
      </c>
      <c r="F59" t="s">
        <v>4030</v>
      </c>
      <c r="G59" t="s">
        <v>4030</v>
      </c>
      <c r="H59" t="s">
        <v>30</v>
      </c>
      <c r="I59" t="s">
        <v>30</v>
      </c>
      <c r="J59" t="s">
        <v>30</v>
      </c>
      <c r="K59" t="s">
        <v>30</v>
      </c>
      <c r="L59" t="s">
        <v>30</v>
      </c>
      <c r="M59" t="s">
        <v>30</v>
      </c>
      <c r="N59" t="s">
        <v>30</v>
      </c>
      <c r="O59" t="s">
        <v>30</v>
      </c>
      <c r="P59" t="s">
        <v>30</v>
      </c>
      <c r="Q59" s="29" t="s">
        <v>30</v>
      </c>
      <c r="R59" s="29" t="s">
        <v>30</v>
      </c>
      <c r="S59" t="s">
        <v>30</v>
      </c>
      <c r="T59" t="s">
        <v>30</v>
      </c>
      <c r="U59" t="s">
        <v>30</v>
      </c>
      <c r="V59" t="s">
        <v>30</v>
      </c>
      <c r="W59" t="s">
        <v>30</v>
      </c>
      <c r="X59" t="s">
        <v>30</v>
      </c>
      <c r="Y59" s="29" t="s">
        <v>30</v>
      </c>
      <c r="Z59" s="29" t="s">
        <v>30</v>
      </c>
      <c r="AA59" s="29" t="s">
        <v>30</v>
      </c>
      <c r="AB59" t="s">
        <v>30</v>
      </c>
      <c r="AC59" t="s">
        <v>30</v>
      </c>
      <c r="AD59" t="s">
        <v>30</v>
      </c>
      <c r="AE59" t="s">
        <v>30</v>
      </c>
      <c r="AF59" t="s">
        <v>30</v>
      </c>
      <c r="AG59" t="s">
        <v>30</v>
      </c>
      <c r="AH59" t="s">
        <v>30</v>
      </c>
      <c r="AI59" t="s">
        <v>30</v>
      </c>
      <c r="AJ59" t="s">
        <v>4902</v>
      </c>
      <c r="AK59" t="s">
        <v>30</v>
      </c>
      <c r="AL59" t="s">
        <v>30</v>
      </c>
      <c r="AM59" t="s">
        <v>30</v>
      </c>
      <c r="AN59" s="29" t="s">
        <v>30</v>
      </c>
      <c r="AO59" t="s">
        <v>30</v>
      </c>
      <c r="AP59" t="s">
        <v>30</v>
      </c>
      <c r="AQ59" t="s">
        <v>30</v>
      </c>
      <c r="AR59" t="s">
        <v>30</v>
      </c>
      <c r="AS59" t="s">
        <v>30</v>
      </c>
      <c r="AT59" t="s">
        <v>30</v>
      </c>
      <c r="AU59" t="s">
        <v>30</v>
      </c>
      <c r="AV59" t="s">
        <v>30</v>
      </c>
      <c r="AW59" t="s">
        <v>30</v>
      </c>
      <c r="AX59" t="s">
        <v>30</v>
      </c>
      <c r="AY59" t="s">
        <v>30</v>
      </c>
      <c r="AZ59" t="s">
        <v>30</v>
      </c>
      <c r="BA59" t="s">
        <v>30</v>
      </c>
      <c r="BB59" t="s">
        <v>30</v>
      </c>
      <c r="BC59" t="s">
        <v>30</v>
      </c>
      <c r="BD59" t="s">
        <v>30</v>
      </c>
      <c r="BE59" t="s">
        <v>30</v>
      </c>
      <c r="BF59" t="s">
        <v>30</v>
      </c>
      <c r="BG59" t="s">
        <v>30</v>
      </c>
      <c r="BH59" t="s">
        <v>30</v>
      </c>
      <c r="BI59" t="s">
        <v>30</v>
      </c>
      <c r="BJ59" t="s">
        <v>30</v>
      </c>
      <c r="BK59" s="29" t="s">
        <v>30</v>
      </c>
      <c r="BL59" t="s">
        <v>3914</v>
      </c>
      <c r="BM59" t="s">
        <v>3915</v>
      </c>
      <c r="BN59" s="30">
        <v>45467.657222222202</v>
      </c>
      <c r="BO59" t="s">
        <v>4903</v>
      </c>
      <c r="BP59" t="s">
        <v>4904</v>
      </c>
      <c r="BQ59" t="s">
        <v>4905</v>
      </c>
      <c r="BR59" t="s">
        <v>3962</v>
      </c>
      <c r="BS59" t="s">
        <v>3920</v>
      </c>
      <c r="BT59" t="s">
        <v>4013</v>
      </c>
      <c r="BU59" t="s">
        <v>4014</v>
      </c>
      <c r="BV59" t="s">
        <v>4906</v>
      </c>
      <c r="BW59" t="s">
        <v>4907</v>
      </c>
      <c r="BX59" t="s">
        <v>4038</v>
      </c>
      <c r="BY59" t="s">
        <v>3926</v>
      </c>
      <c r="BZ59" t="s">
        <v>3927</v>
      </c>
      <c r="CA59" s="30">
        <v>45467.657187500001</v>
      </c>
      <c r="CB59" s="30">
        <v>45467.657222222202</v>
      </c>
      <c r="CC59" s="30">
        <v>45467.652326388903</v>
      </c>
      <c r="CD59" t="s">
        <v>15</v>
      </c>
      <c r="CE59">
        <v>2024</v>
      </c>
      <c r="CF59">
        <v>6</v>
      </c>
      <c r="CG59" t="s">
        <v>3967</v>
      </c>
      <c r="CH59" t="s">
        <v>55</v>
      </c>
      <c r="CI59" t="s">
        <v>3929</v>
      </c>
      <c r="CJ59" t="s">
        <v>3930</v>
      </c>
      <c r="CK59" t="s">
        <v>3931</v>
      </c>
      <c r="CL59" t="s">
        <v>3967</v>
      </c>
      <c r="CM59">
        <v>2035</v>
      </c>
      <c r="CN59" t="s">
        <v>3967</v>
      </c>
      <c r="CO59" t="s">
        <v>3967</v>
      </c>
      <c r="CP59" s="30">
        <v>45467</v>
      </c>
      <c r="CQ59" s="30">
        <v>46562</v>
      </c>
      <c r="CR59" t="s">
        <v>3968</v>
      </c>
      <c r="CS59" t="s">
        <v>4908</v>
      </c>
      <c r="CT59" t="s">
        <v>4909</v>
      </c>
      <c r="CU59">
        <v>28286</v>
      </c>
      <c r="CV59">
        <v>47</v>
      </c>
      <c r="CW59" t="s">
        <v>3935</v>
      </c>
      <c r="CX59" t="s">
        <v>3968</v>
      </c>
      <c r="CY59" t="s">
        <v>4059</v>
      </c>
      <c r="CZ59" t="s">
        <v>4044</v>
      </c>
      <c r="DA59" t="s">
        <v>4390</v>
      </c>
      <c r="DB59" t="s">
        <v>4906</v>
      </c>
      <c r="DC59" t="s">
        <v>4906</v>
      </c>
      <c r="DD59" t="s">
        <v>4910</v>
      </c>
      <c r="DE59" t="s">
        <v>4911</v>
      </c>
      <c r="DF59" t="s">
        <v>4912</v>
      </c>
      <c r="DG59" t="s">
        <v>4158</v>
      </c>
      <c r="DH59" t="s">
        <v>4913</v>
      </c>
      <c r="DI59" t="s">
        <v>4003</v>
      </c>
      <c r="DJ59" t="s">
        <v>3944</v>
      </c>
      <c r="DK59" t="s">
        <v>4030</v>
      </c>
      <c r="DL59" t="s">
        <v>3926</v>
      </c>
      <c r="DM59" t="s">
        <v>3945</v>
      </c>
      <c r="DN59" t="s">
        <v>3927</v>
      </c>
      <c r="DO59" t="s">
        <v>4038</v>
      </c>
      <c r="DP59" t="s">
        <v>3980</v>
      </c>
      <c r="DQ59" t="s">
        <v>15</v>
      </c>
      <c r="DR59" t="s">
        <v>3980</v>
      </c>
      <c r="DS59" t="s">
        <v>3981</v>
      </c>
      <c r="DT59" t="s">
        <v>3949</v>
      </c>
      <c r="DU59" t="s">
        <v>4395</v>
      </c>
      <c r="DV59">
        <v>0</v>
      </c>
      <c r="DW59">
        <v>0</v>
      </c>
      <c r="DX59" t="s">
        <v>3931</v>
      </c>
      <c r="DY59" t="s">
        <v>4050</v>
      </c>
      <c r="DZ59" s="30" t="s">
        <v>30</v>
      </c>
      <c r="EA59" t="s">
        <v>3931</v>
      </c>
      <c r="EB59" t="s">
        <v>3931</v>
      </c>
      <c r="EC59" t="s">
        <v>3931</v>
      </c>
      <c r="ED59" t="s">
        <v>3931</v>
      </c>
      <c r="EE59" t="s">
        <v>4914</v>
      </c>
      <c r="EF59" t="s">
        <v>4915</v>
      </c>
      <c r="EG59" t="s">
        <v>30</v>
      </c>
      <c r="EH59" t="s">
        <v>30</v>
      </c>
      <c r="EI59" t="s">
        <v>30</v>
      </c>
      <c r="EJ59" t="s">
        <v>30</v>
      </c>
      <c r="EK59" t="s">
        <v>30</v>
      </c>
      <c r="EL59">
        <v>0</v>
      </c>
      <c r="EM59">
        <v>0</v>
      </c>
      <c r="EN59" t="s">
        <v>30</v>
      </c>
      <c r="EO59" t="s">
        <v>30</v>
      </c>
      <c r="EP59">
        <v>0</v>
      </c>
      <c r="EQ59">
        <v>0</v>
      </c>
      <c r="ER59">
        <v>1</v>
      </c>
      <c r="ES59" t="s">
        <v>53</v>
      </c>
      <c r="ET59" t="s">
        <v>4906</v>
      </c>
      <c r="EU59">
        <v>0</v>
      </c>
      <c r="EV59" t="s">
        <v>30</v>
      </c>
      <c r="EW59" t="s">
        <v>30</v>
      </c>
      <c r="EX59" t="s">
        <v>30</v>
      </c>
      <c r="EY59" t="s">
        <v>30</v>
      </c>
      <c r="EZ59" t="str">
        <f t="shared" si="0"/>
        <v/>
      </c>
      <c r="FA59">
        <v>3.4722222222222202E-5</v>
      </c>
      <c r="FB59" t="s">
        <v>15</v>
      </c>
      <c r="FC59">
        <v>1</v>
      </c>
      <c r="FD59">
        <v>0</v>
      </c>
      <c r="FG59" t="s">
        <v>30</v>
      </c>
      <c r="FH59" t="s">
        <v>30</v>
      </c>
      <c r="FI59" t="s">
        <v>30</v>
      </c>
      <c r="FJ59" t="s">
        <v>30</v>
      </c>
      <c r="FK59" t="s">
        <v>30</v>
      </c>
      <c r="FL59">
        <v>1</v>
      </c>
      <c r="FM59" t="s">
        <v>3719</v>
      </c>
      <c r="FN59">
        <v>1</v>
      </c>
      <c r="FO59">
        <v>0</v>
      </c>
      <c r="FP59" t="s">
        <v>184</v>
      </c>
      <c r="FQ59">
        <v>1</v>
      </c>
      <c r="FR59">
        <v>0</v>
      </c>
      <c r="FS59" t="s">
        <v>30</v>
      </c>
      <c r="FT59" t="s">
        <v>55</v>
      </c>
      <c r="FU59">
        <v>0</v>
      </c>
      <c r="FV59">
        <v>0</v>
      </c>
      <c r="FW59">
        <v>0</v>
      </c>
      <c r="FX59">
        <v>0</v>
      </c>
      <c r="FY59" t="s">
        <v>53</v>
      </c>
      <c r="FZ59" t="s">
        <v>4030</v>
      </c>
      <c r="GA59" t="s">
        <v>30</v>
      </c>
      <c r="GB59" t="s">
        <v>30</v>
      </c>
      <c r="GC59" t="s">
        <v>30</v>
      </c>
    </row>
    <row r="60" spans="1:185" x14ac:dyDescent="0.25">
      <c r="A60" t="s">
        <v>184</v>
      </c>
      <c r="B60" t="s">
        <v>1259</v>
      </c>
      <c r="C60">
        <v>1</v>
      </c>
      <c r="D60" t="s">
        <v>1259</v>
      </c>
      <c r="E60">
        <v>1</v>
      </c>
      <c r="F60" t="s">
        <v>4857</v>
      </c>
      <c r="G60" t="s">
        <v>4857</v>
      </c>
      <c r="H60" t="s">
        <v>30</v>
      </c>
      <c r="I60" t="s">
        <v>30</v>
      </c>
      <c r="J60" t="s">
        <v>30</v>
      </c>
      <c r="K60" t="s">
        <v>30</v>
      </c>
      <c r="L60" t="s">
        <v>30</v>
      </c>
      <c r="M60" t="s">
        <v>30</v>
      </c>
      <c r="N60" t="s">
        <v>30</v>
      </c>
      <c r="O60" t="s">
        <v>30</v>
      </c>
      <c r="P60" t="s">
        <v>30</v>
      </c>
      <c r="Q60" s="29" t="s">
        <v>30</v>
      </c>
      <c r="R60" s="29" t="s">
        <v>30</v>
      </c>
      <c r="S60" t="s">
        <v>30</v>
      </c>
      <c r="T60" t="s">
        <v>30</v>
      </c>
      <c r="U60" t="s">
        <v>30</v>
      </c>
      <c r="V60" t="s">
        <v>30</v>
      </c>
      <c r="W60" t="s">
        <v>30</v>
      </c>
      <c r="X60" t="s">
        <v>30</v>
      </c>
      <c r="Y60" s="29" t="s">
        <v>30</v>
      </c>
      <c r="Z60" s="29" t="s">
        <v>30</v>
      </c>
      <c r="AA60" s="29" t="s">
        <v>30</v>
      </c>
      <c r="AB60" t="s">
        <v>30</v>
      </c>
      <c r="AC60" t="s">
        <v>30</v>
      </c>
      <c r="AD60" t="s">
        <v>30</v>
      </c>
      <c r="AE60" t="s">
        <v>30</v>
      </c>
      <c r="AF60" t="s">
        <v>30</v>
      </c>
      <c r="AG60" t="s">
        <v>30</v>
      </c>
      <c r="AH60" t="s">
        <v>30</v>
      </c>
      <c r="AI60" t="s">
        <v>30</v>
      </c>
      <c r="AJ60" t="s">
        <v>4916</v>
      </c>
      <c r="AK60" t="s">
        <v>30</v>
      </c>
      <c r="AL60" t="s">
        <v>30</v>
      </c>
      <c r="AM60" t="s">
        <v>30</v>
      </c>
      <c r="AN60" s="29" t="s">
        <v>30</v>
      </c>
      <c r="AO60" t="s">
        <v>30</v>
      </c>
      <c r="AP60" t="s">
        <v>30</v>
      </c>
      <c r="AQ60" t="s">
        <v>30</v>
      </c>
      <c r="AR60" t="s">
        <v>30</v>
      </c>
      <c r="AS60" t="s">
        <v>30</v>
      </c>
      <c r="AT60" t="s">
        <v>30</v>
      </c>
      <c r="AU60" t="s">
        <v>30</v>
      </c>
      <c r="AV60" t="s">
        <v>30</v>
      </c>
      <c r="AW60" t="s">
        <v>30</v>
      </c>
      <c r="AX60" t="s">
        <v>30</v>
      </c>
      <c r="AY60" t="s">
        <v>30</v>
      </c>
      <c r="AZ60" t="s">
        <v>30</v>
      </c>
      <c r="BA60" t="s">
        <v>30</v>
      </c>
      <c r="BB60" t="s">
        <v>30</v>
      </c>
      <c r="BC60" t="s">
        <v>30</v>
      </c>
      <c r="BD60" t="s">
        <v>30</v>
      </c>
      <c r="BE60" t="s">
        <v>30</v>
      </c>
      <c r="BF60" t="s">
        <v>30</v>
      </c>
      <c r="BG60" t="s">
        <v>30</v>
      </c>
      <c r="BH60" t="s">
        <v>30</v>
      </c>
      <c r="BI60" t="s">
        <v>30</v>
      </c>
      <c r="BJ60" t="s">
        <v>30</v>
      </c>
      <c r="BK60" s="29" t="s">
        <v>30</v>
      </c>
      <c r="BL60" t="s">
        <v>3914</v>
      </c>
      <c r="BM60" t="s">
        <v>3915</v>
      </c>
      <c r="BN60" s="30">
        <v>45405.4849189815</v>
      </c>
      <c r="BO60" t="s">
        <v>4917</v>
      </c>
      <c r="BP60" t="s">
        <v>4904</v>
      </c>
      <c r="BQ60" t="s">
        <v>4905</v>
      </c>
      <c r="BR60" t="s">
        <v>3962</v>
      </c>
      <c r="BS60" t="s">
        <v>3920</v>
      </c>
      <c r="BT60" t="s">
        <v>4013</v>
      </c>
      <c r="BU60" t="s">
        <v>4014</v>
      </c>
      <c r="BV60" t="s">
        <v>4906</v>
      </c>
      <c r="BW60" t="s">
        <v>4907</v>
      </c>
      <c r="BX60" t="s">
        <v>4403</v>
      </c>
      <c r="BY60" t="s">
        <v>3926</v>
      </c>
      <c r="BZ60" t="s">
        <v>3927</v>
      </c>
      <c r="CA60" s="30">
        <v>45405.4848726852</v>
      </c>
      <c r="CB60" s="30">
        <v>45405.4849189815</v>
      </c>
      <c r="CC60" s="30">
        <v>45404.612349536997</v>
      </c>
      <c r="CD60" t="s">
        <v>15</v>
      </c>
      <c r="CE60">
        <v>2024</v>
      </c>
      <c r="CF60">
        <v>4</v>
      </c>
      <c r="CG60" t="s">
        <v>3967</v>
      </c>
      <c r="CH60" t="s">
        <v>55</v>
      </c>
      <c r="CI60" t="s">
        <v>3929</v>
      </c>
      <c r="CJ60" t="s">
        <v>3930</v>
      </c>
      <c r="CK60" t="s">
        <v>3931</v>
      </c>
      <c r="CL60" t="s">
        <v>3967</v>
      </c>
      <c r="CM60">
        <v>2035</v>
      </c>
      <c r="CN60" t="s">
        <v>3967</v>
      </c>
      <c r="CO60" t="s">
        <v>3967</v>
      </c>
      <c r="CP60" s="30">
        <v>45405</v>
      </c>
      <c r="CQ60" s="30">
        <v>46500</v>
      </c>
      <c r="CR60" t="s">
        <v>3968</v>
      </c>
      <c r="CS60" t="s">
        <v>4908</v>
      </c>
      <c r="CT60" t="s">
        <v>4909</v>
      </c>
      <c r="CU60">
        <v>28286</v>
      </c>
      <c r="CV60">
        <v>46</v>
      </c>
      <c r="CW60" t="s">
        <v>3935</v>
      </c>
      <c r="CX60" t="s">
        <v>3968</v>
      </c>
      <c r="CY60" t="s">
        <v>4918</v>
      </c>
      <c r="CZ60" t="s">
        <v>4864</v>
      </c>
      <c r="DA60" t="s">
        <v>4390</v>
      </c>
      <c r="DB60" t="s">
        <v>4906</v>
      </c>
      <c r="DC60" t="s">
        <v>4906</v>
      </c>
      <c r="DD60" t="s">
        <v>4910</v>
      </c>
      <c r="DE60" t="s">
        <v>4911</v>
      </c>
      <c r="DF60" t="s">
        <v>4912</v>
      </c>
      <c r="DG60" t="s">
        <v>4158</v>
      </c>
      <c r="DH60" t="s">
        <v>4913</v>
      </c>
      <c r="DI60" t="s">
        <v>4003</v>
      </c>
      <c r="DJ60" t="s">
        <v>4408</v>
      </c>
      <c r="DK60" t="s">
        <v>4857</v>
      </c>
      <c r="DL60" t="s">
        <v>3926</v>
      </c>
      <c r="DM60" t="s">
        <v>3945</v>
      </c>
      <c r="DN60" t="s">
        <v>3927</v>
      </c>
      <c r="DO60" t="s">
        <v>4403</v>
      </c>
      <c r="DP60" t="s">
        <v>3980</v>
      </c>
      <c r="DQ60" t="s">
        <v>15</v>
      </c>
      <c r="DR60" t="s">
        <v>3980</v>
      </c>
      <c r="DS60" t="s">
        <v>3981</v>
      </c>
      <c r="DT60" t="s">
        <v>3949</v>
      </c>
      <c r="DU60" t="s">
        <v>4395</v>
      </c>
      <c r="DV60">
        <v>0</v>
      </c>
      <c r="DW60">
        <v>0</v>
      </c>
      <c r="DX60" t="s">
        <v>3931</v>
      </c>
      <c r="DY60" t="s">
        <v>4919</v>
      </c>
      <c r="DZ60" s="30" t="s">
        <v>30</v>
      </c>
      <c r="EA60" t="s">
        <v>3931</v>
      </c>
      <c r="EB60" t="s">
        <v>3931</v>
      </c>
      <c r="EC60" t="s">
        <v>3931</v>
      </c>
      <c r="ED60" t="s">
        <v>3931</v>
      </c>
      <c r="EE60" t="s">
        <v>4914</v>
      </c>
      <c r="EF60" t="s">
        <v>4920</v>
      </c>
      <c r="EG60" t="s">
        <v>30</v>
      </c>
      <c r="EH60" t="s">
        <v>30</v>
      </c>
      <c r="EI60" t="s">
        <v>30</v>
      </c>
      <c r="EJ60" t="s">
        <v>30</v>
      </c>
      <c r="EK60" t="s">
        <v>30</v>
      </c>
      <c r="EL60">
        <v>0</v>
      </c>
      <c r="EM60">
        <v>0</v>
      </c>
      <c r="EN60" t="s">
        <v>30</v>
      </c>
      <c r="EO60" t="s">
        <v>30</v>
      </c>
      <c r="EP60">
        <v>0</v>
      </c>
      <c r="EQ60">
        <v>0</v>
      </c>
      <c r="ER60">
        <v>1</v>
      </c>
      <c r="ES60" t="s">
        <v>53</v>
      </c>
      <c r="ET60" t="s">
        <v>4906</v>
      </c>
      <c r="EU60">
        <v>0</v>
      </c>
      <c r="EV60" t="s">
        <v>30</v>
      </c>
      <c r="EW60" t="s">
        <v>30</v>
      </c>
      <c r="EX60" t="s">
        <v>30</v>
      </c>
      <c r="EY60" t="s">
        <v>30</v>
      </c>
      <c r="EZ60" t="str">
        <f t="shared" si="0"/>
        <v/>
      </c>
      <c r="FA60">
        <v>4.6296296296296301E-5</v>
      </c>
      <c r="FB60" t="s">
        <v>15</v>
      </c>
      <c r="FC60">
        <v>1</v>
      </c>
      <c r="FD60">
        <v>0</v>
      </c>
      <c r="FG60" t="s">
        <v>30</v>
      </c>
      <c r="FH60" t="s">
        <v>30</v>
      </c>
      <c r="FI60" t="s">
        <v>30</v>
      </c>
      <c r="FJ60" t="s">
        <v>30</v>
      </c>
      <c r="FK60" t="s">
        <v>30</v>
      </c>
      <c r="FL60">
        <v>1</v>
      </c>
      <c r="FM60" t="s">
        <v>3719</v>
      </c>
      <c r="FN60">
        <v>1</v>
      </c>
      <c r="FO60">
        <v>0</v>
      </c>
      <c r="FP60" t="s">
        <v>184</v>
      </c>
      <c r="FQ60">
        <v>1</v>
      </c>
      <c r="FR60">
        <v>0</v>
      </c>
      <c r="FS60" t="s">
        <v>30</v>
      </c>
      <c r="FT60" t="s">
        <v>55</v>
      </c>
      <c r="FU60">
        <v>0</v>
      </c>
      <c r="FV60">
        <v>0</v>
      </c>
      <c r="FW60">
        <v>0</v>
      </c>
      <c r="FX60">
        <v>0</v>
      </c>
      <c r="FY60" t="s">
        <v>53</v>
      </c>
      <c r="FZ60" t="s">
        <v>4857</v>
      </c>
      <c r="GA60" t="s">
        <v>30</v>
      </c>
      <c r="GB60" t="s">
        <v>30</v>
      </c>
      <c r="GC60" t="s">
        <v>30</v>
      </c>
    </row>
    <row r="61" spans="1:185" x14ac:dyDescent="0.25">
      <c r="A61" t="s">
        <v>184</v>
      </c>
      <c r="B61" t="s">
        <v>1259</v>
      </c>
      <c r="C61">
        <v>1</v>
      </c>
      <c r="D61" t="s">
        <v>1259</v>
      </c>
      <c r="E61">
        <v>1</v>
      </c>
      <c r="F61" t="s">
        <v>4399</v>
      </c>
      <c r="G61" t="s">
        <v>4399</v>
      </c>
      <c r="H61" t="s">
        <v>30</v>
      </c>
      <c r="I61" t="s">
        <v>30</v>
      </c>
      <c r="J61" t="s">
        <v>30</v>
      </c>
      <c r="K61" t="s">
        <v>30</v>
      </c>
      <c r="L61" t="s">
        <v>30</v>
      </c>
      <c r="M61" t="s">
        <v>30</v>
      </c>
      <c r="N61" t="s">
        <v>30</v>
      </c>
      <c r="O61" t="s">
        <v>30</v>
      </c>
      <c r="P61" t="s">
        <v>30</v>
      </c>
      <c r="Q61" s="29" t="s">
        <v>30</v>
      </c>
      <c r="R61" s="29" t="s">
        <v>30</v>
      </c>
      <c r="S61" t="s">
        <v>30</v>
      </c>
      <c r="T61" t="s">
        <v>30</v>
      </c>
      <c r="U61" t="s">
        <v>30</v>
      </c>
      <c r="V61" t="s">
        <v>30</v>
      </c>
      <c r="W61" t="s">
        <v>30</v>
      </c>
      <c r="X61" t="s">
        <v>30</v>
      </c>
      <c r="Y61" s="29" t="s">
        <v>30</v>
      </c>
      <c r="Z61" s="29" t="s">
        <v>30</v>
      </c>
      <c r="AA61" s="29" t="s">
        <v>30</v>
      </c>
      <c r="AB61" t="s">
        <v>30</v>
      </c>
      <c r="AC61" t="s">
        <v>30</v>
      </c>
      <c r="AD61" t="s">
        <v>30</v>
      </c>
      <c r="AE61" t="s">
        <v>30</v>
      </c>
      <c r="AF61" t="s">
        <v>30</v>
      </c>
      <c r="AG61" t="s">
        <v>30</v>
      </c>
      <c r="AH61" t="s">
        <v>30</v>
      </c>
      <c r="AI61" t="s">
        <v>30</v>
      </c>
      <c r="AJ61" t="s">
        <v>4921</v>
      </c>
      <c r="AK61" t="s">
        <v>30</v>
      </c>
      <c r="AL61" t="s">
        <v>30</v>
      </c>
      <c r="AM61" t="s">
        <v>30</v>
      </c>
      <c r="AN61" s="29" t="s">
        <v>30</v>
      </c>
      <c r="AO61" t="s">
        <v>30</v>
      </c>
      <c r="AP61" t="s">
        <v>30</v>
      </c>
      <c r="AQ61" t="s">
        <v>30</v>
      </c>
      <c r="AR61" t="s">
        <v>30</v>
      </c>
      <c r="AS61" t="s">
        <v>30</v>
      </c>
      <c r="AT61" t="s">
        <v>30</v>
      </c>
      <c r="AU61" t="s">
        <v>30</v>
      </c>
      <c r="AV61" t="s">
        <v>30</v>
      </c>
      <c r="AW61" t="s">
        <v>30</v>
      </c>
      <c r="AX61" t="s">
        <v>30</v>
      </c>
      <c r="AY61" t="s">
        <v>30</v>
      </c>
      <c r="AZ61" t="s">
        <v>30</v>
      </c>
      <c r="BA61" t="s">
        <v>30</v>
      </c>
      <c r="BB61" t="s">
        <v>30</v>
      </c>
      <c r="BC61" t="s">
        <v>30</v>
      </c>
      <c r="BD61" t="s">
        <v>30</v>
      </c>
      <c r="BE61" t="s">
        <v>30</v>
      </c>
      <c r="BF61" t="s">
        <v>30</v>
      </c>
      <c r="BG61" t="s">
        <v>30</v>
      </c>
      <c r="BH61" t="s">
        <v>30</v>
      </c>
      <c r="BI61" t="s">
        <v>30</v>
      </c>
      <c r="BJ61" t="s">
        <v>30</v>
      </c>
      <c r="BK61" s="29" t="s">
        <v>30</v>
      </c>
      <c r="BL61" t="s">
        <v>3914</v>
      </c>
      <c r="BM61" t="s">
        <v>3915</v>
      </c>
      <c r="BN61" s="30">
        <v>45511.703402777799</v>
      </c>
      <c r="BO61" t="s">
        <v>4922</v>
      </c>
      <c r="BP61" t="s">
        <v>4923</v>
      </c>
      <c r="BQ61" t="s">
        <v>4924</v>
      </c>
      <c r="BR61" t="s">
        <v>3962</v>
      </c>
      <c r="BS61" t="s">
        <v>3920</v>
      </c>
      <c r="BT61" t="s">
        <v>3921</v>
      </c>
      <c r="BU61" t="s">
        <v>3963</v>
      </c>
      <c r="BV61" t="s">
        <v>4925</v>
      </c>
      <c r="BW61" t="s">
        <v>4926</v>
      </c>
      <c r="BX61" t="s">
        <v>4403</v>
      </c>
      <c r="BY61" t="s">
        <v>3926</v>
      </c>
      <c r="BZ61" t="s">
        <v>3927</v>
      </c>
      <c r="CA61" s="30">
        <v>45511.703379629602</v>
      </c>
      <c r="CB61" s="30">
        <v>45511.703402777799</v>
      </c>
      <c r="CC61" s="30">
        <v>45511.700532407398</v>
      </c>
      <c r="CD61" t="s">
        <v>15</v>
      </c>
      <c r="CE61">
        <v>2024</v>
      </c>
      <c r="CF61">
        <v>8</v>
      </c>
      <c r="CG61" t="s">
        <v>3967</v>
      </c>
      <c r="CH61" t="s">
        <v>55</v>
      </c>
      <c r="CI61" t="s">
        <v>3929</v>
      </c>
      <c r="CJ61" t="s">
        <v>3930</v>
      </c>
      <c r="CK61" t="s">
        <v>3931</v>
      </c>
      <c r="CL61" t="s">
        <v>3967</v>
      </c>
      <c r="CM61">
        <v>2035</v>
      </c>
      <c r="CN61" t="s">
        <v>3967</v>
      </c>
      <c r="CO61" t="s">
        <v>3967</v>
      </c>
      <c r="CP61" s="30">
        <v>45511</v>
      </c>
      <c r="CQ61" s="30">
        <v>46606</v>
      </c>
      <c r="CR61" t="s">
        <v>3968</v>
      </c>
      <c r="CS61" t="s">
        <v>4927</v>
      </c>
      <c r="CT61" t="s">
        <v>4928</v>
      </c>
      <c r="CU61">
        <v>25453</v>
      </c>
      <c r="CV61">
        <v>54</v>
      </c>
      <c r="CW61" t="s">
        <v>3971</v>
      </c>
      <c r="CX61" t="s">
        <v>3968</v>
      </c>
      <c r="CY61" t="s">
        <v>4404</v>
      </c>
      <c r="CZ61" t="s">
        <v>4554</v>
      </c>
      <c r="DA61" t="s">
        <v>4390</v>
      </c>
      <c r="DB61" t="s">
        <v>4925</v>
      </c>
      <c r="DC61" t="s">
        <v>4925</v>
      </c>
      <c r="DD61" t="s">
        <v>4929</v>
      </c>
      <c r="DE61" t="s">
        <v>4930</v>
      </c>
      <c r="DF61" t="s">
        <v>4899</v>
      </c>
      <c r="DG61" t="s">
        <v>3968</v>
      </c>
      <c r="DH61" t="s">
        <v>4931</v>
      </c>
      <c r="DI61" t="s">
        <v>4003</v>
      </c>
      <c r="DJ61" t="s">
        <v>4408</v>
      </c>
      <c r="DK61" t="s">
        <v>4399</v>
      </c>
      <c r="DL61" t="s">
        <v>3926</v>
      </c>
      <c r="DM61" t="s">
        <v>3945</v>
      </c>
      <c r="DN61" t="s">
        <v>3927</v>
      </c>
      <c r="DO61" t="s">
        <v>4403</v>
      </c>
      <c r="DP61" t="s">
        <v>3980</v>
      </c>
      <c r="DQ61" t="s">
        <v>15</v>
      </c>
      <c r="DR61" t="s">
        <v>3980</v>
      </c>
      <c r="DS61" t="s">
        <v>3981</v>
      </c>
      <c r="DT61" t="s">
        <v>3949</v>
      </c>
      <c r="DU61" t="s">
        <v>4395</v>
      </c>
      <c r="DV61">
        <v>0</v>
      </c>
      <c r="DW61">
        <v>0</v>
      </c>
      <c r="DX61" t="s">
        <v>3931</v>
      </c>
      <c r="DY61" t="s">
        <v>4409</v>
      </c>
      <c r="DZ61" s="30" t="s">
        <v>30</v>
      </c>
      <c r="EA61" t="s">
        <v>3931</v>
      </c>
      <c r="EB61" t="s">
        <v>3931</v>
      </c>
      <c r="EC61" t="s">
        <v>3931</v>
      </c>
      <c r="ED61" t="s">
        <v>3931</v>
      </c>
      <c r="EE61" t="s">
        <v>4932</v>
      </c>
      <c r="EF61" t="s">
        <v>4933</v>
      </c>
      <c r="EG61" t="s">
        <v>30</v>
      </c>
      <c r="EH61" t="s">
        <v>30</v>
      </c>
      <c r="EI61" t="s">
        <v>30</v>
      </c>
      <c r="EJ61" t="s">
        <v>30</v>
      </c>
      <c r="EK61" t="s">
        <v>30</v>
      </c>
      <c r="EL61">
        <v>0</v>
      </c>
      <c r="EM61">
        <v>0</v>
      </c>
      <c r="EN61" t="s">
        <v>30</v>
      </c>
      <c r="EO61" t="s">
        <v>30</v>
      </c>
      <c r="EP61">
        <v>0</v>
      </c>
      <c r="EQ61">
        <v>0</v>
      </c>
      <c r="ER61">
        <v>1</v>
      </c>
      <c r="ES61" t="s">
        <v>59</v>
      </c>
      <c r="ET61" t="s">
        <v>4925</v>
      </c>
      <c r="EU61">
        <v>0</v>
      </c>
      <c r="EV61" t="s">
        <v>30</v>
      </c>
      <c r="EW61" t="s">
        <v>30</v>
      </c>
      <c r="EX61" t="s">
        <v>30</v>
      </c>
      <c r="EY61" t="s">
        <v>30</v>
      </c>
      <c r="EZ61" t="str">
        <f t="shared" si="0"/>
        <v/>
      </c>
      <c r="FA61">
        <v>2.31481481481481E-5</v>
      </c>
      <c r="FB61" t="s">
        <v>15</v>
      </c>
      <c r="FC61">
        <v>1</v>
      </c>
      <c r="FD61">
        <v>0</v>
      </c>
      <c r="FG61" t="s">
        <v>30</v>
      </c>
      <c r="FH61" t="s">
        <v>30</v>
      </c>
      <c r="FI61" t="s">
        <v>30</v>
      </c>
      <c r="FJ61" t="s">
        <v>30</v>
      </c>
      <c r="FK61" t="s">
        <v>30</v>
      </c>
      <c r="FL61">
        <v>1</v>
      </c>
      <c r="FM61" t="s">
        <v>3719</v>
      </c>
      <c r="FN61">
        <v>1</v>
      </c>
      <c r="FO61">
        <v>0</v>
      </c>
      <c r="FP61" t="s">
        <v>184</v>
      </c>
      <c r="FQ61">
        <v>1</v>
      </c>
      <c r="FR61">
        <v>0</v>
      </c>
      <c r="FS61" t="s">
        <v>30</v>
      </c>
      <c r="FT61" t="s">
        <v>55</v>
      </c>
      <c r="FU61">
        <v>0</v>
      </c>
      <c r="FV61">
        <v>0</v>
      </c>
      <c r="FW61">
        <v>0</v>
      </c>
      <c r="FX61">
        <v>0</v>
      </c>
      <c r="FY61" t="s">
        <v>59</v>
      </c>
      <c r="FZ61" t="s">
        <v>4399</v>
      </c>
      <c r="GA61" t="s">
        <v>30</v>
      </c>
      <c r="GB61" t="s">
        <v>30</v>
      </c>
      <c r="GC61" t="s">
        <v>30</v>
      </c>
    </row>
    <row r="62" spans="1:185" x14ac:dyDescent="0.25">
      <c r="A62" t="s">
        <v>184</v>
      </c>
      <c r="B62" t="s">
        <v>1259</v>
      </c>
      <c r="C62">
        <v>1</v>
      </c>
      <c r="D62" t="s">
        <v>1259</v>
      </c>
      <c r="E62">
        <v>1</v>
      </c>
      <c r="F62" t="s">
        <v>4934</v>
      </c>
      <c r="G62" t="s">
        <v>4934</v>
      </c>
      <c r="H62" t="s">
        <v>30</v>
      </c>
      <c r="I62" t="s">
        <v>30</v>
      </c>
      <c r="J62" t="s">
        <v>30</v>
      </c>
      <c r="K62" t="s">
        <v>30</v>
      </c>
      <c r="L62" t="s">
        <v>30</v>
      </c>
      <c r="M62" t="s">
        <v>30</v>
      </c>
      <c r="N62" t="s">
        <v>30</v>
      </c>
      <c r="O62" t="s">
        <v>30</v>
      </c>
      <c r="P62" t="s">
        <v>30</v>
      </c>
      <c r="Q62" s="29" t="s">
        <v>30</v>
      </c>
      <c r="R62" s="29" t="s">
        <v>30</v>
      </c>
      <c r="S62" t="s">
        <v>30</v>
      </c>
      <c r="T62" t="s">
        <v>30</v>
      </c>
      <c r="U62" t="s">
        <v>30</v>
      </c>
      <c r="V62" t="s">
        <v>30</v>
      </c>
      <c r="W62" t="s">
        <v>30</v>
      </c>
      <c r="X62" t="s">
        <v>30</v>
      </c>
      <c r="Y62" s="29" t="s">
        <v>30</v>
      </c>
      <c r="Z62" s="29" t="s">
        <v>30</v>
      </c>
      <c r="AA62" s="29" t="s">
        <v>30</v>
      </c>
      <c r="AB62" t="s">
        <v>30</v>
      </c>
      <c r="AC62" t="s">
        <v>30</v>
      </c>
      <c r="AD62" t="s">
        <v>30</v>
      </c>
      <c r="AE62" t="s">
        <v>30</v>
      </c>
      <c r="AF62" t="s">
        <v>30</v>
      </c>
      <c r="AG62" t="s">
        <v>30</v>
      </c>
      <c r="AH62" t="s">
        <v>30</v>
      </c>
      <c r="AI62" t="s">
        <v>30</v>
      </c>
      <c r="AJ62" t="s">
        <v>4935</v>
      </c>
      <c r="AK62" t="s">
        <v>30</v>
      </c>
      <c r="AL62" t="s">
        <v>30</v>
      </c>
      <c r="AM62" t="s">
        <v>30</v>
      </c>
      <c r="AN62" s="29" t="s">
        <v>30</v>
      </c>
      <c r="AO62" t="s">
        <v>30</v>
      </c>
      <c r="AP62" t="s">
        <v>30</v>
      </c>
      <c r="AQ62" t="s">
        <v>30</v>
      </c>
      <c r="AR62" t="s">
        <v>30</v>
      </c>
      <c r="AS62" t="s">
        <v>30</v>
      </c>
      <c r="AT62" t="s">
        <v>30</v>
      </c>
      <c r="AU62" t="s">
        <v>30</v>
      </c>
      <c r="AV62" t="s">
        <v>30</v>
      </c>
      <c r="AW62" t="s">
        <v>30</v>
      </c>
      <c r="AX62" t="s">
        <v>30</v>
      </c>
      <c r="AY62" t="s">
        <v>30</v>
      </c>
      <c r="AZ62" t="s">
        <v>30</v>
      </c>
      <c r="BA62" t="s">
        <v>30</v>
      </c>
      <c r="BB62" t="s">
        <v>30</v>
      </c>
      <c r="BC62" t="s">
        <v>30</v>
      </c>
      <c r="BD62" t="s">
        <v>30</v>
      </c>
      <c r="BE62" t="s">
        <v>30</v>
      </c>
      <c r="BF62" t="s">
        <v>30</v>
      </c>
      <c r="BG62" t="s">
        <v>30</v>
      </c>
      <c r="BH62" t="s">
        <v>30</v>
      </c>
      <c r="BI62" t="s">
        <v>30</v>
      </c>
      <c r="BJ62" t="s">
        <v>30</v>
      </c>
      <c r="BK62" s="29" t="s">
        <v>30</v>
      </c>
      <c r="BL62" t="s">
        <v>3914</v>
      </c>
      <c r="BM62" t="s">
        <v>3915</v>
      </c>
      <c r="BN62" s="30">
        <v>45412.453333333302</v>
      </c>
      <c r="BO62" t="s">
        <v>4936</v>
      </c>
      <c r="BP62" t="s">
        <v>4937</v>
      </c>
      <c r="BQ62" t="s">
        <v>4938</v>
      </c>
      <c r="BR62" t="s">
        <v>3962</v>
      </c>
      <c r="BS62" t="s">
        <v>3920</v>
      </c>
      <c r="BT62" t="s">
        <v>4302</v>
      </c>
      <c r="BU62" t="s">
        <v>4303</v>
      </c>
      <c r="BV62" t="s">
        <v>4939</v>
      </c>
      <c r="BW62" t="s">
        <v>4940</v>
      </c>
      <c r="BX62" t="s">
        <v>3993</v>
      </c>
      <c r="BY62" t="s">
        <v>3926</v>
      </c>
      <c r="BZ62" t="s">
        <v>3927</v>
      </c>
      <c r="CA62" s="30">
        <v>45412.447256944397</v>
      </c>
      <c r="CB62" s="30">
        <v>45412.447256944397</v>
      </c>
      <c r="CC62" s="30">
        <v>45412.443842592598</v>
      </c>
      <c r="CD62" t="s">
        <v>15</v>
      </c>
      <c r="CE62">
        <v>2024</v>
      </c>
      <c r="CF62">
        <v>4</v>
      </c>
      <c r="CG62" t="s">
        <v>4941</v>
      </c>
      <c r="CH62" t="s">
        <v>55</v>
      </c>
      <c r="CI62" t="s">
        <v>3929</v>
      </c>
      <c r="CJ62" t="s">
        <v>3930</v>
      </c>
      <c r="CK62" t="s">
        <v>4941</v>
      </c>
      <c r="CL62" t="s">
        <v>3931</v>
      </c>
      <c r="CM62">
        <v>2035</v>
      </c>
      <c r="CN62" t="s">
        <v>3967</v>
      </c>
      <c r="CO62" t="s">
        <v>4941</v>
      </c>
      <c r="CP62" s="30">
        <v>45412</v>
      </c>
      <c r="CQ62" s="30">
        <v>45777</v>
      </c>
      <c r="CR62" t="s">
        <v>3968</v>
      </c>
      <c r="CS62" t="s">
        <v>4942</v>
      </c>
      <c r="CT62" t="s">
        <v>4943</v>
      </c>
      <c r="CU62">
        <v>27293</v>
      </c>
      <c r="CV62">
        <v>49</v>
      </c>
      <c r="CW62" t="s">
        <v>3971</v>
      </c>
      <c r="CX62" t="s">
        <v>3968</v>
      </c>
      <c r="CY62" t="s">
        <v>4944</v>
      </c>
      <c r="CZ62" t="s">
        <v>4945</v>
      </c>
      <c r="DA62" t="s">
        <v>4425</v>
      </c>
      <c r="DB62" t="s">
        <v>4939</v>
      </c>
      <c r="DC62" t="s">
        <v>4939</v>
      </c>
      <c r="DD62" t="s">
        <v>4946</v>
      </c>
      <c r="DE62" t="s">
        <v>4947</v>
      </c>
      <c r="DF62" t="s">
        <v>4316</v>
      </c>
      <c r="DG62" t="s">
        <v>3968</v>
      </c>
      <c r="DH62" t="s">
        <v>4317</v>
      </c>
      <c r="DI62" t="s">
        <v>4003</v>
      </c>
      <c r="DJ62" t="s">
        <v>4948</v>
      </c>
      <c r="DK62" t="s">
        <v>4934</v>
      </c>
      <c r="DL62" t="s">
        <v>3926</v>
      </c>
      <c r="DM62" t="s">
        <v>3945</v>
      </c>
      <c r="DN62" t="s">
        <v>3927</v>
      </c>
      <c r="DO62" t="s">
        <v>3993</v>
      </c>
      <c r="DP62" t="s">
        <v>3980</v>
      </c>
      <c r="DQ62" t="s">
        <v>15</v>
      </c>
      <c r="DR62" t="s">
        <v>3980</v>
      </c>
      <c r="DS62" t="s">
        <v>3981</v>
      </c>
      <c r="DT62" t="s">
        <v>3949</v>
      </c>
      <c r="DU62" t="s">
        <v>4430</v>
      </c>
      <c r="DV62">
        <v>0.09</v>
      </c>
      <c r="DW62">
        <v>0.09</v>
      </c>
      <c r="DX62" t="s">
        <v>3931</v>
      </c>
      <c r="DY62" t="s">
        <v>4949</v>
      </c>
      <c r="DZ62" s="30" t="s">
        <v>30</v>
      </c>
      <c r="EA62" t="s">
        <v>3931</v>
      </c>
      <c r="EB62" t="s">
        <v>3931</v>
      </c>
      <c r="EC62" t="s">
        <v>3931</v>
      </c>
      <c r="ED62" t="s">
        <v>3931</v>
      </c>
      <c r="EE62" t="s">
        <v>4950</v>
      </c>
      <c r="EF62" t="s">
        <v>4951</v>
      </c>
      <c r="EG62" t="s">
        <v>30</v>
      </c>
      <c r="EH62" t="s">
        <v>30</v>
      </c>
      <c r="EI62" t="s">
        <v>30</v>
      </c>
      <c r="EJ62" t="s">
        <v>30</v>
      </c>
      <c r="EK62" t="s">
        <v>30</v>
      </c>
      <c r="EL62">
        <v>0</v>
      </c>
      <c r="EM62">
        <v>0</v>
      </c>
      <c r="EN62" t="s">
        <v>30</v>
      </c>
      <c r="EO62" t="s">
        <v>30</v>
      </c>
      <c r="EP62">
        <v>0</v>
      </c>
      <c r="EQ62">
        <v>0</v>
      </c>
      <c r="ER62">
        <v>1</v>
      </c>
      <c r="ES62" t="s">
        <v>62</v>
      </c>
      <c r="ET62" t="s">
        <v>4939</v>
      </c>
      <c r="EU62">
        <v>0</v>
      </c>
      <c r="EV62" t="s">
        <v>30</v>
      </c>
      <c r="EW62" t="s">
        <v>30</v>
      </c>
      <c r="EX62" t="s">
        <v>30</v>
      </c>
      <c r="EY62" t="s">
        <v>30</v>
      </c>
      <c r="EZ62" t="str">
        <f t="shared" si="0"/>
        <v/>
      </c>
      <c r="FA62">
        <v>6.0763888888888899E-3</v>
      </c>
      <c r="FB62" t="s">
        <v>15</v>
      </c>
      <c r="FC62">
        <v>1</v>
      </c>
      <c r="FD62">
        <v>0</v>
      </c>
      <c r="FG62" t="s">
        <v>30</v>
      </c>
      <c r="FH62" t="s">
        <v>30</v>
      </c>
      <c r="FI62" t="s">
        <v>30</v>
      </c>
      <c r="FJ62" t="s">
        <v>30</v>
      </c>
      <c r="FK62" t="s">
        <v>30</v>
      </c>
      <c r="FL62">
        <v>1</v>
      </c>
      <c r="FM62" t="s">
        <v>3719</v>
      </c>
      <c r="FN62">
        <v>1</v>
      </c>
      <c r="FO62">
        <v>0</v>
      </c>
      <c r="FP62" t="s">
        <v>184</v>
      </c>
      <c r="FQ62">
        <v>1</v>
      </c>
      <c r="FR62">
        <v>0</v>
      </c>
      <c r="FS62" t="s">
        <v>30</v>
      </c>
      <c r="FT62" t="s">
        <v>55</v>
      </c>
      <c r="FU62">
        <v>0</v>
      </c>
      <c r="FV62">
        <v>0</v>
      </c>
      <c r="FW62">
        <v>0</v>
      </c>
      <c r="FX62">
        <v>0</v>
      </c>
      <c r="FY62" t="s">
        <v>62</v>
      </c>
      <c r="FZ62" t="s">
        <v>4934</v>
      </c>
      <c r="GA62" t="s">
        <v>30</v>
      </c>
      <c r="GB62" t="s">
        <v>30</v>
      </c>
      <c r="GC62" t="s">
        <v>30</v>
      </c>
    </row>
    <row r="63" spans="1:185" x14ac:dyDescent="0.25">
      <c r="A63" t="s">
        <v>184</v>
      </c>
      <c r="B63" t="s">
        <v>1259</v>
      </c>
      <c r="C63">
        <v>1</v>
      </c>
      <c r="D63" t="s">
        <v>1259</v>
      </c>
      <c r="E63">
        <v>1</v>
      </c>
      <c r="F63" t="s">
        <v>4399</v>
      </c>
      <c r="G63" t="s">
        <v>4399</v>
      </c>
      <c r="H63" t="s">
        <v>30</v>
      </c>
      <c r="I63" t="s">
        <v>30</v>
      </c>
      <c r="J63" t="s">
        <v>30</v>
      </c>
      <c r="K63" t="s">
        <v>30</v>
      </c>
      <c r="L63" t="s">
        <v>30</v>
      </c>
      <c r="M63" t="s">
        <v>30</v>
      </c>
      <c r="N63" t="s">
        <v>30</v>
      </c>
      <c r="O63" t="s">
        <v>30</v>
      </c>
      <c r="P63" t="s">
        <v>30</v>
      </c>
      <c r="Q63" s="29" t="s">
        <v>30</v>
      </c>
      <c r="R63" s="29" t="s">
        <v>30</v>
      </c>
      <c r="S63" t="s">
        <v>30</v>
      </c>
      <c r="T63" t="s">
        <v>30</v>
      </c>
      <c r="U63" t="s">
        <v>30</v>
      </c>
      <c r="V63" t="s">
        <v>30</v>
      </c>
      <c r="W63" t="s">
        <v>30</v>
      </c>
      <c r="X63" t="s">
        <v>30</v>
      </c>
      <c r="Y63" s="29" t="s">
        <v>30</v>
      </c>
      <c r="Z63" s="29" t="s">
        <v>30</v>
      </c>
      <c r="AA63" s="29" t="s">
        <v>30</v>
      </c>
      <c r="AB63" t="s">
        <v>30</v>
      </c>
      <c r="AC63" t="s">
        <v>30</v>
      </c>
      <c r="AD63" t="s">
        <v>30</v>
      </c>
      <c r="AE63" t="s">
        <v>30</v>
      </c>
      <c r="AF63" t="s">
        <v>30</v>
      </c>
      <c r="AG63" t="s">
        <v>30</v>
      </c>
      <c r="AH63" t="s">
        <v>30</v>
      </c>
      <c r="AI63" t="s">
        <v>30</v>
      </c>
      <c r="AJ63" t="s">
        <v>4952</v>
      </c>
      <c r="AK63" t="s">
        <v>30</v>
      </c>
      <c r="AL63" t="s">
        <v>30</v>
      </c>
      <c r="AM63" t="s">
        <v>30</v>
      </c>
      <c r="AN63" s="29" t="s">
        <v>30</v>
      </c>
      <c r="AO63" t="s">
        <v>30</v>
      </c>
      <c r="AP63" t="s">
        <v>30</v>
      </c>
      <c r="AQ63" t="s">
        <v>30</v>
      </c>
      <c r="AR63" t="s">
        <v>30</v>
      </c>
      <c r="AS63" t="s">
        <v>30</v>
      </c>
      <c r="AT63" t="s">
        <v>30</v>
      </c>
      <c r="AU63" t="s">
        <v>30</v>
      </c>
      <c r="AV63" t="s">
        <v>30</v>
      </c>
      <c r="AW63" t="s">
        <v>30</v>
      </c>
      <c r="AX63" t="s">
        <v>30</v>
      </c>
      <c r="AY63" t="s">
        <v>30</v>
      </c>
      <c r="AZ63" t="s">
        <v>30</v>
      </c>
      <c r="BA63" t="s">
        <v>30</v>
      </c>
      <c r="BB63" t="s">
        <v>30</v>
      </c>
      <c r="BC63" t="s">
        <v>30</v>
      </c>
      <c r="BD63" t="s">
        <v>30</v>
      </c>
      <c r="BE63" t="s">
        <v>30</v>
      </c>
      <c r="BF63" t="s">
        <v>30</v>
      </c>
      <c r="BG63" t="s">
        <v>30</v>
      </c>
      <c r="BH63" t="s">
        <v>30</v>
      </c>
      <c r="BI63" t="s">
        <v>30</v>
      </c>
      <c r="BJ63" t="s">
        <v>30</v>
      </c>
      <c r="BK63" s="29" t="s">
        <v>30</v>
      </c>
      <c r="BL63" t="s">
        <v>3914</v>
      </c>
      <c r="BM63" t="s">
        <v>3915</v>
      </c>
      <c r="BN63" s="30">
        <v>45442.6539583333</v>
      </c>
      <c r="BO63" t="s">
        <v>4953</v>
      </c>
      <c r="BP63" t="s">
        <v>4954</v>
      </c>
      <c r="BQ63" t="s">
        <v>4955</v>
      </c>
      <c r="BR63" t="s">
        <v>3962</v>
      </c>
      <c r="BS63" t="s">
        <v>3920</v>
      </c>
      <c r="BT63" t="s">
        <v>4013</v>
      </c>
      <c r="BU63" t="s">
        <v>4014</v>
      </c>
      <c r="BV63" t="s">
        <v>4956</v>
      </c>
      <c r="BW63" t="s">
        <v>4957</v>
      </c>
      <c r="BX63" t="s">
        <v>4403</v>
      </c>
      <c r="BY63" t="s">
        <v>3926</v>
      </c>
      <c r="BZ63" t="s">
        <v>4123</v>
      </c>
      <c r="CA63" s="30">
        <v>45442.653923611098</v>
      </c>
      <c r="CB63" s="30">
        <v>45442.6539583333</v>
      </c>
      <c r="CC63" s="30">
        <v>45442.635347222204</v>
      </c>
      <c r="CD63" t="s">
        <v>15</v>
      </c>
      <c r="CE63">
        <v>2024</v>
      </c>
      <c r="CF63">
        <v>5</v>
      </c>
      <c r="CG63" t="s">
        <v>3967</v>
      </c>
      <c r="CH63" t="s">
        <v>55</v>
      </c>
      <c r="CI63" t="s">
        <v>3929</v>
      </c>
      <c r="CJ63" t="s">
        <v>3930</v>
      </c>
      <c r="CK63" t="s">
        <v>3931</v>
      </c>
      <c r="CL63" t="s">
        <v>3967</v>
      </c>
      <c r="CM63">
        <v>2035</v>
      </c>
      <c r="CN63" t="s">
        <v>3967</v>
      </c>
      <c r="CO63" t="s">
        <v>3967</v>
      </c>
      <c r="CP63" s="30">
        <v>45442</v>
      </c>
      <c r="CQ63" s="30">
        <v>46537</v>
      </c>
      <c r="CR63" t="s">
        <v>3968</v>
      </c>
      <c r="CS63" t="s">
        <v>4958</v>
      </c>
      <c r="CT63" t="s">
        <v>4959</v>
      </c>
      <c r="CU63">
        <v>26126</v>
      </c>
      <c r="CV63">
        <v>52</v>
      </c>
      <c r="CW63" t="s">
        <v>3971</v>
      </c>
      <c r="CX63" t="s">
        <v>3968</v>
      </c>
      <c r="CY63" t="s">
        <v>4404</v>
      </c>
      <c r="CZ63" t="s">
        <v>4405</v>
      </c>
      <c r="DA63" t="s">
        <v>4425</v>
      </c>
      <c r="DB63" t="s">
        <v>4956</v>
      </c>
      <c r="DC63" t="s">
        <v>4956</v>
      </c>
      <c r="DD63" t="s">
        <v>4960</v>
      </c>
      <c r="DE63" t="s">
        <v>4961</v>
      </c>
      <c r="DF63" t="s">
        <v>4962</v>
      </c>
      <c r="DG63" t="s">
        <v>3968</v>
      </c>
      <c r="DH63" t="s">
        <v>4502</v>
      </c>
      <c r="DI63" t="s">
        <v>4003</v>
      </c>
      <c r="DJ63" t="s">
        <v>4408</v>
      </c>
      <c r="DK63" t="s">
        <v>4399</v>
      </c>
      <c r="DL63" t="s">
        <v>3926</v>
      </c>
      <c r="DM63" t="s">
        <v>4136</v>
      </c>
      <c r="DN63" t="s">
        <v>4123</v>
      </c>
      <c r="DO63" t="s">
        <v>4403</v>
      </c>
      <c r="DP63" t="s">
        <v>3980</v>
      </c>
      <c r="DQ63" t="s">
        <v>15</v>
      </c>
      <c r="DR63" t="s">
        <v>3980</v>
      </c>
      <c r="DS63" t="s">
        <v>3981</v>
      </c>
      <c r="DT63" t="s">
        <v>3949</v>
      </c>
      <c r="DU63" t="s">
        <v>4430</v>
      </c>
      <c r="DV63">
        <v>0</v>
      </c>
      <c r="DW63">
        <v>0</v>
      </c>
      <c r="DX63" t="s">
        <v>3931</v>
      </c>
      <c r="DY63" t="s">
        <v>4409</v>
      </c>
      <c r="DZ63" s="30" t="s">
        <v>30</v>
      </c>
      <c r="EA63" t="s">
        <v>3931</v>
      </c>
      <c r="EB63" t="s">
        <v>3931</v>
      </c>
      <c r="EC63" t="s">
        <v>3931</v>
      </c>
      <c r="ED63" t="s">
        <v>3931</v>
      </c>
      <c r="EE63" t="s">
        <v>4963</v>
      </c>
      <c r="EF63" t="s">
        <v>4964</v>
      </c>
      <c r="EG63" t="s">
        <v>30</v>
      </c>
      <c r="EH63" t="s">
        <v>30</v>
      </c>
      <c r="EI63" t="s">
        <v>30</v>
      </c>
      <c r="EJ63" t="s">
        <v>30</v>
      </c>
      <c r="EK63" t="s">
        <v>30</v>
      </c>
      <c r="EL63">
        <v>0</v>
      </c>
      <c r="EM63">
        <v>0</v>
      </c>
      <c r="EN63" t="s">
        <v>30</v>
      </c>
      <c r="EO63" t="s">
        <v>30</v>
      </c>
      <c r="EP63">
        <v>0</v>
      </c>
      <c r="EQ63">
        <v>0</v>
      </c>
      <c r="ER63">
        <v>1</v>
      </c>
      <c r="ES63" t="s">
        <v>62</v>
      </c>
      <c r="ET63" t="s">
        <v>4956</v>
      </c>
      <c r="EU63">
        <v>0</v>
      </c>
      <c r="EV63" t="s">
        <v>30</v>
      </c>
      <c r="EW63" t="s">
        <v>30</v>
      </c>
      <c r="EX63" t="s">
        <v>30</v>
      </c>
      <c r="EY63" t="s">
        <v>30</v>
      </c>
      <c r="EZ63">
        <f t="shared" si="0"/>
        <v>3.4722201235126704E-5</v>
      </c>
      <c r="FA63">
        <v>3.4722222222222202E-5</v>
      </c>
      <c r="FB63" t="s">
        <v>15</v>
      </c>
      <c r="FC63">
        <v>1</v>
      </c>
      <c r="FD63">
        <v>0</v>
      </c>
      <c r="FE63">
        <v>1</v>
      </c>
      <c r="FG63" t="s">
        <v>30</v>
      </c>
      <c r="FH63" t="s">
        <v>30</v>
      </c>
      <c r="FI63" t="s">
        <v>30</v>
      </c>
      <c r="FJ63" t="s">
        <v>30</v>
      </c>
      <c r="FK63" t="s">
        <v>30</v>
      </c>
      <c r="FL63">
        <v>1</v>
      </c>
      <c r="FM63" t="s">
        <v>3719</v>
      </c>
      <c r="FN63">
        <v>1</v>
      </c>
      <c r="FO63">
        <v>0</v>
      </c>
      <c r="FP63" t="s">
        <v>184</v>
      </c>
      <c r="FQ63">
        <v>1</v>
      </c>
      <c r="FR63">
        <v>0</v>
      </c>
      <c r="FS63" t="s">
        <v>30</v>
      </c>
      <c r="FT63" t="s">
        <v>55</v>
      </c>
      <c r="FU63">
        <v>0</v>
      </c>
      <c r="FV63">
        <v>0</v>
      </c>
      <c r="FW63">
        <v>0</v>
      </c>
      <c r="FX63">
        <v>0</v>
      </c>
      <c r="FY63" t="s">
        <v>62</v>
      </c>
      <c r="FZ63" t="s">
        <v>4399</v>
      </c>
      <c r="GA63" t="s">
        <v>30</v>
      </c>
      <c r="GB63" t="s">
        <v>30</v>
      </c>
      <c r="GC63" t="s">
        <v>30</v>
      </c>
    </row>
    <row r="64" spans="1:185" x14ac:dyDescent="0.25">
      <c r="A64" t="s">
        <v>184</v>
      </c>
      <c r="B64" t="s">
        <v>1259</v>
      </c>
      <c r="C64">
        <v>1</v>
      </c>
      <c r="D64" t="s">
        <v>1259</v>
      </c>
      <c r="E64">
        <v>1</v>
      </c>
      <c r="F64" t="s">
        <v>4965</v>
      </c>
      <c r="G64" t="s">
        <v>4965</v>
      </c>
      <c r="H64" t="s">
        <v>30</v>
      </c>
      <c r="I64" t="s">
        <v>30</v>
      </c>
      <c r="J64" t="s">
        <v>30</v>
      </c>
      <c r="K64" t="s">
        <v>30</v>
      </c>
      <c r="L64" t="s">
        <v>30</v>
      </c>
      <c r="M64" t="s">
        <v>30</v>
      </c>
      <c r="N64" t="s">
        <v>30</v>
      </c>
      <c r="O64" t="s">
        <v>30</v>
      </c>
      <c r="P64" t="s">
        <v>30</v>
      </c>
      <c r="Q64" s="29" t="s">
        <v>30</v>
      </c>
      <c r="R64" s="29" t="s">
        <v>30</v>
      </c>
      <c r="S64" t="s">
        <v>30</v>
      </c>
      <c r="T64" t="s">
        <v>30</v>
      </c>
      <c r="U64" t="s">
        <v>30</v>
      </c>
      <c r="V64" t="s">
        <v>30</v>
      </c>
      <c r="W64" t="s">
        <v>30</v>
      </c>
      <c r="X64" t="s">
        <v>30</v>
      </c>
      <c r="Y64" s="29" t="s">
        <v>30</v>
      </c>
      <c r="Z64" s="29" t="s">
        <v>30</v>
      </c>
      <c r="AA64" s="29" t="s">
        <v>30</v>
      </c>
      <c r="AB64" t="s">
        <v>30</v>
      </c>
      <c r="AC64" t="s">
        <v>30</v>
      </c>
      <c r="AD64" t="s">
        <v>30</v>
      </c>
      <c r="AE64" t="s">
        <v>30</v>
      </c>
      <c r="AF64" t="s">
        <v>30</v>
      </c>
      <c r="AG64" t="s">
        <v>30</v>
      </c>
      <c r="AH64" t="s">
        <v>30</v>
      </c>
      <c r="AI64" t="s">
        <v>30</v>
      </c>
      <c r="AJ64" t="s">
        <v>4966</v>
      </c>
      <c r="AK64" t="s">
        <v>30</v>
      </c>
      <c r="AL64" t="s">
        <v>30</v>
      </c>
      <c r="AM64" t="s">
        <v>30</v>
      </c>
      <c r="AN64" s="29" t="s">
        <v>30</v>
      </c>
      <c r="AO64" t="s">
        <v>30</v>
      </c>
      <c r="AP64" t="s">
        <v>30</v>
      </c>
      <c r="AQ64" t="s">
        <v>30</v>
      </c>
      <c r="AR64" t="s">
        <v>30</v>
      </c>
      <c r="AS64" t="s">
        <v>30</v>
      </c>
      <c r="AT64" t="s">
        <v>30</v>
      </c>
      <c r="AU64" t="s">
        <v>30</v>
      </c>
      <c r="AV64" t="s">
        <v>30</v>
      </c>
      <c r="AW64" t="s">
        <v>30</v>
      </c>
      <c r="AX64" t="s">
        <v>30</v>
      </c>
      <c r="AY64" t="s">
        <v>30</v>
      </c>
      <c r="AZ64" t="s">
        <v>30</v>
      </c>
      <c r="BA64" t="s">
        <v>30</v>
      </c>
      <c r="BB64" t="s">
        <v>30</v>
      </c>
      <c r="BC64" t="s">
        <v>30</v>
      </c>
      <c r="BD64" t="s">
        <v>30</v>
      </c>
      <c r="BE64" t="s">
        <v>30</v>
      </c>
      <c r="BF64" t="s">
        <v>30</v>
      </c>
      <c r="BG64" t="s">
        <v>30</v>
      </c>
      <c r="BH64" t="s">
        <v>30</v>
      </c>
      <c r="BI64" t="s">
        <v>30</v>
      </c>
      <c r="BJ64" t="s">
        <v>30</v>
      </c>
      <c r="BK64" s="29" t="s">
        <v>30</v>
      </c>
      <c r="BL64" t="s">
        <v>3914</v>
      </c>
      <c r="BM64" t="s">
        <v>3915</v>
      </c>
      <c r="BN64" s="30">
        <v>45635.706446759301</v>
      </c>
      <c r="BO64" t="s">
        <v>4967</v>
      </c>
      <c r="BP64" t="s">
        <v>4968</v>
      </c>
      <c r="BQ64" t="s">
        <v>4969</v>
      </c>
      <c r="BR64" t="s">
        <v>3919</v>
      </c>
      <c r="BS64" t="s">
        <v>3920</v>
      </c>
      <c r="BT64" t="s">
        <v>3921</v>
      </c>
      <c r="BU64" t="s">
        <v>4438</v>
      </c>
      <c r="BV64" t="s">
        <v>4970</v>
      </c>
      <c r="BW64" t="s">
        <v>4971</v>
      </c>
      <c r="BX64" t="s">
        <v>4441</v>
      </c>
      <c r="BY64" t="s">
        <v>3926</v>
      </c>
      <c r="BZ64" t="s">
        <v>3927</v>
      </c>
      <c r="CA64" s="30">
        <v>45635.469837962999</v>
      </c>
      <c r="CB64" s="30">
        <v>45635.689201388901</v>
      </c>
      <c r="CC64" s="30">
        <v>45635.452164351802</v>
      </c>
      <c r="CD64" t="s">
        <v>15</v>
      </c>
      <c r="CE64">
        <v>2024</v>
      </c>
      <c r="CF64">
        <v>12</v>
      </c>
      <c r="CG64" t="s">
        <v>4972</v>
      </c>
      <c r="CH64" t="s">
        <v>55</v>
      </c>
      <c r="CI64" t="s">
        <v>3929</v>
      </c>
      <c r="CJ64" t="s">
        <v>3930</v>
      </c>
      <c r="CK64" t="s">
        <v>4972</v>
      </c>
      <c r="CL64" t="s">
        <v>3931</v>
      </c>
      <c r="CM64">
        <v>2035</v>
      </c>
      <c r="CN64" t="s">
        <v>3967</v>
      </c>
      <c r="CO64" t="s">
        <v>4972</v>
      </c>
      <c r="CP64" s="30">
        <v>45635</v>
      </c>
      <c r="CQ64" s="30">
        <v>46000</v>
      </c>
      <c r="CR64" t="s">
        <v>3932</v>
      </c>
      <c r="CS64" t="s">
        <v>4973</v>
      </c>
      <c r="CT64" t="s">
        <v>4974</v>
      </c>
      <c r="CU64">
        <v>26107</v>
      </c>
      <c r="CV64">
        <v>53</v>
      </c>
      <c r="CW64" t="s">
        <v>3971</v>
      </c>
      <c r="CX64" t="s">
        <v>3932</v>
      </c>
      <c r="CY64" t="s">
        <v>4975</v>
      </c>
      <c r="CZ64" t="s">
        <v>4976</v>
      </c>
      <c r="DA64" t="s">
        <v>4425</v>
      </c>
      <c r="DB64" t="s">
        <v>4970</v>
      </c>
      <c r="DC64" t="s">
        <v>4970</v>
      </c>
      <c r="DD64" t="s">
        <v>4977</v>
      </c>
      <c r="DE64" t="s">
        <v>4978</v>
      </c>
      <c r="DF64" t="s">
        <v>4583</v>
      </c>
      <c r="DG64" t="s">
        <v>3932</v>
      </c>
      <c r="DH64" t="s">
        <v>3942</v>
      </c>
      <c r="DI64" t="s">
        <v>4003</v>
      </c>
      <c r="DJ64" t="s">
        <v>4948</v>
      </c>
      <c r="DK64" t="s">
        <v>4965</v>
      </c>
      <c r="DL64" t="s">
        <v>3926</v>
      </c>
      <c r="DM64" t="s">
        <v>3945</v>
      </c>
      <c r="DN64" t="s">
        <v>3927</v>
      </c>
      <c r="DO64" t="s">
        <v>4441</v>
      </c>
      <c r="DP64" t="s">
        <v>3980</v>
      </c>
      <c r="DQ64" t="s">
        <v>15</v>
      </c>
      <c r="DR64" t="s">
        <v>3980</v>
      </c>
      <c r="DS64" t="s">
        <v>3981</v>
      </c>
      <c r="DT64" t="s">
        <v>3949</v>
      </c>
      <c r="DU64" t="s">
        <v>4430</v>
      </c>
      <c r="DV64">
        <v>0.25</v>
      </c>
      <c r="DW64">
        <v>0.25</v>
      </c>
      <c r="DX64" t="s">
        <v>3931</v>
      </c>
      <c r="DY64" t="s">
        <v>4979</v>
      </c>
      <c r="DZ64" s="30" t="s">
        <v>30</v>
      </c>
      <c r="EA64" t="s">
        <v>3931</v>
      </c>
      <c r="EB64" t="s">
        <v>3931</v>
      </c>
      <c r="EC64" t="s">
        <v>3931</v>
      </c>
      <c r="ED64" t="s">
        <v>3931</v>
      </c>
      <c r="EE64" t="s">
        <v>4980</v>
      </c>
      <c r="EF64" t="s">
        <v>4981</v>
      </c>
      <c r="EG64" t="s">
        <v>30</v>
      </c>
      <c r="EH64" t="s">
        <v>30</v>
      </c>
      <c r="EI64" t="s">
        <v>30</v>
      </c>
      <c r="EJ64" t="s">
        <v>30</v>
      </c>
      <c r="EK64" t="s">
        <v>30</v>
      </c>
      <c r="EL64">
        <v>0</v>
      </c>
      <c r="EM64">
        <v>0</v>
      </c>
      <c r="EN64" t="s">
        <v>30</v>
      </c>
      <c r="EO64" t="s">
        <v>30</v>
      </c>
      <c r="EP64">
        <v>0</v>
      </c>
      <c r="EQ64">
        <v>0</v>
      </c>
      <c r="ER64">
        <v>1</v>
      </c>
      <c r="ES64" t="s">
        <v>62</v>
      </c>
      <c r="ET64" t="s">
        <v>4970</v>
      </c>
      <c r="EU64">
        <v>0</v>
      </c>
      <c r="EV64" t="s">
        <v>30</v>
      </c>
      <c r="EW64" t="s">
        <v>30</v>
      </c>
      <c r="EX64" t="s">
        <v>30</v>
      </c>
      <c r="EY64" t="s">
        <v>30</v>
      </c>
      <c r="EZ64" t="str">
        <f t="shared" si="0"/>
        <v/>
      </c>
      <c r="FA64">
        <v>0.236608796296296</v>
      </c>
      <c r="FB64" t="s">
        <v>15</v>
      </c>
      <c r="FC64">
        <v>1</v>
      </c>
      <c r="FD64">
        <v>0</v>
      </c>
      <c r="FG64" t="s">
        <v>30</v>
      </c>
      <c r="FH64" t="s">
        <v>30</v>
      </c>
      <c r="FI64" t="s">
        <v>30</v>
      </c>
      <c r="FJ64" t="s">
        <v>30</v>
      </c>
      <c r="FK64" t="s">
        <v>30</v>
      </c>
      <c r="FL64">
        <v>1</v>
      </c>
      <c r="FM64" t="s">
        <v>3719</v>
      </c>
      <c r="FN64">
        <v>1</v>
      </c>
      <c r="FO64">
        <v>0</v>
      </c>
      <c r="FP64" t="s">
        <v>184</v>
      </c>
      <c r="FQ64">
        <v>1</v>
      </c>
      <c r="FR64">
        <v>0</v>
      </c>
      <c r="FS64" t="s">
        <v>30</v>
      </c>
      <c r="FT64" t="s">
        <v>55</v>
      </c>
      <c r="FU64">
        <v>0</v>
      </c>
      <c r="FV64">
        <v>0</v>
      </c>
      <c r="FW64">
        <v>0</v>
      </c>
      <c r="FX64">
        <v>0</v>
      </c>
      <c r="FY64" t="s">
        <v>62</v>
      </c>
      <c r="FZ64" t="s">
        <v>4965</v>
      </c>
      <c r="GA64" t="s">
        <v>30</v>
      </c>
      <c r="GB64" t="s">
        <v>30</v>
      </c>
      <c r="GC64" t="s">
        <v>30</v>
      </c>
    </row>
    <row r="65" spans="1:185" x14ac:dyDescent="0.25">
      <c r="A65" t="s">
        <v>184</v>
      </c>
      <c r="B65" t="s">
        <v>1259</v>
      </c>
      <c r="C65">
        <v>1</v>
      </c>
      <c r="D65" t="s">
        <v>1259</v>
      </c>
      <c r="E65">
        <v>1</v>
      </c>
      <c r="F65" t="s">
        <v>4030</v>
      </c>
      <c r="G65" t="s">
        <v>4030</v>
      </c>
      <c r="H65" t="s">
        <v>30</v>
      </c>
      <c r="I65" t="s">
        <v>30</v>
      </c>
      <c r="J65" t="s">
        <v>30</v>
      </c>
      <c r="K65" t="s">
        <v>30</v>
      </c>
      <c r="L65" t="s">
        <v>30</v>
      </c>
      <c r="M65" t="s">
        <v>30</v>
      </c>
      <c r="N65" t="s">
        <v>30</v>
      </c>
      <c r="O65" t="s">
        <v>30</v>
      </c>
      <c r="P65" t="s">
        <v>30</v>
      </c>
      <c r="Q65" s="29" t="s">
        <v>30</v>
      </c>
      <c r="R65" s="29" t="s">
        <v>30</v>
      </c>
      <c r="S65" t="s">
        <v>30</v>
      </c>
      <c r="T65" t="s">
        <v>30</v>
      </c>
      <c r="U65" t="s">
        <v>30</v>
      </c>
      <c r="V65" t="s">
        <v>30</v>
      </c>
      <c r="W65" t="s">
        <v>30</v>
      </c>
      <c r="X65" t="s">
        <v>30</v>
      </c>
      <c r="Y65" s="29" t="s">
        <v>30</v>
      </c>
      <c r="Z65" s="29" t="s">
        <v>30</v>
      </c>
      <c r="AA65" s="29" t="s">
        <v>30</v>
      </c>
      <c r="AB65" t="s">
        <v>30</v>
      </c>
      <c r="AC65" t="s">
        <v>30</v>
      </c>
      <c r="AD65" t="s">
        <v>30</v>
      </c>
      <c r="AE65" t="s">
        <v>30</v>
      </c>
      <c r="AF65" t="s">
        <v>30</v>
      </c>
      <c r="AG65" t="s">
        <v>30</v>
      </c>
      <c r="AH65" t="s">
        <v>30</v>
      </c>
      <c r="AI65" t="s">
        <v>30</v>
      </c>
      <c r="AJ65" t="s">
        <v>4982</v>
      </c>
      <c r="AK65" t="s">
        <v>30</v>
      </c>
      <c r="AL65" t="s">
        <v>30</v>
      </c>
      <c r="AM65" t="s">
        <v>30</v>
      </c>
      <c r="AN65" s="29" t="s">
        <v>30</v>
      </c>
      <c r="AO65" t="s">
        <v>30</v>
      </c>
      <c r="AP65" t="s">
        <v>30</v>
      </c>
      <c r="AQ65" t="s">
        <v>30</v>
      </c>
      <c r="AR65" t="s">
        <v>30</v>
      </c>
      <c r="AS65" t="s">
        <v>30</v>
      </c>
      <c r="AT65" t="s">
        <v>30</v>
      </c>
      <c r="AU65" t="s">
        <v>30</v>
      </c>
      <c r="AV65" t="s">
        <v>30</v>
      </c>
      <c r="AW65" t="s">
        <v>30</v>
      </c>
      <c r="AX65" t="s">
        <v>30</v>
      </c>
      <c r="AY65" t="s">
        <v>30</v>
      </c>
      <c r="AZ65" t="s">
        <v>30</v>
      </c>
      <c r="BA65" t="s">
        <v>30</v>
      </c>
      <c r="BB65" t="s">
        <v>30</v>
      </c>
      <c r="BC65" t="s">
        <v>30</v>
      </c>
      <c r="BD65" t="s">
        <v>30</v>
      </c>
      <c r="BE65" t="s">
        <v>30</v>
      </c>
      <c r="BF65" t="s">
        <v>30</v>
      </c>
      <c r="BG65" t="s">
        <v>30</v>
      </c>
      <c r="BH65" t="s">
        <v>30</v>
      </c>
      <c r="BI65" t="s">
        <v>30</v>
      </c>
      <c r="BJ65" t="s">
        <v>30</v>
      </c>
      <c r="BK65" s="29" t="s">
        <v>30</v>
      </c>
      <c r="BL65" t="s">
        <v>3914</v>
      </c>
      <c r="BM65" t="s">
        <v>3915</v>
      </c>
      <c r="BN65" s="30">
        <v>45359.636354166701</v>
      </c>
      <c r="BO65" t="s">
        <v>4983</v>
      </c>
      <c r="BP65" t="s">
        <v>4984</v>
      </c>
      <c r="BQ65" t="s">
        <v>4985</v>
      </c>
      <c r="BR65" t="s">
        <v>3962</v>
      </c>
      <c r="BS65" t="s">
        <v>3920</v>
      </c>
      <c r="BT65" t="s">
        <v>4416</v>
      </c>
      <c r="BU65" t="s">
        <v>4986</v>
      </c>
      <c r="BV65" t="s">
        <v>4987</v>
      </c>
      <c r="BW65" t="s">
        <v>4988</v>
      </c>
      <c r="BX65" t="s">
        <v>4038</v>
      </c>
      <c r="BY65" t="s">
        <v>3926</v>
      </c>
      <c r="BZ65" t="s">
        <v>4123</v>
      </c>
      <c r="CA65" s="30">
        <v>45359.636307870402</v>
      </c>
      <c r="CB65" s="30">
        <v>45359.636354166701</v>
      </c>
      <c r="CC65" s="30">
        <v>45359.632395833301</v>
      </c>
      <c r="CD65" t="s">
        <v>15</v>
      </c>
      <c r="CE65">
        <v>2024</v>
      </c>
      <c r="CF65">
        <v>3</v>
      </c>
      <c r="CG65" t="s">
        <v>3967</v>
      </c>
      <c r="CH65" t="s">
        <v>55</v>
      </c>
      <c r="CI65" t="s">
        <v>3929</v>
      </c>
      <c r="CJ65" t="s">
        <v>3930</v>
      </c>
      <c r="CK65" t="s">
        <v>3931</v>
      </c>
      <c r="CL65" t="s">
        <v>3967</v>
      </c>
      <c r="CM65">
        <v>2035</v>
      </c>
      <c r="CN65" t="s">
        <v>3967</v>
      </c>
      <c r="CO65" t="s">
        <v>3967</v>
      </c>
      <c r="CP65" s="30">
        <v>45359</v>
      </c>
      <c r="CQ65" s="30">
        <v>46454</v>
      </c>
      <c r="CR65" t="s">
        <v>3968</v>
      </c>
      <c r="CS65" t="s">
        <v>4989</v>
      </c>
      <c r="CT65" t="s">
        <v>4990</v>
      </c>
      <c r="CU65">
        <v>26703</v>
      </c>
      <c r="CV65">
        <v>51</v>
      </c>
      <c r="CW65" t="s">
        <v>3935</v>
      </c>
      <c r="CX65" t="s">
        <v>4158</v>
      </c>
      <c r="CY65" t="s">
        <v>4059</v>
      </c>
      <c r="CZ65" t="s">
        <v>4044</v>
      </c>
      <c r="DA65" t="s">
        <v>4425</v>
      </c>
      <c r="DB65" t="s">
        <v>4987</v>
      </c>
      <c r="DC65" t="s">
        <v>4987</v>
      </c>
      <c r="DD65" t="s">
        <v>4991</v>
      </c>
      <c r="DE65" t="s">
        <v>4992</v>
      </c>
      <c r="DF65" t="s">
        <v>4993</v>
      </c>
      <c r="DG65" t="s">
        <v>4158</v>
      </c>
      <c r="DH65" t="s">
        <v>4429</v>
      </c>
      <c r="DI65" t="s">
        <v>4003</v>
      </c>
      <c r="DJ65" t="s">
        <v>3944</v>
      </c>
      <c r="DK65" t="s">
        <v>4030</v>
      </c>
      <c r="DL65" t="s">
        <v>3926</v>
      </c>
      <c r="DM65" t="s">
        <v>4136</v>
      </c>
      <c r="DN65" t="s">
        <v>4123</v>
      </c>
      <c r="DO65" t="s">
        <v>4038</v>
      </c>
      <c r="DP65" t="s">
        <v>3980</v>
      </c>
      <c r="DQ65" t="s">
        <v>15</v>
      </c>
      <c r="DR65" t="s">
        <v>3980</v>
      </c>
      <c r="DS65" t="s">
        <v>3981</v>
      </c>
      <c r="DT65" t="s">
        <v>3949</v>
      </c>
      <c r="DU65" t="s">
        <v>4430</v>
      </c>
      <c r="DV65">
        <v>0</v>
      </c>
      <c r="DW65">
        <v>0</v>
      </c>
      <c r="DX65" t="s">
        <v>3931</v>
      </c>
      <c r="DY65" t="s">
        <v>4050</v>
      </c>
      <c r="DZ65" s="30" t="s">
        <v>30</v>
      </c>
      <c r="EA65" t="s">
        <v>3931</v>
      </c>
      <c r="EB65" t="s">
        <v>3931</v>
      </c>
      <c r="EC65" t="s">
        <v>3931</v>
      </c>
      <c r="ED65" t="s">
        <v>3931</v>
      </c>
      <c r="EE65" t="s">
        <v>4994</v>
      </c>
      <c r="EF65" t="s">
        <v>4995</v>
      </c>
      <c r="EG65" t="s">
        <v>30</v>
      </c>
      <c r="EH65" t="s">
        <v>30</v>
      </c>
      <c r="EI65" t="s">
        <v>30</v>
      </c>
      <c r="EJ65" t="s">
        <v>30</v>
      </c>
      <c r="EK65" t="s">
        <v>30</v>
      </c>
      <c r="EL65">
        <v>0</v>
      </c>
      <c r="EM65">
        <v>0</v>
      </c>
      <c r="EN65" t="s">
        <v>30</v>
      </c>
      <c r="EO65" t="s">
        <v>30</v>
      </c>
      <c r="EP65">
        <v>0</v>
      </c>
      <c r="EQ65">
        <v>0</v>
      </c>
      <c r="ER65">
        <v>1</v>
      </c>
      <c r="ES65" t="s">
        <v>59</v>
      </c>
      <c r="ET65" t="s">
        <v>4987</v>
      </c>
      <c r="EU65">
        <v>0</v>
      </c>
      <c r="EV65" t="s">
        <v>30</v>
      </c>
      <c r="EW65" t="s">
        <v>30</v>
      </c>
      <c r="EX65" t="s">
        <v>30</v>
      </c>
      <c r="EY65" t="s">
        <v>30</v>
      </c>
      <c r="EZ65">
        <f t="shared" si="0"/>
        <v>4.6296299842651933E-5</v>
      </c>
      <c r="FA65">
        <v>4.6296296296296301E-5</v>
      </c>
      <c r="FB65" t="s">
        <v>15</v>
      </c>
      <c r="FC65">
        <v>1</v>
      </c>
      <c r="FD65">
        <v>0</v>
      </c>
      <c r="FE65">
        <v>1</v>
      </c>
      <c r="FG65" t="s">
        <v>30</v>
      </c>
      <c r="FH65" t="s">
        <v>30</v>
      </c>
      <c r="FI65" t="s">
        <v>30</v>
      </c>
      <c r="FJ65" t="s">
        <v>30</v>
      </c>
      <c r="FK65" t="s">
        <v>30</v>
      </c>
      <c r="FL65">
        <v>1</v>
      </c>
      <c r="FM65" t="s">
        <v>3719</v>
      </c>
      <c r="FN65">
        <v>1</v>
      </c>
      <c r="FO65">
        <v>0</v>
      </c>
      <c r="FP65" t="s">
        <v>184</v>
      </c>
      <c r="FQ65">
        <v>1</v>
      </c>
      <c r="FR65">
        <v>0</v>
      </c>
      <c r="FS65" t="s">
        <v>30</v>
      </c>
      <c r="FT65" t="s">
        <v>55</v>
      </c>
      <c r="FU65">
        <v>0</v>
      </c>
      <c r="FV65">
        <v>0</v>
      </c>
      <c r="FW65">
        <v>0</v>
      </c>
      <c r="FX65">
        <v>0</v>
      </c>
      <c r="FY65" t="s">
        <v>59</v>
      </c>
      <c r="FZ65" t="s">
        <v>4030</v>
      </c>
      <c r="GA65" t="s">
        <v>30</v>
      </c>
      <c r="GB65" t="s">
        <v>30</v>
      </c>
      <c r="GC65" t="s">
        <v>30</v>
      </c>
    </row>
    <row r="66" spans="1:185" x14ac:dyDescent="0.25">
      <c r="A66" t="s">
        <v>184</v>
      </c>
      <c r="B66" t="s">
        <v>1259</v>
      </c>
      <c r="C66">
        <v>1</v>
      </c>
      <c r="D66" t="s">
        <v>1259</v>
      </c>
      <c r="E66">
        <v>1</v>
      </c>
      <c r="F66" t="s">
        <v>4399</v>
      </c>
      <c r="G66" t="s">
        <v>4399</v>
      </c>
      <c r="H66" t="s">
        <v>30</v>
      </c>
      <c r="I66" t="s">
        <v>30</v>
      </c>
      <c r="J66" t="s">
        <v>30</v>
      </c>
      <c r="K66" t="s">
        <v>30</v>
      </c>
      <c r="L66" t="s">
        <v>30</v>
      </c>
      <c r="M66" t="s">
        <v>30</v>
      </c>
      <c r="N66" t="s">
        <v>30</v>
      </c>
      <c r="O66" t="s">
        <v>30</v>
      </c>
      <c r="P66" t="s">
        <v>30</v>
      </c>
      <c r="Q66" s="29" t="s">
        <v>30</v>
      </c>
      <c r="R66" s="29" t="s">
        <v>30</v>
      </c>
      <c r="S66" t="s">
        <v>30</v>
      </c>
      <c r="T66" t="s">
        <v>30</v>
      </c>
      <c r="U66" t="s">
        <v>30</v>
      </c>
      <c r="V66" t="s">
        <v>30</v>
      </c>
      <c r="W66" t="s">
        <v>30</v>
      </c>
      <c r="X66" t="s">
        <v>30</v>
      </c>
      <c r="Y66" s="29" t="s">
        <v>30</v>
      </c>
      <c r="Z66" s="29" t="s">
        <v>30</v>
      </c>
      <c r="AA66" s="29" t="s">
        <v>30</v>
      </c>
      <c r="AB66" t="s">
        <v>30</v>
      </c>
      <c r="AC66" t="s">
        <v>30</v>
      </c>
      <c r="AD66" t="s">
        <v>30</v>
      </c>
      <c r="AE66" t="s">
        <v>30</v>
      </c>
      <c r="AF66" t="s">
        <v>30</v>
      </c>
      <c r="AG66" t="s">
        <v>30</v>
      </c>
      <c r="AH66" t="s">
        <v>30</v>
      </c>
      <c r="AI66" t="s">
        <v>30</v>
      </c>
      <c r="AJ66" t="s">
        <v>4996</v>
      </c>
      <c r="AK66" t="s">
        <v>30</v>
      </c>
      <c r="AL66" t="s">
        <v>30</v>
      </c>
      <c r="AM66" t="s">
        <v>30</v>
      </c>
      <c r="AN66" s="29" t="s">
        <v>30</v>
      </c>
      <c r="AO66" t="s">
        <v>30</v>
      </c>
      <c r="AP66" t="s">
        <v>30</v>
      </c>
      <c r="AQ66" t="s">
        <v>30</v>
      </c>
      <c r="AR66" t="s">
        <v>30</v>
      </c>
      <c r="AS66" t="s">
        <v>30</v>
      </c>
      <c r="AT66" t="s">
        <v>30</v>
      </c>
      <c r="AU66" t="s">
        <v>30</v>
      </c>
      <c r="AV66" t="s">
        <v>30</v>
      </c>
      <c r="AW66" t="s">
        <v>30</v>
      </c>
      <c r="AX66" t="s">
        <v>30</v>
      </c>
      <c r="AY66" t="s">
        <v>30</v>
      </c>
      <c r="AZ66" t="s">
        <v>30</v>
      </c>
      <c r="BA66" t="s">
        <v>30</v>
      </c>
      <c r="BB66" t="s">
        <v>30</v>
      </c>
      <c r="BC66" t="s">
        <v>30</v>
      </c>
      <c r="BD66" t="s">
        <v>30</v>
      </c>
      <c r="BE66" t="s">
        <v>30</v>
      </c>
      <c r="BF66" t="s">
        <v>30</v>
      </c>
      <c r="BG66" t="s">
        <v>30</v>
      </c>
      <c r="BH66" t="s">
        <v>30</v>
      </c>
      <c r="BI66" t="s">
        <v>30</v>
      </c>
      <c r="BJ66" t="s">
        <v>30</v>
      </c>
      <c r="BK66" s="29" t="s">
        <v>30</v>
      </c>
      <c r="BL66" t="s">
        <v>3914</v>
      </c>
      <c r="BM66" t="s">
        <v>3915</v>
      </c>
      <c r="BN66" s="30">
        <v>45449.611643518503</v>
      </c>
      <c r="BO66" t="s">
        <v>4997</v>
      </c>
      <c r="BP66" t="s">
        <v>4998</v>
      </c>
      <c r="BQ66" t="s">
        <v>4999</v>
      </c>
      <c r="BR66" t="s">
        <v>3962</v>
      </c>
      <c r="BS66" t="s">
        <v>3920</v>
      </c>
      <c r="BT66" t="s">
        <v>4013</v>
      </c>
      <c r="BU66" t="s">
        <v>4014</v>
      </c>
      <c r="BV66" t="s">
        <v>4987</v>
      </c>
      <c r="BW66" t="s">
        <v>5000</v>
      </c>
      <c r="BX66" t="s">
        <v>4403</v>
      </c>
      <c r="BY66" t="s">
        <v>3926</v>
      </c>
      <c r="BZ66" t="s">
        <v>3927</v>
      </c>
      <c r="CA66" s="30">
        <v>45449.611608796302</v>
      </c>
      <c r="CB66" s="30">
        <v>45449.611643518503</v>
      </c>
      <c r="CC66" s="30">
        <v>45449.609166666698</v>
      </c>
      <c r="CD66" t="s">
        <v>15</v>
      </c>
      <c r="CE66">
        <v>2024</v>
      </c>
      <c r="CF66">
        <v>6</v>
      </c>
      <c r="CG66" t="s">
        <v>3967</v>
      </c>
      <c r="CH66" t="s">
        <v>55</v>
      </c>
      <c r="CI66" t="s">
        <v>3929</v>
      </c>
      <c r="CJ66" t="s">
        <v>3930</v>
      </c>
      <c r="CK66" t="s">
        <v>3931</v>
      </c>
      <c r="CL66" t="s">
        <v>3967</v>
      </c>
      <c r="CM66">
        <v>2035</v>
      </c>
      <c r="CN66" t="s">
        <v>3967</v>
      </c>
      <c r="CO66" t="s">
        <v>3967</v>
      </c>
      <c r="CP66" s="30">
        <v>45449</v>
      </c>
      <c r="CQ66" s="30">
        <v>46544</v>
      </c>
      <c r="CR66" t="s">
        <v>3968</v>
      </c>
      <c r="CS66" t="s">
        <v>5001</v>
      </c>
      <c r="CT66" t="s">
        <v>5002</v>
      </c>
      <c r="CU66">
        <v>23627</v>
      </c>
      <c r="CV66">
        <v>59</v>
      </c>
      <c r="CW66" t="s">
        <v>3935</v>
      </c>
      <c r="CX66" t="s">
        <v>3968</v>
      </c>
      <c r="CY66" t="s">
        <v>4746</v>
      </c>
      <c r="CZ66" t="s">
        <v>4747</v>
      </c>
      <c r="DA66" t="s">
        <v>4425</v>
      </c>
      <c r="DB66" t="s">
        <v>4987</v>
      </c>
      <c r="DC66" t="s">
        <v>4987</v>
      </c>
      <c r="DD66" t="s">
        <v>5003</v>
      </c>
      <c r="DE66" t="s">
        <v>5004</v>
      </c>
      <c r="DF66" t="s">
        <v>4252</v>
      </c>
      <c r="DG66" t="s">
        <v>3968</v>
      </c>
      <c r="DH66" t="s">
        <v>4078</v>
      </c>
      <c r="DI66" t="s">
        <v>4003</v>
      </c>
      <c r="DJ66" t="s">
        <v>4408</v>
      </c>
      <c r="DK66" t="s">
        <v>4399</v>
      </c>
      <c r="DL66" t="s">
        <v>3926</v>
      </c>
      <c r="DM66" t="s">
        <v>3945</v>
      </c>
      <c r="DN66" t="s">
        <v>3927</v>
      </c>
      <c r="DO66" t="s">
        <v>4403</v>
      </c>
      <c r="DP66" t="s">
        <v>3980</v>
      </c>
      <c r="DQ66" t="s">
        <v>15</v>
      </c>
      <c r="DR66" t="s">
        <v>3980</v>
      </c>
      <c r="DS66" t="s">
        <v>3981</v>
      </c>
      <c r="DT66" t="s">
        <v>3949</v>
      </c>
      <c r="DU66" t="s">
        <v>4430</v>
      </c>
      <c r="DV66">
        <v>0</v>
      </c>
      <c r="DW66">
        <v>0</v>
      </c>
      <c r="DX66" t="s">
        <v>3931</v>
      </c>
      <c r="DY66" t="s">
        <v>4751</v>
      </c>
      <c r="DZ66" s="30" t="s">
        <v>30</v>
      </c>
      <c r="EA66" t="s">
        <v>3931</v>
      </c>
      <c r="EB66" t="s">
        <v>3931</v>
      </c>
      <c r="EC66" t="s">
        <v>3931</v>
      </c>
      <c r="ED66" t="s">
        <v>3931</v>
      </c>
      <c r="EE66" t="s">
        <v>5005</v>
      </c>
      <c r="EF66" t="s">
        <v>5006</v>
      </c>
      <c r="EG66" t="s">
        <v>30</v>
      </c>
      <c r="EH66" t="s">
        <v>30</v>
      </c>
      <c r="EI66" t="s">
        <v>30</v>
      </c>
      <c r="EJ66" t="s">
        <v>30</v>
      </c>
      <c r="EK66" t="s">
        <v>30</v>
      </c>
      <c r="EL66">
        <v>0</v>
      </c>
      <c r="EM66">
        <v>0</v>
      </c>
      <c r="EN66" t="s">
        <v>30</v>
      </c>
      <c r="EO66" t="s">
        <v>30</v>
      </c>
      <c r="EP66">
        <v>0</v>
      </c>
      <c r="EQ66">
        <v>0</v>
      </c>
      <c r="ER66">
        <v>1</v>
      </c>
      <c r="ES66" t="s">
        <v>59</v>
      </c>
      <c r="ET66" t="s">
        <v>4987</v>
      </c>
      <c r="EU66">
        <v>0</v>
      </c>
      <c r="EV66" t="s">
        <v>30</v>
      </c>
      <c r="EW66" t="s">
        <v>30</v>
      </c>
      <c r="EX66" t="s">
        <v>30</v>
      </c>
      <c r="EY66" t="s">
        <v>30</v>
      </c>
      <c r="EZ66" t="str">
        <f t="shared" ref="EZ66:EZ129" si="1">IF(DN66 = "Expedited", BN66-CA66, "")</f>
        <v/>
      </c>
      <c r="FA66">
        <v>3.4722222222222202E-5</v>
      </c>
      <c r="FB66" t="s">
        <v>15</v>
      </c>
      <c r="FC66">
        <v>1</v>
      </c>
      <c r="FD66">
        <v>0</v>
      </c>
      <c r="FG66" t="s">
        <v>30</v>
      </c>
      <c r="FH66" t="s">
        <v>30</v>
      </c>
      <c r="FI66" t="s">
        <v>30</v>
      </c>
      <c r="FJ66" t="s">
        <v>30</v>
      </c>
      <c r="FK66" t="s">
        <v>30</v>
      </c>
      <c r="FL66">
        <v>1</v>
      </c>
      <c r="FM66" t="s">
        <v>3719</v>
      </c>
      <c r="FN66">
        <v>1</v>
      </c>
      <c r="FO66">
        <v>0</v>
      </c>
      <c r="FP66" t="s">
        <v>184</v>
      </c>
      <c r="FQ66">
        <v>1</v>
      </c>
      <c r="FR66">
        <v>0</v>
      </c>
      <c r="FS66" t="s">
        <v>30</v>
      </c>
      <c r="FT66" t="s">
        <v>55</v>
      </c>
      <c r="FU66">
        <v>0</v>
      </c>
      <c r="FV66">
        <v>0</v>
      </c>
      <c r="FW66">
        <v>0</v>
      </c>
      <c r="FX66">
        <v>0</v>
      </c>
      <c r="FY66" t="s">
        <v>59</v>
      </c>
      <c r="FZ66" t="s">
        <v>4399</v>
      </c>
      <c r="GA66" t="s">
        <v>30</v>
      </c>
      <c r="GB66" t="s">
        <v>30</v>
      </c>
      <c r="GC66" t="s">
        <v>30</v>
      </c>
    </row>
    <row r="67" spans="1:185" x14ac:dyDescent="0.25">
      <c r="A67" t="s">
        <v>184</v>
      </c>
      <c r="B67" t="s">
        <v>1259</v>
      </c>
      <c r="C67">
        <v>1</v>
      </c>
      <c r="D67" t="s">
        <v>1259</v>
      </c>
      <c r="E67">
        <v>1</v>
      </c>
      <c r="F67" t="s">
        <v>5007</v>
      </c>
      <c r="G67" t="s">
        <v>5007</v>
      </c>
      <c r="H67" t="s">
        <v>30</v>
      </c>
      <c r="I67" t="s">
        <v>30</v>
      </c>
      <c r="J67" t="s">
        <v>30</v>
      </c>
      <c r="K67" t="s">
        <v>30</v>
      </c>
      <c r="L67" t="s">
        <v>30</v>
      </c>
      <c r="M67" t="s">
        <v>30</v>
      </c>
      <c r="N67" t="s">
        <v>30</v>
      </c>
      <c r="O67" t="s">
        <v>30</v>
      </c>
      <c r="P67" t="s">
        <v>30</v>
      </c>
      <c r="Q67" s="29" t="s">
        <v>30</v>
      </c>
      <c r="R67" s="29" t="s">
        <v>30</v>
      </c>
      <c r="S67" t="s">
        <v>30</v>
      </c>
      <c r="T67" t="s">
        <v>30</v>
      </c>
      <c r="U67" t="s">
        <v>30</v>
      </c>
      <c r="V67" t="s">
        <v>30</v>
      </c>
      <c r="W67" t="s">
        <v>30</v>
      </c>
      <c r="X67" t="s">
        <v>30</v>
      </c>
      <c r="Y67" s="29" t="s">
        <v>30</v>
      </c>
      <c r="Z67" s="29" t="s">
        <v>30</v>
      </c>
      <c r="AA67" s="29" t="s">
        <v>30</v>
      </c>
      <c r="AB67" t="s">
        <v>30</v>
      </c>
      <c r="AC67" t="s">
        <v>30</v>
      </c>
      <c r="AD67" t="s">
        <v>30</v>
      </c>
      <c r="AE67" t="s">
        <v>30</v>
      </c>
      <c r="AF67" t="s">
        <v>30</v>
      </c>
      <c r="AG67" t="s">
        <v>30</v>
      </c>
      <c r="AH67" t="s">
        <v>30</v>
      </c>
      <c r="AI67" t="s">
        <v>30</v>
      </c>
      <c r="AJ67" t="s">
        <v>5008</v>
      </c>
      <c r="AK67" t="s">
        <v>30</v>
      </c>
      <c r="AL67" t="s">
        <v>30</v>
      </c>
      <c r="AM67" t="s">
        <v>30</v>
      </c>
      <c r="AN67" s="29" t="s">
        <v>30</v>
      </c>
      <c r="AO67" t="s">
        <v>30</v>
      </c>
      <c r="AP67" t="s">
        <v>30</v>
      </c>
      <c r="AQ67" t="s">
        <v>30</v>
      </c>
      <c r="AR67" t="s">
        <v>30</v>
      </c>
      <c r="AS67" t="s">
        <v>30</v>
      </c>
      <c r="AT67" t="s">
        <v>30</v>
      </c>
      <c r="AU67" t="s">
        <v>30</v>
      </c>
      <c r="AV67" t="s">
        <v>30</v>
      </c>
      <c r="AW67" t="s">
        <v>30</v>
      </c>
      <c r="AX67" t="s">
        <v>30</v>
      </c>
      <c r="AY67" t="s">
        <v>30</v>
      </c>
      <c r="AZ67" t="s">
        <v>30</v>
      </c>
      <c r="BA67" t="s">
        <v>30</v>
      </c>
      <c r="BB67" t="s">
        <v>30</v>
      </c>
      <c r="BC67" t="s">
        <v>30</v>
      </c>
      <c r="BD67" t="s">
        <v>30</v>
      </c>
      <c r="BE67" t="s">
        <v>30</v>
      </c>
      <c r="BF67" t="s">
        <v>30</v>
      </c>
      <c r="BG67" t="s">
        <v>30</v>
      </c>
      <c r="BH67" t="s">
        <v>30</v>
      </c>
      <c r="BI67" t="s">
        <v>30</v>
      </c>
      <c r="BJ67" t="s">
        <v>30</v>
      </c>
      <c r="BK67" s="29" t="s">
        <v>30</v>
      </c>
      <c r="BL67" t="s">
        <v>3914</v>
      </c>
      <c r="BM67" t="s">
        <v>3915</v>
      </c>
      <c r="BN67" s="30">
        <v>45583.636458333298</v>
      </c>
      <c r="BO67" t="s">
        <v>5009</v>
      </c>
      <c r="BP67" t="s">
        <v>5010</v>
      </c>
      <c r="BQ67" t="s">
        <v>5011</v>
      </c>
      <c r="BR67" t="s">
        <v>3962</v>
      </c>
      <c r="BS67" t="s">
        <v>3920</v>
      </c>
      <c r="BT67" t="s">
        <v>3921</v>
      </c>
      <c r="BU67" t="s">
        <v>5012</v>
      </c>
      <c r="BV67" t="s">
        <v>5013</v>
      </c>
      <c r="BW67" t="s">
        <v>5014</v>
      </c>
      <c r="BX67" t="s">
        <v>3993</v>
      </c>
      <c r="BY67" t="s">
        <v>3926</v>
      </c>
      <c r="BZ67" t="s">
        <v>3927</v>
      </c>
      <c r="CA67" s="30">
        <v>45583.630196759303</v>
      </c>
      <c r="CB67" s="30">
        <v>45583.636331018497</v>
      </c>
      <c r="CC67" s="30">
        <v>45583.617615740703</v>
      </c>
      <c r="CD67" t="s">
        <v>15</v>
      </c>
      <c r="CE67">
        <v>2024</v>
      </c>
      <c r="CF67">
        <v>10</v>
      </c>
      <c r="CG67" t="s">
        <v>5015</v>
      </c>
      <c r="CH67" t="s">
        <v>55</v>
      </c>
      <c r="CI67" t="s">
        <v>3929</v>
      </c>
      <c r="CJ67" t="s">
        <v>3930</v>
      </c>
      <c r="CK67" t="s">
        <v>5015</v>
      </c>
      <c r="CL67" t="s">
        <v>3931</v>
      </c>
      <c r="CM67">
        <v>2035</v>
      </c>
      <c r="CN67" t="s">
        <v>3967</v>
      </c>
      <c r="CO67" t="s">
        <v>5015</v>
      </c>
      <c r="CP67" s="30">
        <v>45583</v>
      </c>
      <c r="CQ67" s="30">
        <v>45948</v>
      </c>
      <c r="CR67" t="s">
        <v>3968</v>
      </c>
      <c r="CS67" t="s">
        <v>4781</v>
      </c>
      <c r="CT67" t="s">
        <v>5016</v>
      </c>
      <c r="CU67">
        <v>23651</v>
      </c>
      <c r="CV67">
        <v>60</v>
      </c>
      <c r="CW67" t="s">
        <v>3971</v>
      </c>
      <c r="CX67" t="s">
        <v>4387</v>
      </c>
      <c r="CY67" t="s">
        <v>5017</v>
      </c>
      <c r="CZ67" t="s">
        <v>5018</v>
      </c>
      <c r="DA67" t="s">
        <v>4609</v>
      </c>
      <c r="DB67" t="s">
        <v>5013</v>
      </c>
      <c r="DC67" t="s">
        <v>5013</v>
      </c>
      <c r="DD67" t="s">
        <v>5019</v>
      </c>
      <c r="DE67" t="s">
        <v>5020</v>
      </c>
      <c r="DF67" t="s">
        <v>5021</v>
      </c>
      <c r="DG67" t="s">
        <v>4387</v>
      </c>
      <c r="DH67" t="s">
        <v>4394</v>
      </c>
      <c r="DI67" t="s">
        <v>4003</v>
      </c>
      <c r="DJ67" t="s">
        <v>5022</v>
      </c>
      <c r="DK67" t="s">
        <v>5007</v>
      </c>
      <c r="DL67" t="s">
        <v>3926</v>
      </c>
      <c r="DM67" t="s">
        <v>3945</v>
      </c>
      <c r="DN67" t="s">
        <v>3927</v>
      </c>
      <c r="DO67" t="s">
        <v>3993</v>
      </c>
      <c r="DP67" t="s">
        <v>3980</v>
      </c>
      <c r="DQ67" t="s">
        <v>15</v>
      </c>
      <c r="DR67" t="s">
        <v>3980</v>
      </c>
      <c r="DS67" t="s">
        <v>3981</v>
      </c>
      <c r="DT67" t="s">
        <v>3949</v>
      </c>
      <c r="DU67" t="s">
        <v>4611</v>
      </c>
      <c r="DV67">
        <v>0</v>
      </c>
      <c r="DW67">
        <v>0</v>
      </c>
      <c r="DX67" t="s">
        <v>3931</v>
      </c>
      <c r="DY67" t="s">
        <v>5023</v>
      </c>
      <c r="DZ67" s="30" t="s">
        <v>30</v>
      </c>
      <c r="EA67" t="s">
        <v>3931</v>
      </c>
      <c r="EB67" t="s">
        <v>3931</v>
      </c>
      <c r="EC67" t="s">
        <v>3931</v>
      </c>
      <c r="ED67" t="s">
        <v>3931</v>
      </c>
      <c r="EE67" t="s">
        <v>5024</v>
      </c>
      <c r="EF67" t="s">
        <v>5025</v>
      </c>
      <c r="EG67" t="s">
        <v>30</v>
      </c>
      <c r="EH67" t="s">
        <v>30</v>
      </c>
      <c r="EI67" t="s">
        <v>30</v>
      </c>
      <c r="EJ67" t="s">
        <v>30</v>
      </c>
      <c r="EK67" t="s">
        <v>30</v>
      </c>
      <c r="EL67">
        <v>0</v>
      </c>
      <c r="EM67">
        <v>0</v>
      </c>
      <c r="EN67" t="s">
        <v>30</v>
      </c>
      <c r="EO67" t="s">
        <v>30</v>
      </c>
      <c r="EP67">
        <v>0</v>
      </c>
      <c r="EQ67">
        <v>0</v>
      </c>
      <c r="ER67">
        <v>1</v>
      </c>
      <c r="ES67" t="s">
        <v>59</v>
      </c>
      <c r="ET67" t="s">
        <v>5013</v>
      </c>
      <c r="EU67">
        <v>0</v>
      </c>
      <c r="EV67" t="s">
        <v>30</v>
      </c>
      <c r="EW67" t="s">
        <v>30</v>
      </c>
      <c r="EX67" t="s">
        <v>30</v>
      </c>
      <c r="EY67" t="s">
        <v>30</v>
      </c>
      <c r="EZ67" t="str">
        <f t="shared" si="1"/>
        <v/>
      </c>
      <c r="FA67">
        <v>6.2615740740740696E-3</v>
      </c>
      <c r="FB67" t="s">
        <v>15</v>
      </c>
      <c r="FC67">
        <v>1</v>
      </c>
      <c r="FD67">
        <v>0</v>
      </c>
      <c r="FG67" t="s">
        <v>30</v>
      </c>
      <c r="FH67" t="s">
        <v>30</v>
      </c>
      <c r="FI67" t="s">
        <v>30</v>
      </c>
      <c r="FJ67" t="s">
        <v>30</v>
      </c>
      <c r="FK67" t="s">
        <v>30</v>
      </c>
      <c r="FL67">
        <v>1</v>
      </c>
      <c r="FM67" t="s">
        <v>3719</v>
      </c>
      <c r="FN67">
        <v>1</v>
      </c>
      <c r="FO67">
        <v>0</v>
      </c>
      <c r="FP67" t="s">
        <v>184</v>
      </c>
      <c r="FQ67">
        <v>1</v>
      </c>
      <c r="FR67">
        <v>0</v>
      </c>
      <c r="FS67" t="s">
        <v>30</v>
      </c>
      <c r="FT67" t="s">
        <v>55</v>
      </c>
      <c r="FU67">
        <v>0</v>
      </c>
      <c r="FV67">
        <v>0</v>
      </c>
      <c r="FW67">
        <v>0</v>
      </c>
      <c r="FX67">
        <v>0</v>
      </c>
      <c r="FY67" t="s">
        <v>59</v>
      </c>
      <c r="FZ67" t="s">
        <v>5007</v>
      </c>
      <c r="GA67" t="s">
        <v>30</v>
      </c>
      <c r="GB67" t="s">
        <v>30</v>
      </c>
      <c r="GC67" t="s">
        <v>30</v>
      </c>
    </row>
    <row r="68" spans="1:185" x14ac:dyDescent="0.25">
      <c r="A68" t="s">
        <v>184</v>
      </c>
      <c r="B68" t="s">
        <v>1259</v>
      </c>
      <c r="C68">
        <v>1</v>
      </c>
      <c r="D68" t="s">
        <v>1259</v>
      </c>
      <c r="E68">
        <v>1</v>
      </c>
      <c r="F68" t="s">
        <v>4411</v>
      </c>
      <c r="G68" t="s">
        <v>4411</v>
      </c>
      <c r="H68" t="s">
        <v>30</v>
      </c>
      <c r="I68" t="s">
        <v>30</v>
      </c>
      <c r="J68" t="s">
        <v>30</v>
      </c>
      <c r="K68" t="s">
        <v>30</v>
      </c>
      <c r="L68" t="s">
        <v>30</v>
      </c>
      <c r="M68" t="s">
        <v>30</v>
      </c>
      <c r="N68" t="s">
        <v>30</v>
      </c>
      <c r="O68" t="s">
        <v>30</v>
      </c>
      <c r="P68" t="s">
        <v>30</v>
      </c>
      <c r="Q68" s="29" t="s">
        <v>30</v>
      </c>
      <c r="R68" s="29" t="s">
        <v>30</v>
      </c>
      <c r="S68" t="s">
        <v>30</v>
      </c>
      <c r="T68" t="s">
        <v>30</v>
      </c>
      <c r="U68" t="s">
        <v>30</v>
      </c>
      <c r="V68" t="s">
        <v>30</v>
      </c>
      <c r="W68" t="s">
        <v>30</v>
      </c>
      <c r="X68" t="s">
        <v>30</v>
      </c>
      <c r="Y68" s="29" t="s">
        <v>30</v>
      </c>
      <c r="Z68" s="29" t="s">
        <v>30</v>
      </c>
      <c r="AA68" s="29" t="s">
        <v>30</v>
      </c>
      <c r="AB68" t="s">
        <v>30</v>
      </c>
      <c r="AC68" t="s">
        <v>30</v>
      </c>
      <c r="AD68" t="s">
        <v>30</v>
      </c>
      <c r="AE68" t="s">
        <v>30</v>
      </c>
      <c r="AF68" t="s">
        <v>30</v>
      </c>
      <c r="AG68" t="s">
        <v>30</v>
      </c>
      <c r="AH68" t="s">
        <v>30</v>
      </c>
      <c r="AI68" t="s">
        <v>30</v>
      </c>
      <c r="AJ68" t="s">
        <v>5026</v>
      </c>
      <c r="AK68" t="s">
        <v>30</v>
      </c>
      <c r="AL68" t="s">
        <v>30</v>
      </c>
      <c r="AM68" t="s">
        <v>30</v>
      </c>
      <c r="AN68" s="29" t="s">
        <v>30</v>
      </c>
      <c r="AO68" t="s">
        <v>30</v>
      </c>
      <c r="AP68" t="s">
        <v>30</v>
      </c>
      <c r="AQ68" t="s">
        <v>30</v>
      </c>
      <c r="AR68" t="s">
        <v>30</v>
      </c>
      <c r="AS68" t="s">
        <v>30</v>
      </c>
      <c r="AT68" t="s">
        <v>30</v>
      </c>
      <c r="AU68" t="s">
        <v>30</v>
      </c>
      <c r="AV68" t="s">
        <v>30</v>
      </c>
      <c r="AW68" t="s">
        <v>30</v>
      </c>
      <c r="AX68" t="s">
        <v>30</v>
      </c>
      <c r="AY68" t="s">
        <v>30</v>
      </c>
      <c r="AZ68" t="s">
        <v>30</v>
      </c>
      <c r="BA68" t="s">
        <v>30</v>
      </c>
      <c r="BB68" t="s">
        <v>30</v>
      </c>
      <c r="BC68" t="s">
        <v>30</v>
      </c>
      <c r="BD68" t="s">
        <v>30</v>
      </c>
      <c r="BE68" t="s">
        <v>30</v>
      </c>
      <c r="BF68" t="s">
        <v>30</v>
      </c>
      <c r="BG68" t="s">
        <v>30</v>
      </c>
      <c r="BH68" t="s">
        <v>30</v>
      </c>
      <c r="BI68" t="s">
        <v>30</v>
      </c>
      <c r="BJ68" t="s">
        <v>30</v>
      </c>
      <c r="BK68" s="29" t="s">
        <v>30</v>
      </c>
      <c r="BL68" t="s">
        <v>3914</v>
      </c>
      <c r="BM68" t="s">
        <v>3915</v>
      </c>
      <c r="BN68" s="30">
        <v>45534.570011574098</v>
      </c>
      <c r="BO68" t="s">
        <v>5027</v>
      </c>
      <c r="BP68" t="s">
        <v>5010</v>
      </c>
      <c r="BQ68" t="s">
        <v>5011</v>
      </c>
      <c r="BR68" t="s">
        <v>3962</v>
      </c>
      <c r="BS68" t="s">
        <v>3920</v>
      </c>
      <c r="BT68" t="s">
        <v>3921</v>
      </c>
      <c r="BU68" t="s">
        <v>5012</v>
      </c>
      <c r="BV68" t="s">
        <v>5013</v>
      </c>
      <c r="BW68" t="s">
        <v>5028</v>
      </c>
      <c r="BX68" t="s">
        <v>4403</v>
      </c>
      <c r="BY68" t="s">
        <v>3926</v>
      </c>
      <c r="BZ68" t="s">
        <v>4123</v>
      </c>
      <c r="CA68" s="30">
        <v>45534.569976851897</v>
      </c>
      <c r="CB68" s="30">
        <v>45534.570011574098</v>
      </c>
      <c r="CC68" s="30">
        <v>45534.568796296298</v>
      </c>
      <c r="CD68" t="s">
        <v>15</v>
      </c>
      <c r="CE68">
        <v>2024</v>
      </c>
      <c r="CF68">
        <v>8</v>
      </c>
      <c r="CG68" t="s">
        <v>3967</v>
      </c>
      <c r="CH68" t="s">
        <v>55</v>
      </c>
      <c r="CI68" t="s">
        <v>3929</v>
      </c>
      <c r="CJ68" t="s">
        <v>3930</v>
      </c>
      <c r="CK68" t="s">
        <v>3931</v>
      </c>
      <c r="CL68" t="s">
        <v>3967</v>
      </c>
      <c r="CM68">
        <v>2035</v>
      </c>
      <c r="CN68" t="s">
        <v>3967</v>
      </c>
      <c r="CO68" t="s">
        <v>3967</v>
      </c>
      <c r="CP68" s="30">
        <v>45534</v>
      </c>
      <c r="CQ68" s="30">
        <v>46629</v>
      </c>
      <c r="CR68" t="s">
        <v>3968</v>
      </c>
      <c r="CS68" t="s">
        <v>4781</v>
      </c>
      <c r="CT68" t="s">
        <v>5016</v>
      </c>
      <c r="CU68">
        <v>23651</v>
      </c>
      <c r="CV68">
        <v>59</v>
      </c>
      <c r="CW68" t="s">
        <v>3971</v>
      </c>
      <c r="CX68" t="s">
        <v>4387</v>
      </c>
      <c r="CY68" t="s">
        <v>5029</v>
      </c>
      <c r="CZ68" t="s">
        <v>4424</v>
      </c>
      <c r="DA68" t="s">
        <v>4390</v>
      </c>
      <c r="DB68" t="s">
        <v>5013</v>
      </c>
      <c r="DC68" t="s">
        <v>5013</v>
      </c>
      <c r="DD68" t="s">
        <v>5030</v>
      </c>
      <c r="DE68" t="s">
        <v>5020</v>
      </c>
      <c r="DF68" t="s">
        <v>4407</v>
      </c>
      <c r="DG68" t="s">
        <v>4387</v>
      </c>
      <c r="DH68" t="s">
        <v>4394</v>
      </c>
      <c r="DI68" t="s">
        <v>4003</v>
      </c>
      <c r="DJ68" t="s">
        <v>4408</v>
      </c>
      <c r="DK68" t="s">
        <v>4411</v>
      </c>
      <c r="DL68" t="s">
        <v>3926</v>
      </c>
      <c r="DM68" t="s">
        <v>4136</v>
      </c>
      <c r="DN68" t="s">
        <v>4123</v>
      </c>
      <c r="DO68" t="s">
        <v>4403</v>
      </c>
      <c r="DP68" t="s">
        <v>3980</v>
      </c>
      <c r="DQ68" t="s">
        <v>15</v>
      </c>
      <c r="DR68" t="s">
        <v>3980</v>
      </c>
      <c r="DS68" t="s">
        <v>3981</v>
      </c>
      <c r="DT68" t="s">
        <v>3949</v>
      </c>
      <c r="DU68" t="s">
        <v>4395</v>
      </c>
      <c r="DV68">
        <v>0</v>
      </c>
      <c r="DW68">
        <v>0</v>
      </c>
      <c r="DX68" t="s">
        <v>3931</v>
      </c>
      <c r="DY68" t="s">
        <v>5031</v>
      </c>
      <c r="DZ68" s="30" t="s">
        <v>30</v>
      </c>
      <c r="EA68" t="s">
        <v>3931</v>
      </c>
      <c r="EB68" t="s">
        <v>3931</v>
      </c>
      <c r="EC68" t="s">
        <v>3931</v>
      </c>
      <c r="ED68" t="s">
        <v>3931</v>
      </c>
      <c r="EE68" t="s">
        <v>5024</v>
      </c>
      <c r="EF68" t="s">
        <v>5032</v>
      </c>
      <c r="EG68" t="s">
        <v>30</v>
      </c>
      <c r="EH68" t="s">
        <v>30</v>
      </c>
      <c r="EI68" t="s">
        <v>30</v>
      </c>
      <c r="EJ68" t="s">
        <v>30</v>
      </c>
      <c r="EK68" t="s">
        <v>30</v>
      </c>
      <c r="EL68">
        <v>0</v>
      </c>
      <c r="EM68">
        <v>0</v>
      </c>
      <c r="EN68" t="s">
        <v>30</v>
      </c>
      <c r="EO68" t="s">
        <v>30</v>
      </c>
      <c r="EP68">
        <v>0</v>
      </c>
      <c r="EQ68">
        <v>0</v>
      </c>
      <c r="ER68">
        <v>1</v>
      </c>
      <c r="ES68" t="s">
        <v>59</v>
      </c>
      <c r="ET68" t="s">
        <v>5013</v>
      </c>
      <c r="EU68">
        <v>0</v>
      </c>
      <c r="EV68" t="s">
        <v>30</v>
      </c>
      <c r="EW68" t="s">
        <v>30</v>
      </c>
      <c r="EX68" t="s">
        <v>30</v>
      </c>
      <c r="EY68" t="s">
        <v>30</v>
      </c>
      <c r="EZ68">
        <f t="shared" si="1"/>
        <v>3.4722201235126704E-5</v>
      </c>
      <c r="FA68">
        <v>3.4722222222222202E-5</v>
      </c>
      <c r="FB68" t="s">
        <v>15</v>
      </c>
      <c r="FC68">
        <v>1</v>
      </c>
      <c r="FD68">
        <v>0</v>
      </c>
      <c r="FE68">
        <v>1</v>
      </c>
      <c r="FG68" t="s">
        <v>30</v>
      </c>
      <c r="FH68" t="s">
        <v>30</v>
      </c>
      <c r="FI68" t="s">
        <v>30</v>
      </c>
      <c r="FJ68" t="s">
        <v>30</v>
      </c>
      <c r="FK68" t="s">
        <v>30</v>
      </c>
      <c r="FL68">
        <v>1</v>
      </c>
      <c r="FM68" t="s">
        <v>3719</v>
      </c>
      <c r="FN68">
        <v>1</v>
      </c>
      <c r="FO68">
        <v>0</v>
      </c>
      <c r="FP68" t="s">
        <v>184</v>
      </c>
      <c r="FQ68">
        <v>1</v>
      </c>
      <c r="FR68">
        <v>0</v>
      </c>
      <c r="FS68" t="s">
        <v>30</v>
      </c>
      <c r="FT68" t="s">
        <v>55</v>
      </c>
      <c r="FU68">
        <v>0</v>
      </c>
      <c r="FV68">
        <v>0</v>
      </c>
      <c r="FW68">
        <v>0</v>
      </c>
      <c r="FX68">
        <v>0</v>
      </c>
      <c r="FY68" t="s">
        <v>59</v>
      </c>
      <c r="FZ68" t="s">
        <v>4411</v>
      </c>
      <c r="GA68" t="s">
        <v>30</v>
      </c>
      <c r="GB68" t="s">
        <v>30</v>
      </c>
      <c r="GC68" t="s">
        <v>30</v>
      </c>
    </row>
    <row r="69" spans="1:185" x14ac:dyDescent="0.25">
      <c r="A69" t="s">
        <v>184</v>
      </c>
      <c r="B69" t="s">
        <v>1259</v>
      </c>
      <c r="C69">
        <v>1</v>
      </c>
      <c r="D69" t="s">
        <v>1259</v>
      </c>
      <c r="E69">
        <v>1</v>
      </c>
      <c r="F69" t="s">
        <v>4399</v>
      </c>
      <c r="G69" t="s">
        <v>4399</v>
      </c>
      <c r="H69" t="s">
        <v>30</v>
      </c>
      <c r="I69" t="s">
        <v>30</v>
      </c>
      <c r="J69" t="s">
        <v>30</v>
      </c>
      <c r="K69" t="s">
        <v>30</v>
      </c>
      <c r="L69" t="s">
        <v>30</v>
      </c>
      <c r="M69" t="s">
        <v>30</v>
      </c>
      <c r="N69" t="s">
        <v>30</v>
      </c>
      <c r="O69" t="s">
        <v>30</v>
      </c>
      <c r="P69" t="s">
        <v>30</v>
      </c>
      <c r="Q69" s="29" t="s">
        <v>30</v>
      </c>
      <c r="R69" s="29" t="s">
        <v>30</v>
      </c>
      <c r="S69" t="s">
        <v>30</v>
      </c>
      <c r="T69" t="s">
        <v>30</v>
      </c>
      <c r="U69" t="s">
        <v>30</v>
      </c>
      <c r="V69" t="s">
        <v>30</v>
      </c>
      <c r="W69" t="s">
        <v>30</v>
      </c>
      <c r="X69" t="s">
        <v>30</v>
      </c>
      <c r="Y69" s="29" t="s">
        <v>30</v>
      </c>
      <c r="Z69" s="29" t="s">
        <v>30</v>
      </c>
      <c r="AA69" s="29" t="s">
        <v>30</v>
      </c>
      <c r="AB69" t="s">
        <v>30</v>
      </c>
      <c r="AC69" t="s">
        <v>30</v>
      </c>
      <c r="AD69" t="s">
        <v>30</v>
      </c>
      <c r="AE69" t="s">
        <v>30</v>
      </c>
      <c r="AF69" t="s">
        <v>30</v>
      </c>
      <c r="AG69" t="s">
        <v>30</v>
      </c>
      <c r="AH69" t="s">
        <v>30</v>
      </c>
      <c r="AI69" t="s">
        <v>30</v>
      </c>
      <c r="AJ69" t="s">
        <v>5033</v>
      </c>
      <c r="AK69" t="s">
        <v>30</v>
      </c>
      <c r="AL69" t="s">
        <v>30</v>
      </c>
      <c r="AM69" t="s">
        <v>30</v>
      </c>
      <c r="AN69" s="29" t="s">
        <v>30</v>
      </c>
      <c r="AO69" t="s">
        <v>30</v>
      </c>
      <c r="AP69" t="s">
        <v>30</v>
      </c>
      <c r="AQ69" t="s">
        <v>30</v>
      </c>
      <c r="AR69" t="s">
        <v>30</v>
      </c>
      <c r="AS69" t="s">
        <v>30</v>
      </c>
      <c r="AT69" t="s">
        <v>30</v>
      </c>
      <c r="AU69" t="s">
        <v>30</v>
      </c>
      <c r="AV69" t="s">
        <v>30</v>
      </c>
      <c r="AW69" t="s">
        <v>30</v>
      </c>
      <c r="AX69" t="s">
        <v>30</v>
      </c>
      <c r="AY69" t="s">
        <v>30</v>
      </c>
      <c r="AZ69" t="s">
        <v>30</v>
      </c>
      <c r="BA69" t="s">
        <v>30</v>
      </c>
      <c r="BB69" t="s">
        <v>30</v>
      </c>
      <c r="BC69" t="s">
        <v>30</v>
      </c>
      <c r="BD69" t="s">
        <v>30</v>
      </c>
      <c r="BE69" t="s">
        <v>30</v>
      </c>
      <c r="BF69" t="s">
        <v>30</v>
      </c>
      <c r="BG69" t="s">
        <v>30</v>
      </c>
      <c r="BH69" t="s">
        <v>30</v>
      </c>
      <c r="BI69" t="s">
        <v>30</v>
      </c>
      <c r="BJ69" t="s">
        <v>30</v>
      </c>
      <c r="BK69" s="29" t="s">
        <v>30</v>
      </c>
      <c r="BL69" t="s">
        <v>3914</v>
      </c>
      <c r="BM69" t="s">
        <v>3915</v>
      </c>
      <c r="BN69" s="30">
        <v>45435.632824074099</v>
      </c>
      <c r="BO69" t="s">
        <v>5034</v>
      </c>
      <c r="BP69" t="s">
        <v>5035</v>
      </c>
      <c r="BQ69" t="s">
        <v>5036</v>
      </c>
      <c r="BR69" t="s">
        <v>5037</v>
      </c>
      <c r="BS69" t="s">
        <v>3920</v>
      </c>
      <c r="BT69" t="s">
        <v>3921</v>
      </c>
      <c r="BU69" t="s">
        <v>5038</v>
      </c>
      <c r="BV69" t="s">
        <v>5039</v>
      </c>
      <c r="BW69" t="s">
        <v>5040</v>
      </c>
      <c r="BX69" t="s">
        <v>5041</v>
      </c>
      <c r="BY69" t="s">
        <v>3926</v>
      </c>
      <c r="BZ69" t="s">
        <v>4123</v>
      </c>
      <c r="CA69" s="30">
        <v>45435.550868055601</v>
      </c>
      <c r="CB69" s="30">
        <v>45435.550868055601</v>
      </c>
      <c r="CC69" s="30">
        <v>45435.548564814802</v>
      </c>
      <c r="CD69" t="s">
        <v>14</v>
      </c>
      <c r="CE69">
        <v>2024</v>
      </c>
      <c r="CF69">
        <v>5</v>
      </c>
      <c r="CG69" t="s">
        <v>5042</v>
      </c>
      <c r="CH69" t="s">
        <v>55</v>
      </c>
      <c r="CI69" t="s">
        <v>3929</v>
      </c>
      <c r="CJ69" t="s">
        <v>3930</v>
      </c>
      <c r="CK69" t="s">
        <v>3931</v>
      </c>
      <c r="CL69" t="s">
        <v>5042</v>
      </c>
      <c r="CM69">
        <v>0</v>
      </c>
      <c r="CN69" t="s">
        <v>71</v>
      </c>
      <c r="CO69" t="s">
        <v>5042</v>
      </c>
      <c r="CP69" s="30" t="s">
        <v>30</v>
      </c>
      <c r="CQ69" s="30" t="s">
        <v>30</v>
      </c>
      <c r="CR69" t="s">
        <v>5043</v>
      </c>
      <c r="CS69" t="s">
        <v>5044</v>
      </c>
      <c r="CT69" t="s">
        <v>5045</v>
      </c>
      <c r="CU69">
        <v>21094</v>
      </c>
      <c r="CV69">
        <v>66</v>
      </c>
      <c r="CW69" t="s">
        <v>3971</v>
      </c>
      <c r="CX69" t="s">
        <v>5043</v>
      </c>
      <c r="CY69" t="s">
        <v>4642</v>
      </c>
      <c r="CZ69" t="s">
        <v>4405</v>
      </c>
      <c r="DA69" t="s">
        <v>4425</v>
      </c>
      <c r="DB69" t="s">
        <v>5039</v>
      </c>
      <c r="DC69" t="s">
        <v>5039</v>
      </c>
      <c r="DD69" t="s">
        <v>4688</v>
      </c>
      <c r="DE69" t="s">
        <v>5046</v>
      </c>
      <c r="DF69" t="s">
        <v>5047</v>
      </c>
      <c r="DG69" t="s">
        <v>5043</v>
      </c>
      <c r="DH69" t="s">
        <v>5048</v>
      </c>
      <c r="DI69" t="s">
        <v>4003</v>
      </c>
      <c r="DJ69" t="s">
        <v>4408</v>
      </c>
      <c r="DK69" t="s">
        <v>4399</v>
      </c>
      <c r="DL69" t="s">
        <v>3926</v>
      </c>
      <c r="DM69" t="s">
        <v>4136</v>
      </c>
      <c r="DN69" t="s">
        <v>4123</v>
      </c>
      <c r="DO69" t="s">
        <v>5041</v>
      </c>
      <c r="DP69" t="s">
        <v>4110</v>
      </c>
      <c r="DQ69" t="s">
        <v>14</v>
      </c>
      <c r="DR69" t="s">
        <v>14</v>
      </c>
      <c r="DS69" t="s">
        <v>3948</v>
      </c>
      <c r="DT69" t="s">
        <v>3949</v>
      </c>
      <c r="DU69" t="s">
        <v>4430</v>
      </c>
      <c r="DV69">
        <v>1.58</v>
      </c>
      <c r="DW69">
        <v>1.58</v>
      </c>
      <c r="DX69" t="s">
        <v>3931</v>
      </c>
      <c r="DY69" t="s">
        <v>4409</v>
      </c>
      <c r="DZ69" s="30">
        <v>45435.632824074099</v>
      </c>
      <c r="EA69" t="s">
        <v>4112</v>
      </c>
      <c r="EB69" t="s">
        <v>3931</v>
      </c>
      <c r="EC69" t="s">
        <v>3931</v>
      </c>
      <c r="ED69" t="s">
        <v>3931</v>
      </c>
      <c r="EE69" t="s">
        <v>5049</v>
      </c>
      <c r="EF69" t="s">
        <v>5050</v>
      </c>
      <c r="EG69" t="s">
        <v>40</v>
      </c>
      <c r="EH69">
        <v>0</v>
      </c>
      <c r="EI69">
        <v>1</v>
      </c>
      <c r="EJ69">
        <v>0</v>
      </c>
      <c r="EK69">
        <v>0</v>
      </c>
      <c r="EL69">
        <v>0</v>
      </c>
      <c r="EM69">
        <v>0</v>
      </c>
      <c r="EN69">
        <v>0</v>
      </c>
      <c r="EO69">
        <v>0</v>
      </c>
      <c r="EP69">
        <v>0</v>
      </c>
      <c r="EQ69">
        <v>0</v>
      </c>
      <c r="ER69">
        <v>1</v>
      </c>
      <c r="ES69" t="s">
        <v>56</v>
      </c>
      <c r="ET69" t="s">
        <v>5039</v>
      </c>
      <c r="EU69">
        <v>0</v>
      </c>
      <c r="EV69" t="s">
        <v>30</v>
      </c>
      <c r="EW69" t="s">
        <v>30</v>
      </c>
      <c r="EX69" t="s">
        <v>30</v>
      </c>
      <c r="EY69" t="s">
        <v>30</v>
      </c>
      <c r="EZ69">
        <f t="shared" si="1"/>
        <v>8.1956018497294281E-2</v>
      </c>
      <c r="FA69">
        <v>8.1956018518518498E-2</v>
      </c>
      <c r="FB69" t="s">
        <v>14</v>
      </c>
      <c r="FC69">
        <v>0</v>
      </c>
      <c r="FD69">
        <v>1</v>
      </c>
      <c r="FF69">
        <v>1</v>
      </c>
      <c r="FG69" t="s">
        <v>30</v>
      </c>
      <c r="FH69" t="s">
        <v>30</v>
      </c>
      <c r="FI69" t="s">
        <v>30</v>
      </c>
      <c r="FJ69" t="s">
        <v>30</v>
      </c>
      <c r="FK69" t="s">
        <v>30</v>
      </c>
      <c r="FL69">
        <v>1</v>
      </c>
      <c r="FM69" t="s">
        <v>3719</v>
      </c>
      <c r="FN69">
        <v>0</v>
      </c>
      <c r="FO69">
        <v>1</v>
      </c>
      <c r="FP69" t="s">
        <v>184</v>
      </c>
      <c r="FQ69">
        <v>0</v>
      </c>
      <c r="FR69">
        <v>1</v>
      </c>
      <c r="FS69" t="s">
        <v>30</v>
      </c>
      <c r="FT69" t="s">
        <v>55</v>
      </c>
      <c r="FU69">
        <v>0</v>
      </c>
      <c r="FV69">
        <v>0</v>
      </c>
      <c r="FW69">
        <v>0</v>
      </c>
      <c r="FX69">
        <v>0</v>
      </c>
      <c r="FY69" t="s">
        <v>56</v>
      </c>
      <c r="FZ69" t="s">
        <v>4399</v>
      </c>
      <c r="GA69" t="s">
        <v>40</v>
      </c>
      <c r="GB69" t="s">
        <v>30</v>
      </c>
      <c r="GC69" t="s">
        <v>30</v>
      </c>
    </row>
    <row r="70" spans="1:185" x14ac:dyDescent="0.25">
      <c r="A70" t="s">
        <v>184</v>
      </c>
      <c r="B70" t="s">
        <v>1259</v>
      </c>
      <c r="C70">
        <v>1</v>
      </c>
      <c r="D70" t="s">
        <v>1259</v>
      </c>
      <c r="E70">
        <v>1</v>
      </c>
      <c r="F70" t="s">
        <v>4399</v>
      </c>
      <c r="G70" t="s">
        <v>4399</v>
      </c>
      <c r="H70" t="s">
        <v>30</v>
      </c>
      <c r="I70" t="s">
        <v>30</v>
      </c>
      <c r="J70" t="s">
        <v>30</v>
      </c>
      <c r="K70" t="s">
        <v>30</v>
      </c>
      <c r="L70" t="s">
        <v>30</v>
      </c>
      <c r="M70" t="s">
        <v>30</v>
      </c>
      <c r="N70" t="s">
        <v>30</v>
      </c>
      <c r="O70" t="s">
        <v>30</v>
      </c>
      <c r="P70" t="s">
        <v>30</v>
      </c>
      <c r="Q70" s="29" t="s">
        <v>30</v>
      </c>
      <c r="R70" s="29" t="s">
        <v>30</v>
      </c>
      <c r="S70" t="s">
        <v>30</v>
      </c>
      <c r="T70" t="s">
        <v>30</v>
      </c>
      <c r="U70" t="s">
        <v>30</v>
      </c>
      <c r="V70" t="s">
        <v>30</v>
      </c>
      <c r="W70" t="s">
        <v>30</v>
      </c>
      <c r="X70" t="s">
        <v>30</v>
      </c>
      <c r="Y70" s="29" t="s">
        <v>30</v>
      </c>
      <c r="Z70" s="29" t="s">
        <v>30</v>
      </c>
      <c r="AA70" s="29" t="s">
        <v>30</v>
      </c>
      <c r="AB70" t="s">
        <v>30</v>
      </c>
      <c r="AC70" t="s">
        <v>30</v>
      </c>
      <c r="AD70" t="s">
        <v>30</v>
      </c>
      <c r="AE70" t="s">
        <v>30</v>
      </c>
      <c r="AF70" t="s">
        <v>30</v>
      </c>
      <c r="AG70" t="s">
        <v>30</v>
      </c>
      <c r="AH70" t="s">
        <v>30</v>
      </c>
      <c r="AI70" t="s">
        <v>30</v>
      </c>
      <c r="AJ70" t="s">
        <v>5051</v>
      </c>
      <c r="AK70" t="s">
        <v>30</v>
      </c>
      <c r="AL70" t="s">
        <v>30</v>
      </c>
      <c r="AM70" t="s">
        <v>30</v>
      </c>
      <c r="AN70" s="29" t="s">
        <v>30</v>
      </c>
      <c r="AO70" t="s">
        <v>30</v>
      </c>
      <c r="AP70" t="s">
        <v>30</v>
      </c>
      <c r="AQ70" t="s">
        <v>30</v>
      </c>
      <c r="AR70" t="s">
        <v>30</v>
      </c>
      <c r="AS70" t="s">
        <v>30</v>
      </c>
      <c r="AT70" t="s">
        <v>30</v>
      </c>
      <c r="AU70" t="s">
        <v>30</v>
      </c>
      <c r="AV70" t="s">
        <v>30</v>
      </c>
      <c r="AW70" t="s">
        <v>30</v>
      </c>
      <c r="AX70" t="s">
        <v>30</v>
      </c>
      <c r="AY70" t="s">
        <v>30</v>
      </c>
      <c r="AZ70" t="s">
        <v>30</v>
      </c>
      <c r="BA70" t="s">
        <v>30</v>
      </c>
      <c r="BB70" t="s">
        <v>30</v>
      </c>
      <c r="BC70" t="s">
        <v>30</v>
      </c>
      <c r="BD70" t="s">
        <v>30</v>
      </c>
      <c r="BE70" t="s">
        <v>30</v>
      </c>
      <c r="BF70" t="s">
        <v>30</v>
      </c>
      <c r="BG70" t="s">
        <v>30</v>
      </c>
      <c r="BH70" t="s">
        <v>30</v>
      </c>
      <c r="BI70" t="s">
        <v>30</v>
      </c>
      <c r="BJ70" t="s">
        <v>30</v>
      </c>
      <c r="BK70" s="29" t="s">
        <v>30</v>
      </c>
      <c r="BL70" t="s">
        <v>3914</v>
      </c>
      <c r="BM70" t="s">
        <v>3915</v>
      </c>
      <c r="BN70" s="30">
        <v>45453.538124999999</v>
      </c>
      <c r="BO70" t="s">
        <v>5052</v>
      </c>
      <c r="BP70" t="s">
        <v>5035</v>
      </c>
      <c r="BQ70" t="s">
        <v>5036</v>
      </c>
      <c r="BR70" t="s">
        <v>5037</v>
      </c>
      <c r="BS70" t="s">
        <v>3920</v>
      </c>
      <c r="BT70" t="s">
        <v>3921</v>
      </c>
      <c r="BU70" t="s">
        <v>5038</v>
      </c>
      <c r="BV70" t="s">
        <v>5039</v>
      </c>
      <c r="BW70" t="s">
        <v>5053</v>
      </c>
      <c r="BX70" t="s">
        <v>5041</v>
      </c>
      <c r="BY70" t="s">
        <v>3926</v>
      </c>
      <c r="BZ70" t="s">
        <v>4123</v>
      </c>
      <c r="CA70" s="30">
        <v>45453.538101851896</v>
      </c>
      <c r="CB70" s="30">
        <v>45453.538124999999</v>
      </c>
      <c r="CC70" s="30">
        <v>45453.531770833302</v>
      </c>
      <c r="CD70" t="s">
        <v>15</v>
      </c>
      <c r="CE70">
        <v>2024</v>
      </c>
      <c r="CF70">
        <v>6</v>
      </c>
      <c r="CG70" t="s">
        <v>3967</v>
      </c>
      <c r="CH70" t="s">
        <v>55</v>
      </c>
      <c r="CI70" t="s">
        <v>3929</v>
      </c>
      <c r="CJ70" t="s">
        <v>3930</v>
      </c>
      <c r="CK70" t="s">
        <v>3931</v>
      </c>
      <c r="CL70" t="s">
        <v>3967</v>
      </c>
      <c r="CM70">
        <v>2035</v>
      </c>
      <c r="CN70" t="s">
        <v>3967</v>
      </c>
      <c r="CO70" t="s">
        <v>3967</v>
      </c>
      <c r="CP70" s="30">
        <v>45453</v>
      </c>
      <c r="CQ70" s="30">
        <v>46548</v>
      </c>
      <c r="CR70" t="s">
        <v>5043</v>
      </c>
      <c r="CS70" t="s">
        <v>5044</v>
      </c>
      <c r="CT70" t="s">
        <v>5045</v>
      </c>
      <c r="CU70">
        <v>21094</v>
      </c>
      <c r="CV70">
        <v>66</v>
      </c>
      <c r="CW70" t="s">
        <v>3971</v>
      </c>
      <c r="CX70" t="s">
        <v>5043</v>
      </c>
      <c r="CY70" t="s">
        <v>4404</v>
      </c>
      <c r="CZ70" t="s">
        <v>4405</v>
      </c>
      <c r="DA70" t="s">
        <v>4425</v>
      </c>
      <c r="DB70" t="s">
        <v>5039</v>
      </c>
      <c r="DC70" t="s">
        <v>5039</v>
      </c>
      <c r="DD70" t="s">
        <v>4689</v>
      </c>
      <c r="DE70" t="s">
        <v>5046</v>
      </c>
      <c r="DF70" t="s">
        <v>5054</v>
      </c>
      <c r="DG70" t="s">
        <v>5043</v>
      </c>
      <c r="DH70" t="s">
        <v>5048</v>
      </c>
      <c r="DI70" t="s">
        <v>4003</v>
      </c>
      <c r="DJ70" t="s">
        <v>4408</v>
      </c>
      <c r="DK70" t="s">
        <v>4399</v>
      </c>
      <c r="DL70" t="s">
        <v>3926</v>
      </c>
      <c r="DM70" t="s">
        <v>4136</v>
      </c>
      <c r="DN70" t="s">
        <v>4123</v>
      </c>
      <c r="DO70" t="s">
        <v>5041</v>
      </c>
      <c r="DP70" t="s">
        <v>3980</v>
      </c>
      <c r="DQ70" t="s">
        <v>15</v>
      </c>
      <c r="DR70" t="s">
        <v>3980</v>
      </c>
      <c r="DS70" t="s">
        <v>3981</v>
      </c>
      <c r="DT70" t="s">
        <v>3949</v>
      </c>
      <c r="DU70" t="s">
        <v>4430</v>
      </c>
      <c r="DV70">
        <v>0</v>
      </c>
      <c r="DW70">
        <v>0</v>
      </c>
      <c r="DX70" t="s">
        <v>3931</v>
      </c>
      <c r="DY70" t="s">
        <v>4409</v>
      </c>
      <c r="DZ70" s="30" t="s">
        <v>30</v>
      </c>
      <c r="EA70" t="s">
        <v>3931</v>
      </c>
      <c r="EB70" t="s">
        <v>3931</v>
      </c>
      <c r="EC70" t="s">
        <v>3931</v>
      </c>
      <c r="ED70" t="s">
        <v>3931</v>
      </c>
      <c r="EE70" t="s">
        <v>5049</v>
      </c>
      <c r="EF70" t="s">
        <v>5055</v>
      </c>
      <c r="EG70" t="s">
        <v>30</v>
      </c>
      <c r="EH70" t="s">
        <v>30</v>
      </c>
      <c r="EI70" t="s">
        <v>30</v>
      </c>
      <c r="EJ70" t="s">
        <v>30</v>
      </c>
      <c r="EK70" t="s">
        <v>30</v>
      </c>
      <c r="EL70">
        <v>0</v>
      </c>
      <c r="EM70">
        <v>0</v>
      </c>
      <c r="EN70" t="s">
        <v>30</v>
      </c>
      <c r="EO70" t="s">
        <v>30</v>
      </c>
      <c r="EP70">
        <v>0</v>
      </c>
      <c r="EQ70">
        <v>0</v>
      </c>
      <c r="ER70">
        <v>1</v>
      </c>
      <c r="ES70" t="s">
        <v>56</v>
      </c>
      <c r="ET70" t="s">
        <v>5039</v>
      </c>
      <c r="EU70">
        <v>0</v>
      </c>
      <c r="EV70" t="s">
        <v>30</v>
      </c>
      <c r="EW70" t="s">
        <v>30</v>
      </c>
      <c r="EX70" t="s">
        <v>30</v>
      </c>
      <c r="EY70" t="s">
        <v>30</v>
      </c>
      <c r="EZ70">
        <f t="shared" si="1"/>
        <v>2.3148102627601475E-5</v>
      </c>
      <c r="FA70">
        <v>2.31481481481481E-5</v>
      </c>
      <c r="FB70" t="s">
        <v>15</v>
      </c>
      <c r="FC70">
        <v>1</v>
      </c>
      <c r="FD70">
        <v>0</v>
      </c>
      <c r="FE70">
        <v>1</v>
      </c>
      <c r="FG70" t="s">
        <v>30</v>
      </c>
      <c r="FH70" t="s">
        <v>30</v>
      </c>
      <c r="FI70" t="s">
        <v>30</v>
      </c>
      <c r="FJ70" t="s">
        <v>30</v>
      </c>
      <c r="FK70" t="s">
        <v>30</v>
      </c>
      <c r="FL70">
        <v>1</v>
      </c>
      <c r="FM70" t="s">
        <v>3719</v>
      </c>
      <c r="FN70">
        <v>1</v>
      </c>
      <c r="FO70">
        <v>0</v>
      </c>
      <c r="FP70" t="s">
        <v>184</v>
      </c>
      <c r="FQ70">
        <v>1</v>
      </c>
      <c r="FR70">
        <v>0</v>
      </c>
      <c r="FS70" t="s">
        <v>30</v>
      </c>
      <c r="FT70" t="s">
        <v>55</v>
      </c>
      <c r="FU70">
        <v>0</v>
      </c>
      <c r="FV70">
        <v>0</v>
      </c>
      <c r="FW70">
        <v>0</v>
      </c>
      <c r="FX70">
        <v>0</v>
      </c>
      <c r="FY70" t="s">
        <v>56</v>
      </c>
      <c r="FZ70" t="s">
        <v>4399</v>
      </c>
      <c r="GA70" t="s">
        <v>30</v>
      </c>
      <c r="GB70" t="s">
        <v>30</v>
      </c>
      <c r="GC70" t="s">
        <v>30</v>
      </c>
    </row>
    <row r="71" spans="1:185" x14ac:dyDescent="0.25">
      <c r="A71" t="s">
        <v>184</v>
      </c>
      <c r="B71" t="s">
        <v>1259</v>
      </c>
      <c r="C71">
        <v>1</v>
      </c>
      <c r="D71" t="s">
        <v>1259</v>
      </c>
      <c r="E71">
        <v>1</v>
      </c>
      <c r="F71" t="s">
        <v>4454</v>
      </c>
      <c r="G71" t="s">
        <v>4454</v>
      </c>
      <c r="H71" t="s">
        <v>30</v>
      </c>
      <c r="I71" t="s">
        <v>30</v>
      </c>
      <c r="J71" t="s">
        <v>30</v>
      </c>
      <c r="K71" t="s">
        <v>30</v>
      </c>
      <c r="L71" t="s">
        <v>30</v>
      </c>
      <c r="M71" t="s">
        <v>30</v>
      </c>
      <c r="N71" t="s">
        <v>30</v>
      </c>
      <c r="O71" t="s">
        <v>30</v>
      </c>
      <c r="P71" t="s">
        <v>30</v>
      </c>
      <c r="Q71" s="29" t="s">
        <v>30</v>
      </c>
      <c r="R71" s="29" t="s">
        <v>30</v>
      </c>
      <c r="S71" t="s">
        <v>30</v>
      </c>
      <c r="T71" t="s">
        <v>30</v>
      </c>
      <c r="U71" t="s">
        <v>30</v>
      </c>
      <c r="V71" t="s">
        <v>30</v>
      </c>
      <c r="W71" t="s">
        <v>30</v>
      </c>
      <c r="X71" t="s">
        <v>30</v>
      </c>
      <c r="Y71" s="29" t="s">
        <v>30</v>
      </c>
      <c r="Z71" s="29" t="s">
        <v>30</v>
      </c>
      <c r="AA71" s="29" t="s">
        <v>30</v>
      </c>
      <c r="AB71" t="s">
        <v>30</v>
      </c>
      <c r="AC71" t="s">
        <v>30</v>
      </c>
      <c r="AD71" t="s">
        <v>30</v>
      </c>
      <c r="AE71" t="s">
        <v>30</v>
      </c>
      <c r="AF71" t="s">
        <v>30</v>
      </c>
      <c r="AG71" t="s">
        <v>30</v>
      </c>
      <c r="AH71" t="s">
        <v>30</v>
      </c>
      <c r="AI71" t="s">
        <v>30</v>
      </c>
      <c r="AJ71" t="s">
        <v>5056</v>
      </c>
      <c r="AK71" t="s">
        <v>30</v>
      </c>
      <c r="AL71" t="s">
        <v>30</v>
      </c>
      <c r="AM71" t="s">
        <v>30</v>
      </c>
      <c r="AN71" s="29" t="s">
        <v>30</v>
      </c>
      <c r="AO71" t="s">
        <v>30</v>
      </c>
      <c r="AP71" t="s">
        <v>30</v>
      </c>
      <c r="AQ71" t="s">
        <v>30</v>
      </c>
      <c r="AR71" t="s">
        <v>30</v>
      </c>
      <c r="AS71" t="s">
        <v>30</v>
      </c>
      <c r="AT71" t="s">
        <v>30</v>
      </c>
      <c r="AU71" t="s">
        <v>30</v>
      </c>
      <c r="AV71" t="s">
        <v>30</v>
      </c>
      <c r="AW71" t="s">
        <v>30</v>
      </c>
      <c r="AX71" t="s">
        <v>30</v>
      </c>
      <c r="AY71" t="s">
        <v>30</v>
      </c>
      <c r="AZ71" t="s">
        <v>30</v>
      </c>
      <c r="BA71" t="s">
        <v>30</v>
      </c>
      <c r="BB71" t="s">
        <v>30</v>
      </c>
      <c r="BC71" t="s">
        <v>30</v>
      </c>
      <c r="BD71" t="s">
        <v>30</v>
      </c>
      <c r="BE71" t="s">
        <v>30</v>
      </c>
      <c r="BF71" t="s">
        <v>30</v>
      </c>
      <c r="BG71" t="s">
        <v>30</v>
      </c>
      <c r="BH71" t="s">
        <v>30</v>
      </c>
      <c r="BI71" t="s">
        <v>30</v>
      </c>
      <c r="BJ71" t="s">
        <v>30</v>
      </c>
      <c r="BK71" s="29" t="s">
        <v>30</v>
      </c>
      <c r="BL71" t="s">
        <v>3914</v>
      </c>
      <c r="BM71" t="s">
        <v>3915</v>
      </c>
      <c r="BN71" s="30">
        <v>45530.422870370399</v>
      </c>
      <c r="BO71" t="s">
        <v>5057</v>
      </c>
      <c r="BP71" t="s">
        <v>5058</v>
      </c>
      <c r="BQ71" t="s">
        <v>5059</v>
      </c>
      <c r="BR71" t="s">
        <v>3962</v>
      </c>
      <c r="BS71" t="s">
        <v>3920</v>
      </c>
      <c r="BT71" t="s">
        <v>3921</v>
      </c>
      <c r="BU71" t="s">
        <v>3963</v>
      </c>
      <c r="BV71" t="s">
        <v>5060</v>
      </c>
      <c r="BW71" t="s">
        <v>5061</v>
      </c>
      <c r="BX71" t="s">
        <v>3993</v>
      </c>
      <c r="BY71" t="s">
        <v>3926</v>
      </c>
      <c r="BZ71" t="s">
        <v>3927</v>
      </c>
      <c r="CA71" s="30">
        <v>45530.414247685199</v>
      </c>
      <c r="CB71" s="30">
        <v>45530.414247685199</v>
      </c>
      <c r="CC71" s="30">
        <v>45530.366226851896</v>
      </c>
      <c r="CD71" t="s">
        <v>15</v>
      </c>
      <c r="CE71">
        <v>2024</v>
      </c>
      <c r="CF71">
        <v>8</v>
      </c>
      <c r="CG71" t="s">
        <v>5062</v>
      </c>
      <c r="CH71" t="s">
        <v>55</v>
      </c>
      <c r="CI71" t="s">
        <v>3929</v>
      </c>
      <c r="CJ71" t="s">
        <v>3930</v>
      </c>
      <c r="CK71" t="s">
        <v>5062</v>
      </c>
      <c r="CL71" t="s">
        <v>3931</v>
      </c>
      <c r="CM71">
        <v>2035</v>
      </c>
      <c r="CN71" t="s">
        <v>3967</v>
      </c>
      <c r="CO71" t="s">
        <v>5062</v>
      </c>
      <c r="CP71" s="30">
        <v>45530</v>
      </c>
      <c r="CQ71" s="30">
        <v>45895</v>
      </c>
      <c r="CR71" t="s">
        <v>3968</v>
      </c>
      <c r="CS71" t="s">
        <v>3969</v>
      </c>
      <c r="CT71" t="s">
        <v>4311</v>
      </c>
      <c r="CU71">
        <v>23595</v>
      </c>
      <c r="CV71">
        <v>60</v>
      </c>
      <c r="CW71" t="s">
        <v>3935</v>
      </c>
      <c r="CX71" t="s">
        <v>3968</v>
      </c>
      <c r="CY71" t="s">
        <v>5063</v>
      </c>
      <c r="CZ71" t="s">
        <v>5064</v>
      </c>
      <c r="DA71" t="s">
        <v>4425</v>
      </c>
      <c r="DB71" t="s">
        <v>5060</v>
      </c>
      <c r="DC71" t="s">
        <v>5060</v>
      </c>
      <c r="DD71" t="s">
        <v>5065</v>
      </c>
      <c r="DE71" t="s">
        <v>5066</v>
      </c>
      <c r="DF71" t="s">
        <v>5067</v>
      </c>
      <c r="DG71" t="s">
        <v>3968</v>
      </c>
      <c r="DH71" t="s">
        <v>3977</v>
      </c>
      <c r="DI71" t="s">
        <v>4003</v>
      </c>
      <c r="DJ71" t="s">
        <v>4004</v>
      </c>
      <c r="DK71" t="s">
        <v>4454</v>
      </c>
      <c r="DL71" t="s">
        <v>3926</v>
      </c>
      <c r="DM71" t="s">
        <v>3945</v>
      </c>
      <c r="DN71" t="s">
        <v>3927</v>
      </c>
      <c r="DO71" t="s">
        <v>3993</v>
      </c>
      <c r="DP71" t="s">
        <v>3980</v>
      </c>
      <c r="DQ71" t="s">
        <v>15</v>
      </c>
      <c r="DR71" t="s">
        <v>3980</v>
      </c>
      <c r="DS71" t="s">
        <v>3981</v>
      </c>
      <c r="DT71" t="s">
        <v>3949</v>
      </c>
      <c r="DU71" t="s">
        <v>4430</v>
      </c>
      <c r="DV71">
        <v>0.12</v>
      </c>
      <c r="DW71">
        <v>0.12</v>
      </c>
      <c r="DX71" t="s">
        <v>3931</v>
      </c>
      <c r="DY71" t="s">
        <v>5068</v>
      </c>
      <c r="DZ71" s="30" t="s">
        <v>30</v>
      </c>
      <c r="EA71" t="s">
        <v>3931</v>
      </c>
      <c r="EB71" t="s">
        <v>3931</v>
      </c>
      <c r="EC71" t="s">
        <v>3931</v>
      </c>
      <c r="ED71" t="s">
        <v>3931</v>
      </c>
      <c r="EE71" t="s">
        <v>3983</v>
      </c>
      <c r="EF71" t="s">
        <v>5069</v>
      </c>
      <c r="EG71" t="s">
        <v>30</v>
      </c>
      <c r="EH71" t="s">
        <v>30</v>
      </c>
      <c r="EI71" t="s">
        <v>30</v>
      </c>
      <c r="EJ71" t="s">
        <v>30</v>
      </c>
      <c r="EK71" t="s">
        <v>30</v>
      </c>
      <c r="EL71">
        <v>0</v>
      </c>
      <c r="EM71">
        <v>0</v>
      </c>
      <c r="EN71" t="s">
        <v>30</v>
      </c>
      <c r="EO71" t="s">
        <v>30</v>
      </c>
      <c r="EP71">
        <v>0</v>
      </c>
      <c r="EQ71">
        <v>0</v>
      </c>
      <c r="ER71">
        <v>1</v>
      </c>
      <c r="ES71" t="s">
        <v>3747</v>
      </c>
      <c r="ET71" t="s">
        <v>5060</v>
      </c>
      <c r="EU71">
        <v>0</v>
      </c>
      <c r="EV71" t="s">
        <v>30</v>
      </c>
      <c r="EW71" t="s">
        <v>30</v>
      </c>
      <c r="EX71" t="s">
        <v>30</v>
      </c>
      <c r="EY71" t="s">
        <v>30</v>
      </c>
      <c r="EZ71" t="str">
        <f t="shared" si="1"/>
        <v/>
      </c>
      <c r="FA71">
        <v>8.6226851851851794E-3</v>
      </c>
      <c r="FB71" t="s">
        <v>15</v>
      </c>
      <c r="FC71">
        <v>1</v>
      </c>
      <c r="FD71">
        <v>0</v>
      </c>
      <c r="FG71" t="s">
        <v>30</v>
      </c>
      <c r="FH71" t="s">
        <v>30</v>
      </c>
      <c r="FI71" t="s">
        <v>30</v>
      </c>
      <c r="FJ71" t="s">
        <v>30</v>
      </c>
      <c r="FK71" t="s">
        <v>30</v>
      </c>
      <c r="FL71">
        <v>1</v>
      </c>
      <c r="FM71" t="s">
        <v>3719</v>
      </c>
      <c r="FN71">
        <v>1</v>
      </c>
      <c r="FO71">
        <v>0</v>
      </c>
      <c r="FP71" t="s">
        <v>184</v>
      </c>
      <c r="FQ71">
        <v>1</v>
      </c>
      <c r="FR71">
        <v>0</v>
      </c>
      <c r="FS71" t="s">
        <v>30</v>
      </c>
      <c r="FT71" t="s">
        <v>55</v>
      </c>
      <c r="FU71">
        <v>0</v>
      </c>
      <c r="FV71">
        <v>0</v>
      </c>
      <c r="FW71">
        <v>0</v>
      </c>
      <c r="FX71">
        <v>0</v>
      </c>
      <c r="FY71" t="s">
        <v>3747</v>
      </c>
      <c r="FZ71" t="s">
        <v>4454</v>
      </c>
      <c r="GA71" t="s">
        <v>30</v>
      </c>
      <c r="GB71" t="s">
        <v>30</v>
      </c>
      <c r="GC71" t="s">
        <v>30</v>
      </c>
    </row>
    <row r="72" spans="1:185" x14ac:dyDescent="0.25">
      <c r="A72" t="s">
        <v>184</v>
      </c>
      <c r="B72" t="s">
        <v>1259</v>
      </c>
      <c r="C72">
        <v>1</v>
      </c>
      <c r="D72" t="s">
        <v>1259</v>
      </c>
      <c r="E72">
        <v>1</v>
      </c>
      <c r="F72" t="s">
        <v>4030</v>
      </c>
      <c r="G72" t="s">
        <v>4030</v>
      </c>
      <c r="H72" t="s">
        <v>30</v>
      </c>
      <c r="I72" t="s">
        <v>30</v>
      </c>
      <c r="J72" t="s">
        <v>30</v>
      </c>
      <c r="K72" t="s">
        <v>30</v>
      </c>
      <c r="L72" t="s">
        <v>30</v>
      </c>
      <c r="M72" t="s">
        <v>30</v>
      </c>
      <c r="N72" t="s">
        <v>30</v>
      </c>
      <c r="O72" t="s">
        <v>30</v>
      </c>
      <c r="P72" t="s">
        <v>30</v>
      </c>
      <c r="Q72" s="29" t="s">
        <v>30</v>
      </c>
      <c r="R72" s="29" t="s">
        <v>30</v>
      </c>
      <c r="S72" t="s">
        <v>30</v>
      </c>
      <c r="T72" t="s">
        <v>30</v>
      </c>
      <c r="U72" t="s">
        <v>30</v>
      </c>
      <c r="V72" t="s">
        <v>30</v>
      </c>
      <c r="W72" t="s">
        <v>30</v>
      </c>
      <c r="X72" t="s">
        <v>30</v>
      </c>
      <c r="Y72" s="29" t="s">
        <v>30</v>
      </c>
      <c r="Z72" s="29" t="s">
        <v>30</v>
      </c>
      <c r="AA72" s="29" t="s">
        <v>30</v>
      </c>
      <c r="AB72" t="s">
        <v>30</v>
      </c>
      <c r="AC72" t="s">
        <v>30</v>
      </c>
      <c r="AD72" t="s">
        <v>30</v>
      </c>
      <c r="AE72" t="s">
        <v>30</v>
      </c>
      <c r="AF72" t="s">
        <v>30</v>
      </c>
      <c r="AG72" t="s">
        <v>30</v>
      </c>
      <c r="AH72" t="s">
        <v>30</v>
      </c>
      <c r="AI72" t="s">
        <v>30</v>
      </c>
      <c r="AJ72" t="s">
        <v>5070</v>
      </c>
      <c r="AK72" t="s">
        <v>30</v>
      </c>
      <c r="AL72" t="s">
        <v>30</v>
      </c>
      <c r="AM72" t="s">
        <v>30</v>
      </c>
      <c r="AN72" s="29" t="s">
        <v>30</v>
      </c>
      <c r="AO72" t="s">
        <v>30</v>
      </c>
      <c r="AP72" t="s">
        <v>30</v>
      </c>
      <c r="AQ72" t="s">
        <v>30</v>
      </c>
      <c r="AR72" t="s">
        <v>30</v>
      </c>
      <c r="AS72" t="s">
        <v>30</v>
      </c>
      <c r="AT72" t="s">
        <v>30</v>
      </c>
      <c r="AU72" t="s">
        <v>30</v>
      </c>
      <c r="AV72" t="s">
        <v>30</v>
      </c>
      <c r="AW72" t="s">
        <v>30</v>
      </c>
      <c r="AX72" t="s">
        <v>30</v>
      </c>
      <c r="AY72" t="s">
        <v>30</v>
      </c>
      <c r="AZ72" t="s">
        <v>30</v>
      </c>
      <c r="BA72" t="s">
        <v>30</v>
      </c>
      <c r="BB72" t="s">
        <v>30</v>
      </c>
      <c r="BC72" t="s">
        <v>30</v>
      </c>
      <c r="BD72" t="s">
        <v>30</v>
      </c>
      <c r="BE72" t="s">
        <v>30</v>
      </c>
      <c r="BF72" t="s">
        <v>30</v>
      </c>
      <c r="BG72" t="s">
        <v>30</v>
      </c>
      <c r="BH72" t="s">
        <v>30</v>
      </c>
      <c r="BI72" t="s">
        <v>30</v>
      </c>
      <c r="BJ72" t="s">
        <v>30</v>
      </c>
      <c r="BK72" s="29" t="s">
        <v>30</v>
      </c>
      <c r="BL72" t="s">
        <v>3914</v>
      </c>
      <c r="BM72" t="s">
        <v>3915</v>
      </c>
      <c r="BN72" s="30">
        <v>45653.350150462997</v>
      </c>
      <c r="BO72" t="s">
        <v>5071</v>
      </c>
      <c r="BP72" t="s">
        <v>5058</v>
      </c>
      <c r="BQ72" t="s">
        <v>5059</v>
      </c>
      <c r="BR72" t="s">
        <v>3962</v>
      </c>
      <c r="BS72" t="s">
        <v>3920</v>
      </c>
      <c r="BT72" t="s">
        <v>3921</v>
      </c>
      <c r="BU72" t="s">
        <v>3963</v>
      </c>
      <c r="BV72" t="s">
        <v>5060</v>
      </c>
      <c r="BW72" t="s">
        <v>5061</v>
      </c>
      <c r="BX72" t="s">
        <v>4038</v>
      </c>
      <c r="BY72" t="s">
        <v>3926</v>
      </c>
      <c r="BZ72" t="s">
        <v>3927</v>
      </c>
      <c r="CA72" s="30">
        <v>45653.339444444398</v>
      </c>
      <c r="CB72" s="30">
        <v>45653.339444444398</v>
      </c>
      <c r="CC72" s="30">
        <v>45652.748032407399</v>
      </c>
      <c r="CD72" t="s">
        <v>15</v>
      </c>
      <c r="CE72">
        <v>2024</v>
      </c>
      <c r="CF72">
        <v>12</v>
      </c>
      <c r="CG72" t="s">
        <v>5072</v>
      </c>
      <c r="CH72" t="s">
        <v>55</v>
      </c>
      <c r="CI72" t="s">
        <v>3929</v>
      </c>
      <c r="CJ72" t="s">
        <v>3930</v>
      </c>
      <c r="CK72" t="s">
        <v>5072</v>
      </c>
      <c r="CL72" t="s">
        <v>3931</v>
      </c>
      <c r="CM72">
        <v>2035</v>
      </c>
      <c r="CN72" t="s">
        <v>3967</v>
      </c>
      <c r="CO72" t="s">
        <v>5072</v>
      </c>
      <c r="CP72" s="30">
        <v>45653</v>
      </c>
      <c r="CQ72" s="30">
        <v>46748</v>
      </c>
      <c r="CR72" t="s">
        <v>3968</v>
      </c>
      <c r="CS72" t="s">
        <v>3969</v>
      </c>
      <c r="CT72" t="s">
        <v>4311</v>
      </c>
      <c r="CU72">
        <v>23595</v>
      </c>
      <c r="CV72">
        <v>60</v>
      </c>
      <c r="CW72" t="s">
        <v>3935</v>
      </c>
      <c r="CX72" t="s">
        <v>3968</v>
      </c>
      <c r="CY72" t="s">
        <v>4043</v>
      </c>
      <c r="CZ72" t="s">
        <v>4514</v>
      </c>
      <c r="DA72" t="s">
        <v>5073</v>
      </c>
      <c r="DB72" t="s">
        <v>5060</v>
      </c>
      <c r="DC72" t="s">
        <v>5060</v>
      </c>
      <c r="DD72" t="s">
        <v>5065</v>
      </c>
      <c r="DE72" t="s">
        <v>5066</v>
      </c>
      <c r="DF72" t="s">
        <v>5067</v>
      </c>
      <c r="DG72" t="s">
        <v>3968</v>
      </c>
      <c r="DH72" t="s">
        <v>3977</v>
      </c>
      <c r="DI72" t="s">
        <v>4003</v>
      </c>
      <c r="DJ72" t="s">
        <v>3944</v>
      </c>
      <c r="DK72" t="s">
        <v>4030</v>
      </c>
      <c r="DL72" t="s">
        <v>3926</v>
      </c>
      <c r="DM72" t="s">
        <v>3945</v>
      </c>
      <c r="DN72" t="s">
        <v>3927</v>
      </c>
      <c r="DO72" t="s">
        <v>4038</v>
      </c>
      <c r="DP72" t="s">
        <v>3980</v>
      </c>
      <c r="DQ72" t="s">
        <v>15</v>
      </c>
      <c r="DR72" t="s">
        <v>3980</v>
      </c>
      <c r="DS72" t="s">
        <v>3981</v>
      </c>
      <c r="DT72" t="s">
        <v>3949</v>
      </c>
      <c r="DU72" t="s">
        <v>4430</v>
      </c>
      <c r="DV72">
        <v>0.15</v>
      </c>
      <c r="DW72">
        <v>0.15</v>
      </c>
      <c r="DX72" t="s">
        <v>3931</v>
      </c>
      <c r="DY72" t="s">
        <v>4597</v>
      </c>
      <c r="DZ72" s="30" t="s">
        <v>30</v>
      </c>
      <c r="EA72" t="s">
        <v>3931</v>
      </c>
      <c r="EB72" t="s">
        <v>3931</v>
      </c>
      <c r="EC72" t="s">
        <v>3931</v>
      </c>
      <c r="ED72" t="s">
        <v>3931</v>
      </c>
      <c r="EE72" t="s">
        <v>3983</v>
      </c>
      <c r="EF72" t="s">
        <v>5074</v>
      </c>
      <c r="EG72" t="s">
        <v>30</v>
      </c>
      <c r="EH72" t="s">
        <v>30</v>
      </c>
      <c r="EI72" t="s">
        <v>30</v>
      </c>
      <c r="EJ72" t="s">
        <v>30</v>
      </c>
      <c r="EK72" t="s">
        <v>30</v>
      </c>
      <c r="EL72">
        <v>0</v>
      </c>
      <c r="EM72">
        <v>0</v>
      </c>
      <c r="EN72" t="s">
        <v>30</v>
      </c>
      <c r="EO72" t="s">
        <v>30</v>
      </c>
      <c r="EP72">
        <v>0</v>
      </c>
      <c r="EQ72">
        <v>0</v>
      </c>
      <c r="ER72">
        <v>1</v>
      </c>
      <c r="ES72" t="s">
        <v>3747</v>
      </c>
      <c r="ET72" t="s">
        <v>5060</v>
      </c>
      <c r="EU72">
        <v>0</v>
      </c>
      <c r="EV72" t="s">
        <v>30</v>
      </c>
      <c r="EW72" t="s">
        <v>30</v>
      </c>
      <c r="EX72" t="s">
        <v>30</v>
      </c>
      <c r="EY72" t="s">
        <v>30</v>
      </c>
      <c r="EZ72" t="str">
        <f t="shared" si="1"/>
        <v/>
      </c>
      <c r="FA72">
        <v>1.07060185185185E-2</v>
      </c>
      <c r="FB72" t="s">
        <v>15</v>
      </c>
      <c r="FC72">
        <v>1</v>
      </c>
      <c r="FD72">
        <v>0</v>
      </c>
      <c r="FG72" t="s">
        <v>30</v>
      </c>
      <c r="FH72" t="s">
        <v>30</v>
      </c>
      <c r="FI72" t="s">
        <v>30</v>
      </c>
      <c r="FJ72" t="s">
        <v>30</v>
      </c>
      <c r="FK72" t="s">
        <v>30</v>
      </c>
      <c r="FL72">
        <v>1</v>
      </c>
      <c r="FM72" t="s">
        <v>3719</v>
      </c>
      <c r="FN72">
        <v>1</v>
      </c>
      <c r="FO72">
        <v>0</v>
      </c>
      <c r="FP72" t="s">
        <v>184</v>
      </c>
      <c r="FQ72">
        <v>1</v>
      </c>
      <c r="FR72">
        <v>0</v>
      </c>
      <c r="FS72" t="s">
        <v>30</v>
      </c>
      <c r="FT72" t="s">
        <v>55</v>
      </c>
      <c r="FU72">
        <v>0</v>
      </c>
      <c r="FV72">
        <v>0</v>
      </c>
      <c r="FW72">
        <v>0</v>
      </c>
      <c r="FX72">
        <v>0</v>
      </c>
      <c r="FY72" t="s">
        <v>3747</v>
      </c>
      <c r="FZ72" t="s">
        <v>4030</v>
      </c>
      <c r="GA72" t="s">
        <v>30</v>
      </c>
      <c r="GB72" t="s">
        <v>30</v>
      </c>
      <c r="GC72" t="s">
        <v>30</v>
      </c>
    </row>
    <row r="73" spans="1:185" x14ac:dyDescent="0.25">
      <c r="A73" t="s">
        <v>184</v>
      </c>
      <c r="B73" t="s">
        <v>1259</v>
      </c>
      <c r="C73">
        <v>1</v>
      </c>
      <c r="D73" t="s">
        <v>1259</v>
      </c>
      <c r="E73">
        <v>1</v>
      </c>
      <c r="F73" t="s">
        <v>3985</v>
      </c>
      <c r="G73" t="s">
        <v>3985</v>
      </c>
      <c r="H73" t="s">
        <v>30</v>
      </c>
      <c r="I73" t="s">
        <v>30</v>
      </c>
      <c r="J73" t="s">
        <v>30</v>
      </c>
      <c r="K73" t="s">
        <v>30</v>
      </c>
      <c r="L73" t="s">
        <v>30</v>
      </c>
      <c r="M73" t="s">
        <v>30</v>
      </c>
      <c r="N73" t="s">
        <v>30</v>
      </c>
      <c r="O73" t="s">
        <v>30</v>
      </c>
      <c r="P73" t="s">
        <v>30</v>
      </c>
      <c r="Q73" s="29" t="s">
        <v>30</v>
      </c>
      <c r="R73" s="29" t="s">
        <v>30</v>
      </c>
      <c r="S73" t="s">
        <v>30</v>
      </c>
      <c r="T73" t="s">
        <v>30</v>
      </c>
      <c r="U73" t="s">
        <v>30</v>
      </c>
      <c r="V73" t="s">
        <v>30</v>
      </c>
      <c r="W73" t="s">
        <v>30</v>
      </c>
      <c r="X73" t="s">
        <v>30</v>
      </c>
      <c r="Y73" s="29" t="s">
        <v>30</v>
      </c>
      <c r="Z73" s="29" t="s">
        <v>30</v>
      </c>
      <c r="AA73" s="29" t="s">
        <v>30</v>
      </c>
      <c r="AB73" t="s">
        <v>30</v>
      </c>
      <c r="AC73" t="s">
        <v>30</v>
      </c>
      <c r="AD73" t="s">
        <v>30</v>
      </c>
      <c r="AE73" t="s">
        <v>30</v>
      </c>
      <c r="AF73" t="s">
        <v>30</v>
      </c>
      <c r="AG73" t="s">
        <v>30</v>
      </c>
      <c r="AH73" t="s">
        <v>30</v>
      </c>
      <c r="AI73" t="s">
        <v>30</v>
      </c>
      <c r="AJ73" t="s">
        <v>5075</v>
      </c>
      <c r="AK73" t="s">
        <v>30</v>
      </c>
      <c r="AL73" t="s">
        <v>30</v>
      </c>
      <c r="AM73" t="s">
        <v>30</v>
      </c>
      <c r="AN73" s="29" t="s">
        <v>30</v>
      </c>
      <c r="AO73" t="s">
        <v>30</v>
      </c>
      <c r="AP73" t="s">
        <v>30</v>
      </c>
      <c r="AQ73" t="s">
        <v>30</v>
      </c>
      <c r="AR73" t="s">
        <v>30</v>
      </c>
      <c r="AS73" t="s">
        <v>30</v>
      </c>
      <c r="AT73" t="s">
        <v>30</v>
      </c>
      <c r="AU73" t="s">
        <v>30</v>
      </c>
      <c r="AV73" t="s">
        <v>30</v>
      </c>
      <c r="AW73" t="s">
        <v>30</v>
      </c>
      <c r="AX73" t="s">
        <v>30</v>
      </c>
      <c r="AY73" t="s">
        <v>30</v>
      </c>
      <c r="AZ73" t="s">
        <v>30</v>
      </c>
      <c r="BA73" t="s">
        <v>30</v>
      </c>
      <c r="BB73" t="s">
        <v>30</v>
      </c>
      <c r="BC73" t="s">
        <v>30</v>
      </c>
      <c r="BD73" t="s">
        <v>30</v>
      </c>
      <c r="BE73" t="s">
        <v>30</v>
      </c>
      <c r="BF73" t="s">
        <v>30</v>
      </c>
      <c r="BG73" t="s">
        <v>30</v>
      </c>
      <c r="BH73" t="s">
        <v>30</v>
      </c>
      <c r="BI73" t="s">
        <v>30</v>
      </c>
      <c r="BJ73" t="s">
        <v>30</v>
      </c>
      <c r="BK73" s="29" t="s">
        <v>30</v>
      </c>
      <c r="BL73" t="s">
        <v>3914</v>
      </c>
      <c r="BM73" t="s">
        <v>3915</v>
      </c>
      <c r="BN73" s="30">
        <v>45384.595185185201</v>
      </c>
      <c r="BO73" t="s">
        <v>5076</v>
      </c>
      <c r="BP73" t="s">
        <v>5077</v>
      </c>
      <c r="BQ73" t="s">
        <v>5078</v>
      </c>
      <c r="BR73" t="s">
        <v>3962</v>
      </c>
      <c r="BS73" t="s">
        <v>3920</v>
      </c>
      <c r="BT73" t="s">
        <v>4216</v>
      </c>
      <c r="BU73" t="s">
        <v>4217</v>
      </c>
      <c r="BV73" t="s">
        <v>5079</v>
      </c>
      <c r="BW73" t="s">
        <v>5080</v>
      </c>
      <c r="BX73" t="s">
        <v>3993</v>
      </c>
      <c r="BY73" t="s">
        <v>3926</v>
      </c>
      <c r="BZ73" t="s">
        <v>3927</v>
      </c>
      <c r="CA73" s="30">
        <v>45384.579560185201</v>
      </c>
      <c r="CB73" s="30">
        <v>45384.579560185201</v>
      </c>
      <c r="CC73" s="30">
        <v>45383.663946759298</v>
      </c>
      <c r="CD73" t="s">
        <v>15</v>
      </c>
      <c r="CE73">
        <v>2024</v>
      </c>
      <c r="CF73">
        <v>4</v>
      </c>
      <c r="CG73" t="s">
        <v>5081</v>
      </c>
      <c r="CH73" t="s">
        <v>55</v>
      </c>
      <c r="CI73" t="s">
        <v>3929</v>
      </c>
      <c r="CJ73" t="s">
        <v>3930</v>
      </c>
      <c r="CK73" t="s">
        <v>5081</v>
      </c>
      <c r="CL73" t="s">
        <v>3931</v>
      </c>
      <c r="CM73">
        <v>2035</v>
      </c>
      <c r="CN73" t="s">
        <v>3967</v>
      </c>
      <c r="CO73" t="s">
        <v>5081</v>
      </c>
      <c r="CP73" s="30">
        <v>45384</v>
      </c>
      <c r="CQ73" s="30">
        <v>45749</v>
      </c>
      <c r="CR73" t="s">
        <v>3968</v>
      </c>
      <c r="CS73" t="s">
        <v>5082</v>
      </c>
      <c r="CT73" t="s">
        <v>5083</v>
      </c>
      <c r="CU73">
        <v>23657</v>
      </c>
      <c r="CV73">
        <v>59</v>
      </c>
      <c r="CW73" t="s">
        <v>3935</v>
      </c>
      <c r="CX73" t="s">
        <v>3968</v>
      </c>
      <c r="CY73" t="s">
        <v>5084</v>
      </c>
      <c r="CZ73" t="s">
        <v>5085</v>
      </c>
      <c r="DA73" t="s">
        <v>4425</v>
      </c>
      <c r="DB73" t="s">
        <v>5079</v>
      </c>
      <c r="DC73" t="s">
        <v>5079</v>
      </c>
      <c r="DD73" t="s">
        <v>5086</v>
      </c>
      <c r="DE73" t="s">
        <v>5087</v>
      </c>
      <c r="DF73" t="s">
        <v>5088</v>
      </c>
      <c r="DG73" t="s">
        <v>3968</v>
      </c>
      <c r="DH73" t="s">
        <v>4231</v>
      </c>
      <c r="DI73" t="s">
        <v>4003</v>
      </c>
      <c r="DJ73" t="s">
        <v>4004</v>
      </c>
      <c r="DK73" t="s">
        <v>3985</v>
      </c>
      <c r="DL73" t="s">
        <v>3926</v>
      </c>
      <c r="DM73" t="s">
        <v>3945</v>
      </c>
      <c r="DN73" t="s">
        <v>3927</v>
      </c>
      <c r="DO73" t="s">
        <v>3993</v>
      </c>
      <c r="DP73" t="s">
        <v>3980</v>
      </c>
      <c r="DQ73" t="s">
        <v>15</v>
      </c>
      <c r="DR73" t="s">
        <v>3980</v>
      </c>
      <c r="DS73" t="s">
        <v>3981</v>
      </c>
      <c r="DT73" t="s">
        <v>3949</v>
      </c>
      <c r="DU73" t="s">
        <v>4430</v>
      </c>
      <c r="DV73">
        <v>0.23</v>
      </c>
      <c r="DW73">
        <v>0.23</v>
      </c>
      <c r="DX73" t="s">
        <v>3931</v>
      </c>
      <c r="DY73" t="s">
        <v>5089</v>
      </c>
      <c r="DZ73" s="30" t="s">
        <v>30</v>
      </c>
      <c r="EA73" t="s">
        <v>3931</v>
      </c>
      <c r="EB73" t="s">
        <v>3931</v>
      </c>
      <c r="EC73" t="s">
        <v>3931</v>
      </c>
      <c r="ED73" t="s">
        <v>3931</v>
      </c>
      <c r="EE73" t="s">
        <v>5090</v>
      </c>
      <c r="EF73" t="s">
        <v>5091</v>
      </c>
      <c r="EG73" t="s">
        <v>30</v>
      </c>
      <c r="EH73" t="s">
        <v>30</v>
      </c>
      <c r="EI73" t="s">
        <v>30</v>
      </c>
      <c r="EJ73" t="s">
        <v>30</v>
      </c>
      <c r="EK73" t="s">
        <v>30</v>
      </c>
      <c r="EL73">
        <v>0</v>
      </c>
      <c r="EM73">
        <v>0</v>
      </c>
      <c r="EN73" t="s">
        <v>30</v>
      </c>
      <c r="EO73" t="s">
        <v>30</v>
      </c>
      <c r="EP73">
        <v>0</v>
      </c>
      <c r="EQ73">
        <v>0</v>
      </c>
      <c r="ER73">
        <v>1</v>
      </c>
      <c r="ES73" t="s">
        <v>62</v>
      </c>
      <c r="ET73" t="s">
        <v>5079</v>
      </c>
      <c r="EU73">
        <v>0</v>
      </c>
      <c r="EV73" t="s">
        <v>30</v>
      </c>
      <c r="EW73" t="s">
        <v>30</v>
      </c>
      <c r="EX73" t="s">
        <v>30</v>
      </c>
      <c r="EY73" t="s">
        <v>30</v>
      </c>
      <c r="EZ73" t="str">
        <f t="shared" si="1"/>
        <v/>
      </c>
      <c r="FA73">
        <v>1.5625E-2</v>
      </c>
      <c r="FB73" t="s">
        <v>15</v>
      </c>
      <c r="FC73">
        <v>1</v>
      </c>
      <c r="FD73">
        <v>0</v>
      </c>
      <c r="FG73" t="s">
        <v>30</v>
      </c>
      <c r="FH73" t="s">
        <v>30</v>
      </c>
      <c r="FI73" t="s">
        <v>30</v>
      </c>
      <c r="FJ73" t="s">
        <v>30</v>
      </c>
      <c r="FK73" t="s">
        <v>30</v>
      </c>
      <c r="FL73">
        <v>1</v>
      </c>
      <c r="FM73" t="s">
        <v>3719</v>
      </c>
      <c r="FN73">
        <v>1</v>
      </c>
      <c r="FO73">
        <v>0</v>
      </c>
      <c r="FP73" t="s">
        <v>184</v>
      </c>
      <c r="FQ73">
        <v>1</v>
      </c>
      <c r="FR73">
        <v>0</v>
      </c>
      <c r="FS73" t="s">
        <v>30</v>
      </c>
      <c r="FT73" t="s">
        <v>55</v>
      </c>
      <c r="FU73">
        <v>0</v>
      </c>
      <c r="FV73">
        <v>0</v>
      </c>
      <c r="FW73">
        <v>0</v>
      </c>
      <c r="FX73">
        <v>0</v>
      </c>
      <c r="FY73" t="s">
        <v>62</v>
      </c>
      <c r="FZ73" t="s">
        <v>3985</v>
      </c>
      <c r="GA73" t="s">
        <v>30</v>
      </c>
      <c r="GB73" t="s">
        <v>30</v>
      </c>
      <c r="GC73" t="s">
        <v>30</v>
      </c>
    </row>
    <row r="74" spans="1:185" x14ac:dyDescent="0.25">
      <c r="A74" t="s">
        <v>184</v>
      </c>
      <c r="B74" t="s">
        <v>1259</v>
      </c>
      <c r="C74">
        <v>1</v>
      </c>
      <c r="D74" t="s">
        <v>1259</v>
      </c>
      <c r="E74">
        <v>1</v>
      </c>
      <c r="F74" t="s">
        <v>4454</v>
      </c>
      <c r="G74" t="s">
        <v>4454</v>
      </c>
      <c r="H74" t="s">
        <v>30</v>
      </c>
      <c r="I74" t="s">
        <v>30</v>
      </c>
      <c r="J74" t="s">
        <v>30</v>
      </c>
      <c r="K74" t="s">
        <v>30</v>
      </c>
      <c r="L74" t="s">
        <v>30</v>
      </c>
      <c r="M74" t="s">
        <v>30</v>
      </c>
      <c r="N74" t="s">
        <v>30</v>
      </c>
      <c r="O74" t="s">
        <v>30</v>
      </c>
      <c r="P74" t="s">
        <v>30</v>
      </c>
      <c r="Q74" s="29" t="s">
        <v>30</v>
      </c>
      <c r="R74" s="29" t="s">
        <v>30</v>
      </c>
      <c r="S74" t="s">
        <v>30</v>
      </c>
      <c r="T74" t="s">
        <v>30</v>
      </c>
      <c r="U74" t="s">
        <v>30</v>
      </c>
      <c r="V74" t="s">
        <v>30</v>
      </c>
      <c r="W74" t="s">
        <v>30</v>
      </c>
      <c r="X74" t="s">
        <v>30</v>
      </c>
      <c r="Y74" s="29" t="s">
        <v>30</v>
      </c>
      <c r="Z74" s="29" t="s">
        <v>30</v>
      </c>
      <c r="AA74" s="29" t="s">
        <v>30</v>
      </c>
      <c r="AB74" t="s">
        <v>30</v>
      </c>
      <c r="AC74" t="s">
        <v>30</v>
      </c>
      <c r="AD74" t="s">
        <v>30</v>
      </c>
      <c r="AE74" t="s">
        <v>30</v>
      </c>
      <c r="AF74" t="s">
        <v>30</v>
      </c>
      <c r="AG74" t="s">
        <v>30</v>
      </c>
      <c r="AH74" t="s">
        <v>30</v>
      </c>
      <c r="AI74" t="s">
        <v>30</v>
      </c>
      <c r="AJ74" t="s">
        <v>5092</v>
      </c>
      <c r="AK74" t="s">
        <v>30</v>
      </c>
      <c r="AL74" t="s">
        <v>30</v>
      </c>
      <c r="AM74" t="s">
        <v>30</v>
      </c>
      <c r="AN74" s="29" t="s">
        <v>30</v>
      </c>
      <c r="AO74" t="s">
        <v>30</v>
      </c>
      <c r="AP74" t="s">
        <v>30</v>
      </c>
      <c r="AQ74" t="s">
        <v>30</v>
      </c>
      <c r="AR74" t="s">
        <v>30</v>
      </c>
      <c r="AS74" t="s">
        <v>30</v>
      </c>
      <c r="AT74" t="s">
        <v>30</v>
      </c>
      <c r="AU74" t="s">
        <v>30</v>
      </c>
      <c r="AV74" t="s">
        <v>30</v>
      </c>
      <c r="AW74" t="s">
        <v>30</v>
      </c>
      <c r="AX74" t="s">
        <v>30</v>
      </c>
      <c r="AY74" t="s">
        <v>30</v>
      </c>
      <c r="AZ74" t="s">
        <v>30</v>
      </c>
      <c r="BA74" t="s">
        <v>30</v>
      </c>
      <c r="BB74" t="s">
        <v>30</v>
      </c>
      <c r="BC74" t="s">
        <v>30</v>
      </c>
      <c r="BD74" t="s">
        <v>30</v>
      </c>
      <c r="BE74" t="s">
        <v>30</v>
      </c>
      <c r="BF74" t="s">
        <v>30</v>
      </c>
      <c r="BG74" t="s">
        <v>30</v>
      </c>
      <c r="BH74" t="s">
        <v>30</v>
      </c>
      <c r="BI74" t="s">
        <v>30</v>
      </c>
      <c r="BJ74" t="s">
        <v>30</v>
      </c>
      <c r="BK74" s="29" t="s">
        <v>30</v>
      </c>
      <c r="BL74" t="s">
        <v>3914</v>
      </c>
      <c r="BM74" t="s">
        <v>3915</v>
      </c>
      <c r="BN74" s="30">
        <v>45422.365590277797</v>
      </c>
      <c r="BO74" t="s">
        <v>5093</v>
      </c>
      <c r="BP74" t="s">
        <v>5094</v>
      </c>
      <c r="BQ74" t="s">
        <v>5095</v>
      </c>
      <c r="BR74" t="s">
        <v>3962</v>
      </c>
      <c r="BS74" t="s">
        <v>3920</v>
      </c>
      <c r="BT74" t="s">
        <v>4216</v>
      </c>
      <c r="BU74" t="s">
        <v>5096</v>
      </c>
      <c r="BV74" t="s">
        <v>5079</v>
      </c>
      <c r="BW74" t="s">
        <v>5080</v>
      </c>
      <c r="BX74" t="s">
        <v>3993</v>
      </c>
      <c r="BY74" t="s">
        <v>3926</v>
      </c>
      <c r="BZ74" t="s">
        <v>3927</v>
      </c>
      <c r="CA74" s="30">
        <v>45422.361527777801</v>
      </c>
      <c r="CB74" s="30">
        <v>45422.361527777801</v>
      </c>
      <c r="CC74" s="30">
        <v>45421.758252314801</v>
      </c>
      <c r="CD74" t="s">
        <v>15</v>
      </c>
      <c r="CE74">
        <v>2024</v>
      </c>
      <c r="CF74">
        <v>5</v>
      </c>
      <c r="CG74" t="s">
        <v>5097</v>
      </c>
      <c r="CH74" t="s">
        <v>55</v>
      </c>
      <c r="CI74" t="s">
        <v>3929</v>
      </c>
      <c r="CJ74" t="s">
        <v>3930</v>
      </c>
      <c r="CK74" t="s">
        <v>5097</v>
      </c>
      <c r="CL74" t="s">
        <v>3931</v>
      </c>
      <c r="CM74">
        <v>2035</v>
      </c>
      <c r="CN74" t="s">
        <v>3967</v>
      </c>
      <c r="CO74" t="s">
        <v>5097</v>
      </c>
      <c r="CP74" s="30">
        <v>45422</v>
      </c>
      <c r="CQ74" s="30">
        <v>45787</v>
      </c>
      <c r="CR74" t="s">
        <v>3968</v>
      </c>
      <c r="CS74" t="s">
        <v>5098</v>
      </c>
      <c r="CT74" t="s">
        <v>5099</v>
      </c>
      <c r="CU74">
        <v>22526</v>
      </c>
      <c r="CV74">
        <v>62</v>
      </c>
      <c r="CW74" t="s">
        <v>3971</v>
      </c>
      <c r="CX74" t="s">
        <v>3968</v>
      </c>
      <c r="CY74" t="s">
        <v>4464</v>
      </c>
      <c r="CZ74" t="s">
        <v>4465</v>
      </c>
      <c r="DA74" t="s">
        <v>4425</v>
      </c>
      <c r="DB74" t="s">
        <v>5079</v>
      </c>
      <c r="DC74" t="s">
        <v>5079</v>
      </c>
      <c r="DD74" t="s">
        <v>5086</v>
      </c>
      <c r="DE74" t="s">
        <v>5087</v>
      </c>
      <c r="DF74" t="s">
        <v>5088</v>
      </c>
      <c r="DG74" t="s">
        <v>3968</v>
      </c>
      <c r="DH74" t="s">
        <v>4231</v>
      </c>
      <c r="DI74" t="s">
        <v>4003</v>
      </c>
      <c r="DJ74" t="s">
        <v>4004</v>
      </c>
      <c r="DK74" t="s">
        <v>4454</v>
      </c>
      <c r="DL74" t="s">
        <v>3926</v>
      </c>
      <c r="DM74" t="s">
        <v>3945</v>
      </c>
      <c r="DN74" t="s">
        <v>3927</v>
      </c>
      <c r="DO74" t="s">
        <v>3993</v>
      </c>
      <c r="DP74" t="s">
        <v>3980</v>
      </c>
      <c r="DQ74" t="s">
        <v>15</v>
      </c>
      <c r="DR74" t="s">
        <v>3980</v>
      </c>
      <c r="DS74" t="s">
        <v>3981</v>
      </c>
      <c r="DT74" t="s">
        <v>3949</v>
      </c>
      <c r="DU74" t="s">
        <v>4430</v>
      </c>
      <c r="DV74">
        <v>0.06</v>
      </c>
      <c r="DW74">
        <v>0.06</v>
      </c>
      <c r="DX74" t="s">
        <v>3931</v>
      </c>
      <c r="DY74" t="s">
        <v>5100</v>
      </c>
      <c r="DZ74" s="30" t="s">
        <v>30</v>
      </c>
      <c r="EA74" t="s">
        <v>3931</v>
      </c>
      <c r="EB74" t="s">
        <v>3931</v>
      </c>
      <c r="EC74" t="s">
        <v>3931</v>
      </c>
      <c r="ED74" t="s">
        <v>3931</v>
      </c>
      <c r="EE74" t="s">
        <v>5101</v>
      </c>
      <c r="EF74" t="s">
        <v>5102</v>
      </c>
      <c r="EG74" t="s">
        <v>30</v>
      </c>
      <c r="EH74" t="s">
        <v>30</v>
      </c>
      <c r="EI74" t="s">
        <v>30</v>
      </c>
      <c r="EJ74" t="s">
        <v>30</v>
      </c>
      <c r="EK74" t="s">
        <v>30</v>
      </c>
      <c r="EL74">
        <v>0</v>
      </c>
      <c r="EM74">
        <v>0</v>
      </c>
      <c r="EN74" t="s">
        <v>30</v>
      </c>
      <c r="EO74" t="s">
        <v>30</v>
      </c>
      <c r="EP74">
        <v>0</v>
      </c>
      <c r="EQ74">
        <v>0</v>
      </c>
      <c r="ER74">
        <v>1</v>
      </c>
      <c r="ES74" t="s">
        <v>62</v>
      </c>
      <c r="ET74" t="s">
        <v>5079</v>
      </c>
      <c r="EU74">
        <v>0</v>
      </c>
      <c r="EV74" t="s">
        <v>30</v>
      </c>
      <c r="EW74" t="s">
        <v>30</v>
      </c>
      <c r="EX74" t="s">
        <v>30</v>
      </c>
      <c r="EY74" t="s">
        <v>30</v>
      </c>
      <c r="EZ74" t="str">
        <f t="shared" si="1"/>
        <v/>
      </c>
      <c r="FA74">
        <v>4.0625000000000001E-3</v>
      </c>
      <c r="FB74" t="s">
        <v>15</v>
      </c>
      <c r="FC74">
        <v>1</v>
      </c>
      <c r="FD74">
        <v>0</v>
      </c>
      <c r="FG74" t="s">
        <v>30</v>
      </c>
      <c r="FH74" t="s">
        <v>30</v>
      </c>
      <c r="FI74" t="s">
        <v>30</v>
      </c>
      <c r="FJ74" t="s">
        <v>30</v>
      </c>
      <c r="FK74" t="s">
        <v>30</v>
      </c>
      <c r="FL74">
        <v>1</v>
      </c>
      <c r="FM74" t="s">
        <v>3719</v>
      </c>
      <c r="FN74">
        <v>1</v>
      </c>
      <c r="FO74">
        <v>0</v>
      </c>
      <c r="FP74" t="s">
        <v>184</v>
      </c>
      <c r="FQ74">
        <v>1</v>
      </c>
      <c r="FR74">
        <v>0</v>
      </c>
      <c r="FS74" t="s">
        <v>30</v>
      </c>
      <c r="FT74" t="s">
        <v>55</v>
      </c>
      <c r="FU74">
        <v>0</v>
      </c>
      <c r="FV74">
        <v>0</v>
      </c>
      <c r="FW74">
        <v>0</v>
      </c>
      <c r="FX74">
        <v>0</v>
      </c>
      <c r="FY74" t="s">
        <v>62</v>
      </c>
      <c r="FZ74" t="s">
        <v>4454</v>
      </c>
      <c r="GA74" t="s">
        <v>30</v>
      </c>
      <c r="GB74" t="s">
        <v>30</v>
      </c>
      <c r="GC74" t="s">
        <v>30</v>
      </c>
    </row>
    <row r="75" spans="1:185" x14ac:dyDescent="0.25">
      <c r="A75" t="s">
        <v>184</v>
      </c>
      <c r="B75" t="s">
        <v>1259</v>
      </c>
      <c r="C75">
        <v>1</v>
      </c>
      <c r="D75" t="s">
        <v>1259</v>
      </c>
      <c r="E75">
        <v>1</v>
      </c>
      <c r="F75" t="s">
        <v>4030</v>
      </c>
      <c r="G75" t="s">
        <v>4030</v>
      </c>
      <c r="H75" t="s">
        <v>30</v>
      </c>
      <c r="I75" t="s">
        <v>30</v>
      </c>
      <c r="J75" t="s">
        <v>30</v>
      </c>
      <c r="K75" t="s">
        <v>30</v>
      </c>
      <c r="L75" t="s">
        <v>30</v>
      </c>
      <c r="M75" t="s">
        <v>30</v>
      </c>
      <c r="N75" t="s">
        <v>30</v>
      </c>
      <c r="O75" t="s">
        <v>30</v>
      </c>
      <c r="P75" t="s">
        <v>30</v>
      </c>
      <c r="Q75" s="29" t="s">
        <v>30</v>
      </c>
      <c r="R75" s="29" t="s">
        <v>30</v>
      </c>
      <c r="S75" t="s">
        <v>30</v>
      </c>
      <c r="T75" t="s">
        <v>30</v>
      </c>
      <c r="U75" t="s">
        <v>30</v>
      </c>
      <c r="V75" t="s">
        <v>30</v>
      </c>
      <c r="W75" t="s">
        <v>30</v>
      </c>
      <c r="X75" t="s">
        <v>30</v>
      </c>
      <c r="Y75" s="29" t="s">
        <v>30</v>
      </c>
      <c r="Z75" s="29" t="s">
        <v>30</v>
      </c>
      <c r="AA75" s="29" t="s">
        <v>30</v>
      </c>
      <c r="AB75" t="s">
        <v>30</v>
      </c>
      <c r="AC75" t="s">
        <v>30</v>
      </c>
      <c r="AD75" t="s">
        <v>30</v>
      </c>
      <c r="AE75" t="s">
        <v>30</v>
      </c>
      <c r="AF75" t="s">
        <v>30</v>
      </c>
      <c r="AG75" t="s">
        <v>30</v>
      </c>
      <c r="AH75" t="s">
        <v>30</v>
      </c>
      <c r="AI75" t="s">
        <v>30</v>
      </c>
      <c r="AJ75" t="s">
        <v>5103</v>
      </c>
      <c r="AK75" t="s">
        <v>30</v>
      </c>
      <c r="AL75" t="s">
        <v>30</v>
      </c>
      <c r="AM75" t="s">
        <v>30</v>
      </c>
      <c r="AN75" s="29" t="s">
        <v>30</v>
      </c>
      <c r="AO75" t="s">
        <v>30</v>
      </c>
      <c r="AP75" t="s">
        <v>30</v>
      </c>
      <c r="AQ75" t="s">
        <v>30</v>
      </c>
      <c r="AR75" t="s">
        <v>30</v>
      </c>
      <c r="AS75" t="s">
        <v>30</v>
      </c>
      <c r="AT75" t="s">
        <v>30</v>
      </c>
      <c r="AU75" t="s">
        <v>30</v>
      </c>
      <c r="AV75" t="s">
        <v>30</v>
      </c>
      <c r="AW75" t="s">
        <v>30</v>
      </c>
      <c r="AX75" t="s">
        <v>30</v>
      </c>
      <c r="AY75" t="s">
        <v>30</v>
      </c>
      <c r="AZ75" t="s">
        <v>30</v>
      </c>
      <c r="BA75" t="s">
        <v>30</v>
      </c>
      <c r="BB75" t="s">
        <v>30</v>
      </c>
      <c r="BC75" t="s">
        <v>30</v>
      </c>
      <c r="BD75" t="s">
        <v>30</v>
      </c>
      <c r="BE75" t="s">
        <v>30</v>
      </c>
      <c r="BF75" t="s">
        <v>30</v>
      </c>
      <c r="BG75" t="s">
        <v>30</v>
      </c>
      <c r="BH75" t="s">
        <v>30</v>
      </c>
      <c r="BI75" t="s">
        <v>30</v>
      </c>
      <c r="BJ75" t="s">
        <v>30</v>
      </c>
      <c r="BK75" s="29" t="s">
        <v>30</v>
      </c>
      <c r="BL75" t="s">
        <v>3914</v>
      </c>
      <c r="BM75" t="s">
        <v>3915</v>
      </c>
      <c r="BN75" s="30">
        <v>45560.453321759298</v>
      </c>
      <c r="BO75" t="s">
        <v>5104</v>
      </c>
      <c r="BP75" t="s">
        <v>5077</v>
      </c>
      <c r="BQ75" t="s">
        <v>5078</v>
      </c>
      <c r="BR75" t="s">
        <v>3962</v>
      </c>
      <c r="BS75" t="s">
        <v>3920</v>
      </c>
      <c r="BT75" t="s">
        <v>4216</v>
      </c>
      <c r="BU75" t="s">
        <v>4217</v>
      </c>
      <c r="BV75" t="s">
        <v>5079</v>
      </c>
      <c r="BW75" t="s">
        <v>5105</v>
      </c>
      <c r="BX75" t="s">
        <v>4038</v>
      </c>
      <c r="BY75" t="s">
        <v>3926</v>
      </c>
      <c r="BZ75" t="s">
        <v>3927</v>
      </c>
      <c r="CA75" s="30">
        <v>45560.4532638889</v>
      </c>
      <c r="CB75" s="30">
        <v>45560.453321759298</v>
      </c>
      <c r="CC75" s="30">
        <v>45560.452037037001</v>
      </c>
      <c r="CD75" t="s">
        <v>15</v>
      </c>
      <c r="CE75">
        <v>2024</v>
      </c>
      <c r="CF75">
        <v>9</v>
      </c>
      <c r="CG75" t="s">
        <v>3967</v>
      </c>
      <c r="CH75" t="s">
        <v>55</v>
      </c>
      <c r="CI75" t="s">
        <v>3929</v>
      </c>
      <c r="CJ75" t="s">
        <v>3930</v>
      </c>
      <c r="CK75" t="s">
        <v>3931</v>
      </c>
      <c r="CL75" t="s">
        <v>3967</v>
      </c>
      <c r="CM75">
        <v>2035</v>
      </c>
      <c r="CN75" t="s">
        <v>3967</v>
      </c>
      <c r="CO75" t="s">
        <v>3967</v>
      </c>
      <c r="CP75" s="30">
        <v>45560</v>
      </c>
      <c r="CQ75" s="30">
        <v>46655</v>
      </c>
      <c r="CR75" t="s">
        <v>3968</v>
      </c>
      <c r="CS75" t="s">
        <v>5082</v>
      </c>
      <c r="CT75" t="s">
        <v>5083</v>
      </c>
      <c r="CU75">
        <v>23657</v>
      </c>
      <c r="CV75">
        <v>59</v>
      </c>
      <c r="CW75" t="s">
        <v>3935</v>
      </c>
      <c r="CX75" t="s">
        <v>3968</v>
      </c>
      <c r="CY75" t="s">
        <v>5106</v>
      </c>
      <c r="CZ75" t="s">
        <v>4044</v>
      </c>
      <c r="DA75" t="s">
        <v>4425</v>
      </c>
      <c r="DB75" t="s">
        <v>5079</v>
      </c>
      <c r="DC75" t="s">
        <v>5079</v>
      </c>
      <c r="DD75" t="s">
        <v>4869</v>
      </c>
      <c r="DE75" t="s">
        <v>5107</v>
      </c>
      <c r="DF75" t="s">
        <v>4230</v>
      </c>
      <c r="DG75" t="s">
        <v>3968</v>
      </c>
      <c r="DH75" t="s">
        <v>4231</v>
      </c>
      <c r="DI75" t="s">
        <v>4003</v>
      </c>
      <c r="DJ75" t="s">
        <v>3944</v>
      </c>
      <c r="DK75" t="s">
        <v>4030</v>
      </c>
      <c r="DL75" t="s">
        <v>3926</v>
      </c>
      <c r="DM75" t="s">
        <v>3945</v>
      </c>
      <c r="DN75" t="s">
        <v>3927</v>
      </c>
      <c r="DO75" t="s">
        <v>4038</v>
      </c>
      <c r="DP75" t="s">
        <v>3980</v>
      </c>
      <c r="DQ75" t="s">
        <v>15</v>
      </c>
      <c r="DR75" t="s">
        <v>3980</v>
      </c>
      <c r="DS75" t="s">
        <v>3981</v>
      </c>
      <c r="DT75" t="s">
        <v>3949</v>
      </c>
      <c r="DU75" t="s">
        <v>4430</v>
      </c>
      <c r="DV75">
        <v>0</v>
      </c>
      <c r="DW75">
        <v>0</v>
      </c>
      <c r="DX75" t="s">
        <v>3931</v>
      </c>
      <c r="DY75" t="s">
        <v>4503</v>
      </c>
      <c r="DZ75" s="30" t="s">
        <v>30</v>
      </c>
      <c r="EA75" t="s">
        <v>3931</v>
      </c>
      <c r="EB75" t="s">
        <v>3931</v>
      </c>
      <c r="EC75" t="s">
        <v>3931</v>
      </c>
      <c r="ED75" t="s">
        <v>3931</v>
      </c>
      <c r="EE75" t="s">
        <v>5090</v>
      </c>
      <c r="EF75" t="s">
        <v>5108</v>
      </c>
      <c r="EG75" t="s">
        <v>30</v>
      </c>
      <c r="EH75" t="s">
        <v>30</v>
      </c>
      <c r="EI75" t="s">
        <v>30</v>
      </c>
      <c r="EJ75" t="s">
        <v>30</v>
      </c>
      <c r="EK75" t="s">
        <v>30</v>
      </c>
      <c r="EL75">
        <v>0</v>
      </c>
      <c r="EM75">
        <v>0</v>
      </c>
      <c r="EN75" t="s">
        <v>30</v>
      </c>
      <c r="EO75" t="s">
        <v>30</v>
      </c>
      <c r="EP75">
        <v>0</v>
      </c>
      <c r="EQ75">
        <v>0</v>
      </c>
      <c r="ER75">
        <v>1</v>
      </c>
      <c r="ES75" t="s">
        <v>62</v>
      </c>
      <c r="ET75" t="s">
        <v>5079</v>
      </c>
      <c r="EU75">
        <v>0</v>
      </c>
      <c r="EV75" t="s">
        <v>30</v>
      </c>
      <c r="EW75" t="s">
        <v>30</v>
      </c>
      <c r="EX75" t="s">
        <v>30</v>
      </c>
      <c r="EY75" t="s">
        <v>30</v>
      </c>
      <c r="EZ75" t="str">
        <f t="shared" si="1"/>
        <v/>
      </c>
      <c r="FA75">
        <v>5.78703703703704E-5</v>
      </c>
      <c r="FB75" t="s">
        <v>15</v>
      </c>
      <c r="FC75">
        <v>1</v>
      </c>
      <c r="FD75">
        <v>0</v>
      </c>
      <c r="FG75" t="s">
        <v>30</v>
      </c>
      <c r="FH75" t="s">
        <v>30</v>
      </c>
      <c r="FI75" t="s">
        <v>30</v>
      </c>
      <c r="FJ75" t="s">
        <v>30</v>
      </c>
      <c r="FK75" t="s">
        <v>30</v>
      </c>
      <c r="FL75">
        <v>1</v>
      </c>
      <c r="FM75" t="s">
        <v>3719</v>
      </c>
      <c r="FN75">
        <v>1</v>
      </c>
      <c r="FO75">
        <v>0</v>
      </c>
      <c r="FP75" t="s">
        <v>184</v>
      </c>
      <c r="FQ75">
        <v>1</v>
      </c>
      <c r="FR75">
        <v>0</v>
      </c>
      <c r="FS75" t="s">
        <v>30</v>
      </c>
      <c r="FT75" t="s">
        <v>55</v>
      </c>
      <c r="FU75">
        <v>0</v>
      </c>
      <c r="FV75">
        <v>0</v>
      </c>
      <c r="FW75">
        <v>0</v>
      </c>
      <c r="FX75">
        <v>0</v>
      </c>
      <c r="FY75" t="s">
        <v>62</v>
      </c>
      <c r="FZ75" t="s">
        <v>4030</v>
      </c>
      <c r="GA75" t="s">
        <v>30</v>
      </c>
      <c r="GB75" t="s">
        <v>30</v>
      </c>
      <c r="GC75" t="s">
        <v>30</v>
      </c>
    </row>
    <row r="76" spans="1:185" x14ac:dyDescent="0.25">
      <c r="A76" t="s">
        <v>184</v>
      </c>
      <c r="B76" t="s">
        <v>1259</v>
      </c>
      <c r="C76">
        <v>1</v>
      </c>
      <c r="D76" t="s">
        <v>1259</v>
      </c>
      <c r="E76">
        <v>1</v>
      </c>
      <c r="F76" t="s">
        <v>4030</v>
      </c>
      <c r="G76" t="s">
        <v>4030</v>
      </c>
      <c r="H76" t="s">
        <v>30</v>
      </c>
      <c r="I76" t="s">
        <v>30</v>
      </c>
      <c r="J76" t="s">
        <v>30</v>
      </c>
      <c r="K76" t="s">
        <v>30</v>
      </c>
      <c r="L76" t="s">
        <v>30</v>
      </c>
      <c r="M76" t="s">
        <v>30</v>
      </c>
      <c r="N76" t="s">
        <v>30</v>
      </c>
      <c r="O76" t="s">
        <v>30</v>
      </c>
      <c r="P76" t="s">
        <v>30</v>
      </c>
      <c r="Q76" s="29" t="s">
        <v>30</v>
      </c>
      <c r="R76" s="29" t="s">
        <v>30</v>
      </c>
      <c r="S76" t="s">
        <v>30</v>
      </c>
      <c r="T76" t="s">
        <v>30</v>
      </c>
      <c r="U76" t="s">
        <v>30</v>
      </c>
      <c r="V76" t="s">
        <v>30</v>
      </c>
      <c r="W76" t="s">
        <v>30</v>
      </c>
      <c r="X76" t="s">
        <v>30</v>
      </c>
      <c r="Y76" s="29" t="s">
        <v>30</v>
      </c>
      <c r="Z76" s="29" t="s">
        <v>30</v>
      </c>
      <c r="AA76" s="29" t="s">
        <v>30</v>
      </c>
      <c r="AB76" t="s">
        <v>30</v>
      </c>
      <c r="AC76" t="s">
        <v>30</v>
      </c>
      <c r="AD76" t="s">
        <v>30</v>
      </c>
      <c r="AE76" t="s">
        <v>30</v>
      </c>
      <c r="AF76" t="s">
        <v>30</v>
      </c>
      <c r="AG76" t="s">
        <v>30</v>
      </c>
      <c r="AH76" t="s">
        <v>30</v>
      </c>
      <c r="AI76" t="s">
        <v>30</v>
      </c>
      <c r="AJ76" t="s">
        <v>5109</v>
      </c>
      <c r="AK76" t="s">
        <v>30</v>
      </c>
      <c r="AL76" t="s">
        <v>30</v>
      </c>
      <c r="AM76" t="s">
        <v>30</v>
      </c>
      <c r="AN76" s="29" t="s">
        <v>30</v>
      </c>
      <c r="AO76" t="s">
        <v>30</v>
      </c>
      <c r="AP76" t="s">
        <v>30</v>
      </c>
      <c r="AQ76" t="s">
        <v>30</v>
      </c>
      <c r="AR76" t="s">
        <v>30</v>
      </c>
      <c r="AS76" t="s">
        <v>30</v>
      </c>
      <c r="AT76" t="s">
        <v>30</v>
      </c>
      <c r="AU76" t="s">
        <v>30</v>
      </c>
      <c r="AV76" t="s">
        <v>30</v>
      </c>
      <c r="AW76" t="s">
        <v>30</v>
      </c>
      <c r="AX76" t="s">
        <v>30</v>
      </c>
      <c r="AY76" t="s">
        <v>30</v>
      </c>
      <c r="AZ76" t="s">
        <v>30</v>
      </c>
      <c r="BA76" t="s">
        <v>30</v>
      </c>
      <c r="BB76" t="s">
        <v>30</v>
      </c>
      <c r="BC76" t="s">
        <v>30</v>
      </c>
      <c r="BD76" t="s">
        <v>30</v>
      </c>
      <c r="BE76" t="s">
        <v>30</v>
      </c>
      <c r="BF76" t="s">
        <v>30</v>
      </c>
      <c r="BG76" t="s">
        <v>30</v>
      </c>
      <c r="BH76" t="s">
        <v>30</v>
      </c>
      <c r="BI76" t="s">
        <v>30</v>
      </c>
      <c r="BJ76" t="s">
        <v>30</v>
      </c>
      <c r="BK76" s="29" t="s">
        <v>30</v>
      </c>
      <c r="BL76" t="s">
        <v>3914</v>
      </c>
      <c r="BM76" t="s">
        <v>3915</v>
      </c>
      <c r="BN76" s="30">
        <v>45454.634988425903</v>
      </c>
      <c r="BO76" t="s">
        <v>5110</v>
      </c>
      <c r="BP76" t="s">
        <v>5111</v>
      </c>
      <c r="BQ76" t="s">
        <v>5112</v>
      </c>
      <c r="BR76" t="s">
        <v>3962</v>
      </c>
      <c r="BS76" t="s">
        <v>3920</v>
      </c>
      <c r="BT76" t="s">
        <v>4013</v>
      </c>
      <c r="BU76" t="s">
        <v>4014</v>
      </c>
      <c r="BV76" t="s">
        <v>5113</v>
      </c>
      <c r="BW76" t="s">
        <v>5114</v>
      </c>
      <c r="BX76" t="s">
        <v>4038</v>
      </c>
      <c r="BY76" t="s">
        <v>3926</v>
      </c>
      <c r="BZ76" t="s">
        <v>3927</v>
      </c>
      <c r="CA76" s="30">
        <v>45454.578472222202</v>
      </c>
      <c r="CB76" s="30">
        <v>45454.623796296299</v>
      </c>
      <c r="CC76" s="30">
        <v>45454.606006944399</v>
      </c>
      <c r="CD76" t="s">
        <v>15</v>
      </c>
      <c r="CE76">
        <v>2024</v>
      </c>
      <c r="CF76">
        <v>6</v>
      </c>
      <c r="CG76" t="s">
        <v>5115</v>
      </c>
      <c r="CH76" t="s">
        <v>54</v>
      </c>
      <c r="CI76" t="s">
        <v>3929</v>
      </c>
      <c r="CJ76" t="s">
        <v>3930</v>
      </c>
      <c r="CK76" t="s">
        <v>5115</v>
      </c>
      <c r="CL76" t="s">
        <v>3931</v>
      </c>
      <c r="CM76">
        <v>2035</v>
      </c>
      <c r="CN76" t="s">
        <v>3967</v>
      </c>
      <c r="CO76" t="s">
        <v>5115</v>
      </c>
      <c r="CP76" s="30">
        <v>45454</v>
      </c>
      <c r="CQ76" s="30">
        <v>46549</v>
      </c>
      <c r="CR76" t="s">
        <v>3968</v>
      </c>
      <c r="CS76" t="s">
        <v>5116</v>
      </c>
      <c r="CT76" t="s">
        <v>5117</v>
      </c>
      <c r="CU76">
        <v>36742</v>
      </c>
      <c r="CV76">
        <v>23</v>
      </c>
      <c r="CW76" t="s">
        <v>3971</v>
      </c>
      <c r="CX76" t="s">
        <v>3968</v>
      </c>
      <c r="CY76" t="s">
        <v>4043</v>
      </c>
      <c r="CZ76" t="s">
        <v>4044</v>
      </c>
      <c r="DA76" t="s">
        <v>4425</v>
      </c>
      <c r="DB76" t="s">
        <v>4097</v>
      </c>
      <c r="DC76" t="s">
        <v>5113</v>
      </c>
      <c r="DD76" t="s">
        <v>5118</v>
      </c>
      <c r="DE76" t="s">
        <v>5119</v>
      </c>
      <c r="DF76" t="s">
        <v>5120</v>
      </c>
      <c r="DG76" t="s">
        <v>3968</v>
      </c>
      <c r="DH76" t="s">
        <v>5121</v>
      </c>
      <c r="DI76" t="s">
        <v>4003</v>
      </c>
      <c r="DJ76" t="s">
        <v>3944</v>
      </c>
      <c r="DK76" t="s">
        <v>4030</v>
      </c>
      <c r="DL76" t="s">
        <v>3926</v>
      </c>
      <c r="DM76" t="s">
        <v>3945</v>
      </c>
      <c r="DN76" t="s">
        <v>3927</v>
      </c>
      <c r="DO76" t="s">
        <v>4038</v>
      </c>
      <c r="DP76" t="s">
        <v>5122</v>
      </c>
      <c r="DQ76" t="s">
        <v>15</v>
      </c>
      <c r="DR76" t="s">
        <v>15</v>
      </c>
      <c r="DS76" t="s">
        <v>3981</v>
      </c>
      <c r="DT76" t="s">
        <v>3949</v>
      </c>
      <c r="DU76" t="s">
        <v>4430</v>
      </c>
      <c r="DV76">
        <v>0.16</v>
      </c>
      <c r="DW76">
        <v>0.16</v>
      </c>
      <c r="DX76" t="s">
        <v>3931</v>
      </c>
      <c r="DY76" t="s">
        <v>4519</v>
      </c>
      <c r="DZ76" s="30" t="s">
        <v>30</v>
      </c>
      <c r="EA76" t="s">
        <v>3931</v>
      </c>
      <c r="EB76" t="s">
        <v>3931</v>
      </c>
      <c r="EC76" t="s">
        <v>3931</v>
      </c>
      <c r="ED76" t="s">
        <v>3931</v>
      </c>
      <c r="EE76" t="s">
        <v>5123</v>
      </c>
      <c r="EF76" t="s">
        <v>5124</v>
      </c>
      <c r="EG76" t="s">
        <v>30</v>
      </c>
      <c r="EH76" t="s">
        <v>30</v>
      </c>
      <c r="EI76" t="s">
        <v>30</v>
      </c>
      <c r="EJ76" t="s">
        <v>30</v>
      </c>
      <c r="EK76" t="s">
        <v>30</v>
      </c>
      <c r="EL76">
        <v>0</v>
      </c>
      <c r="EM76">
        <v>0</v>
      </c>
      <c r="EN76" t="s">
        <v>30</v>
      </c>
      <c r="EO76" t="s">
        <v>30</v>
      </c>
      <c r="EP76">
        <v>0</v>
      </c>
      <c r="EQ76">
        <v>0</v>
      </c>
      <c r="ER76">
        <v>1</v>
      </c>
      <c r="ES76" t="s">
        <v>62</v>
      </c>
      <c r="ET76" t="s">
        <v>5113</v>
      </c>
      <c r="EU76">
        <v>0</v>
      </c>
      <c r="EV76" t="s">
        <v>30</v>
      </c>
      <c r="EW76" t="s">
        <v>30</v>
      </c>
      <c r="EX76" t="s">
        <v>30</v>
      </c>
      <c r="EY76" t="s">
        <v>30</v>
      </c>
      <c r="EZ76" t="str">
        <f t="shared" si="1"/>
        <v/>
      </c>
      <c r="FA76">
        <v>5.65162037037037E-2</v>
      </c>
      <c r="FB76" t="s">
        <v>15</v>
      </c>
      <c r="FC76">
        <v>1</v>
      </c>
      <c r="FD76">
        <v>0</v>
      </c>
      <c r="FG76" t="s">
        <v>30</v>
      </c>
      <c r="FH76" t="s">
        <v>30</v>
      </c>
      <c r="FI76" t="s">
        <v>30</v>
      </c>
      <c r="FJ76" t="s">
        <v>30</v>
      </c>
      <c r="FK76" t="s">
        <v>30</v>
      </c>
      <c r="FL76">
        <v>1</v>
      </c>
      <c r="FM76" t="s">
        <v>3719</v>
      </c>
      <c r="FN76">
        <v>1</v>
      </c>
      <c r="FO76">
        <v>0</v>
      </c>
      <c r="FP76" t="s">
        <v>184</v>
      </c>
      <c r="FQ76">
        <v>1</v>
      </c>
      <c r="FR76">
        <v>0</v>
      </c>
      <c r="FS76" t="s">
        <v>30</v>
      </c>
      <c r="FT76" t="s">
        <v>54</v>
      </c>
      <c r="FU76">
        <v>0</v>
      </c>
      <c r="FV76">
        <v>0</v>
      </c>
      <c r="FW76">
        <v>0</v>
      </c>
      <c r="FX76">
        <v>0</v>
      </c>
      <c r="FY76" t="s">
        <v>62</v>
      </c>
      <c r="FZ76" t="s">
        <v>4030</v>
      </c>
      <c r="GA76" t="s">
        <v>30</v>
      </c>
      <c r="GB76" t="s">
        <v>30</v>
      </c>
      <c r="GC76" t="s">
        <v>30</v>
      </c>
    </row>
    <row r="77" spans="1:185" x14ac:dyDescent="0.25">
      <c r="A77" t="s">
        <v>184</v>
      </c>
      <c r="B77" t="s">
        <v>1259</v>
      </c>
      <c r="C77">
        <v>1</v>
      </c>
      <c r="D77" t="s">
        <v>1259</v>
      </c>
      <c r="E77">
        <v>1</v>
      </c>
      <c r="F77" t="s">
        <v>4857</v>
      </c>
      <c r="G77" t="s">
        <v>4857</v>
      </c>
      <c r="H77" t="s">
        <v>30</v>
      </c>
      <c r="I77" t="s">
        <v>30</v>
      </c>
      <c r="J77" t="s">
        <v>30</v>
      </c>
      <c r="K77" t="s">
        <v>30</v>
      </c>
      <c r="L77" t="s">
        <v>30</v>
      </c>
      <c r="M77" t="s">
        <v>30</v>
      </c>
      <c r="N77" t="s">
        <v>30</v>
      </c>
      <c r="O77" t="s">
        <v>30</v>
      </c>
      <c r="P77" t="s">
        <v>30</v>
      </c>
      <c r="Q77" s="29" t="s">
        <v>30</v>
      </c>
      <c r="R77" s="29" t="s">
        <v>30</v>
      </c>
      <c r="S77" t="s">
        <v>30</v>
      </c>
      <c r="T77" t="s">
        <v>30</v>
      </c>
      <c r="U77" t="s">
        <v>30</v>
      </c>
      <c r="V77" t="s">
        <v>30</v>
      </c>
      <c r="W77" t="s">
        <v>30</v>
      </c>
      <c r="X77" t="s">
        <v>30</v>
      </c>
      <c r="Y77" s="29" t="s">
        <v>30</v>
      </c>
      <c r="Z77" s="29" t="s">
        <v>30</v>
      </c>
      <c r="AA77" s="29" t="s">
        <v>30</v>
      </c>
      <c r="AB77" t="s">
        <v>30</v>
      </c>
      <c r="AC77" t="s">
        <v>30</v>
      </c>
      <c r="AD77" t="s">
        <v>30</v>
      </c>
      <c r="AE77" t="s">
        <v>30</v>
      </c>
      <c r="AF77" t="s">
        <v>30</v>
      </c>
      <c r="AG77" t="s">
        <v>30</v>
      </c>
      <c r="AH77" t="s">
        <v>30</v>
      </c>
      <c r="AI77" t="s">
        <v>30</v>
      </c>
      <c r="AJ77" t="s">
        <v>5125</v>
      </c>
      <c r="AK77" t="s">
        <v>30</v>
      </c>
      <c r="AL77" t="s">
        <v>30</v>
      </c>
      <c r="AM77" t="s">
        <v>30</v>
      </c>
      <c r="AN77" s="29" t="s">
        <v>30</v>
      </c>
      <c r="AO77" t="s">
        <v>30</v>
      </c>
      <c r="AP77" t="s">
        <v>30</v>
      </c>
      <c r="AQ77" t="s">
        <v>30</v>
      </c>
      <c r="AR77" t="s">
        <v>30</v>
      </c>
      <c r="AS77" t="s">
        <v>30</v>
      </c>
      <c r="AT77" t="s">
        <v>30</v>
      </c>
      <c r="AU77" t="s">
        <v>30</v>
      </c>
      <c r="AV77" t="s">
        <v>30</v>
      </c>
      <c r="AW77" t="s">
        <v>30</v>
      </c>
      <c r="AX77" t="s">
        <v>30</v>
      </c>
      <c r="AY77" t="s">
        <v>30</v>
      </c>
      <c r="AZ77" t="s">
        <v>30</v>
      </c>
      <c r="BA77" t="s">
        <v>30</v>
      </c>
      <c r="BB77" t="s">
        <v>30</v>
      </c>
      <c r="BC77" t="s">
        <v>30</v>
      </c>
      <c r="BD77" t="s">
        <v>30</v>
      </c>
      <c r="BE77" t="s">
        <v>30</v>
      </c>
      <c r="BF77" t="s">
        <v>30</v>
      </c>
      <c r="BG77" t="s">
        <v>30</v>
      </c>
      <c r="BH77" t="s">
        <v>30</v>
      </c>
      <c r="BI77" t="s">
        <v>30</v>
      </c>
      <c r="BJ77" t="s">
        <v>30</v>
      </c>
      <c r="BK77" s="29" t="s">
        <v>30</v>
      </c>
      <c r="BL77" t="s">
        <v>3914</v>
      </c>
      <c r="BM77" t="s">
        <v>3915</v>
      </c>
      <c r="BN77" s="30">
        <v>45590.504016203697</v>
      </c>
      <c r="BO77" t="s">
        <v>5126</v>
      </c>
      <c r="BP77" t="s">
        <v>5127</v>
      </c>
      <c r="BQ77" t="s">
        <v>5128</v>
      </c>
      <c r="BR77" t="s">
        <v>3962</v>
      </c>
      <c r="BS77" t="s">
        <v>3920</v>
      </c>
      <c r="BT77" t="s">
        <v>4013</v>
      </c>
      <c r="BU77" t="s">
        <v>4014</v>
      </c>
      <c r="BV77" t="s">
        <v>5129</v>
      </c>
      <c r="BW77" t="s">
        <v>5130</v>
      </c>
      <c r="BX77" t="s">
        <v>4403</v>
      </c>
      <c r="BY77" t="s">
        <v>3926</v>
      </c>
      <c r="BZ77" t="s">
        <v>3927</v>
      </c>
      <c r="CA77" s="30">
        <v>45590.480150463001</v>
      </c>
      <c r="CB77" s="30">
        <v>45590.480150463001</v>
      </c>
      <c r="CC77" s="30">
        <v>45590.498043981497</v>
      </c>
      <c r="CD77" t="s">
        <v>15</v>
      </c>
      <c r="CE77">
        <v>2024</v>
      </c>
      <c r="CF77">
        <v>10</v>
      </c>
      <c r="CG77" t="s">
        <v>5131</v>
      </c>
      <c r="CH77" t="s">
        <v>54</v>
      </c>
      <c r="CI77" t="s">
        <v>3929</v>
      </c>
      <c r="CJ77" t="s">
        <v>3930</v>
      </c>
      <c r="CK77" t="s">
        <v>5131</v>
      </c>
      <c r="CL77" t="s">
        <v>3931</v>
      </c>
      <c r="CM77">
        <v>2035</v>
      </c>
      <c r="CN77" t="s">
        <v>3967</v>
      </c>
      <c r="CO77" t="s">
        <v>5131</v>
      </c>
      <c r="CP77" s="30">
        <v>45590</v>
      </c>
      <c r="CQ77" s="30">
        <v>46685</v>
      </c>
      <c r="CR77" t="s">
        <v>3968</v>
      </c>
      <c r="CS77" t="s">
        <v>4018</v>
      </c>
      <c r="CT77" t="s">
        <v>4909</v>
      </c>
      <c r="CU77">
        <v>27576</v>
      </c>
      <c r="CV77">
        <v>49</v>
      </c>
      <c r="CW77" t="s">
        <v>3935</v>
      </c>
      <c r="CX77" t="s">
        <v>3968</v>
      </c>
      <c r="CY77" t="s">
        <v>4863</v>
      </c>
      <c r="CZ77" t="s">
        <v>4864</v>
      </c>
      <c r="DA77" t="s">
        <v>4390</v>
      </c>
      <c r="DB77" t="s">
        <v>4097</v>
      </c>
      <c r="DC77" t="s">
        <v>5129</v>
      </c>
      <c r="DD77" t="s">
        <v>5132</v>
      </c>
      <c r="DE77" t="s">
        <v>5133</v>
      </c>
      <c r="DF77" t="s">
        <v>5134</v>
      </c>
      <c r="DG77" t="s">
        <v>5135</v>
      </c>
      <c r="DH77" t="s">
        <v>5136</v>
      </c>
      <c r="DI77" t="s">
        <v>4003</v>
      </c>
      <c r="DJ77" t="s">
        <v>4408</v>
      </c>
      <c r="DK77" t="s">
        <v>4857</v>
      </c>
      <c r="DL77" t="s">
        <v>3926</v>
      </c>
      <c r="DM77" t="s">
        <v>3945</v>
      </c>
      <c r="DN77" t="s">
        <v>3927</v>
      </c>
      <c r="DO77" t="s">
        <v>4403</v>
      </c>
      <c r="DP77" t="s">
        <v>5122</v>
      </c>
      <c r="DQ77" t="s">
        <v>15</v>
      </c>
      <c r="DR77" t="s">
        <v>15</v>
      </c>
      <c r="DS77" t="s">
        <v>3981</v>
      </c>
      <c r="DT77" t="s">
        <v>3949</v>
      </c>
      <c r="DU77" t="s">
        <v>4395</v>
      </c>
      <c r="DV77">
        <v>0.34</v>
      </c>
      <c r="DW77">
        <v>0.34</v>
      </c>
      <c r="DX77" t="s">
        <v>3931</v>
      </c>
      <c r="DY77" t="s">
        <v>5137</v>
      </c>
      <c r="DZ77" s="30" t="s">
        <v>30</v>
      </c>
      <c r="EA77" t="s">
        <v>3931</v>
      </c>
      <c r="EB77" t="s">
        <v>3931</v>
      </c>
      <c r="EC77" t="s">
        <v>3931</v>
      </c>
      <c r="ED77" t="s">
        <v>3931</v>
      </c>
      <c r="EE77" t="s">
        <v>5138</v>
      </c>
      <c r="EF77" t="s">
        <v>5139</v>
      </c>
      <c r="EG77" t="s">
        <v>30</v>
      </c>
      <c r="EH77" t="s">
        <v>30</v>
      </c>
      <c r="EI77" t="s">
        <v>30</v>
      </c>
      <c r="EJ77" t="s">
        <v>30</v>
      </c>
      <c r="EK77" t="s">
        <v>30</v>
      </c>
      <c r="EL77">
        <v>0</v>
      </c>
      <c r="EM77">
        <v>0</v>
      </c>
      <c r="EN77" t="s">
        <v>30</v>
      </c>
      <c r="EO77" t="s">
        <v>30</v>
      </c>
      <c r="EP77">
        <v>0</v>
      </c>
      <c r="EQ77">
        <v>0</v>
      </c>
      <c r="ER77">
        <v>1</v>
      </c>
      <c r="ES77" t="s">
        <v>66</v>
      </c>
      <c r="ET77" t="s">
        <v>5129</v>
      </c>
      <c r="EU77">
        <v>0</v>
      </c>
      <c r="EV77" t="s">
        <v>30</v>
      </c>
      <c r="EW77" t="s">
        <v>30</v>
      </c>
      <c r="EX77" t="s">
        <v>30</v>
      </c>
      <c r="EY77" t="s">
        <v>30</v>
      </c>
      <c r="EZ77" t="str">
        <f t="shared" si="1"/>
        <v/>
      </c>
      <c r="FA77">
        <v>2.3865740740740701E-2</v>
      </c>
      <c r="FB77" t="s">
        <v>15</v>
      </c>
      <c r="FC77">
        <v>1</v>
      </c>
      <c r="FD77">
        <v>0</v>
      </c>
      <c r="FG77" t="s">
        <v>30</v>
      </c>
      <c r="FH77" t="s">
        <v>30</v>
      </c>
      <c r="FI77" t="s">
        <v>30</v>
      </c>
      <c r="FJ77" t="s">
        <v>30</v>
      </c>
      <c r="FK77" t="s">
        <v>30</v>
      </c>
      <c r="FL77">
        <v>1</v>
      </c>
      <c r="FM77" t="s">
        <v>3719</v>
      </c>
      <c r="FN77">
        <v>1</v>
      </c>
      <c r="FO77">
        <v>0</v>
      </c>
      <c r="FP77" t="s">
        <v>184</v>
      </c>
      <c r="FQ77">
        <v>1</v>
      </c>
      <c r="FR77">
        <v>0</v>
      </c>
      <c r="FS77" t="s">
        <v>30</v>
      </c>
      <c r="FT77" t="s">
        <v>54</v>
      </c>
      <c r="FU77">
        <v>0</v>
      </c>
      <c r="FV77">
        <v>0</v>
      </c>
      <c r="FW77">
        <v>0</v>
      </c>
      <c r="FX77">
        <v>0</v>
      </c>
      <c r="FY77" t="s">
        <v>66</v>
      </c>
      <c r="FZ77" t="s">
        <v>4857</v>
      </c>
      <c r="GA77" t="s">
        <v>30</v>
      </c>
      <c r="GB77" t="s">
        <v>30</v>
      </c>
      <c r="GC77" t="s">
        <v>30</v>
      </c>
    </row>
    <row r="78" spans="1:185" x14ac:dyDescent="0.25">
      <c r="A78" t="s">
        <v>184</v>
      </c>
      <c r="B78" t="s">
        <v>1259</v>
      </c>
      <c r="C78">
        <v>1</v>
      </c>
      <c r="D78" t="s">
        <v>1259</v>
      </c>
      <c r="E78">
        <v>1</v>
      </c>
      <c r="F78" t="s">
        <v>4030</v>
      </c>
      <c r="G78" t="s">
        <v>4030</v>
      </c>
      <c r="H78" t="s">
        <v>30</v>
      </c>
      <c r="I78" t="s">
        <v>30</v>
      </c>
      <c r="J78" t="s">
        <v>30</v>
      </c>
      <c r="K78" t="s">
        <v>30</v>
      </c>
      <c r="L78" t="s">
        <v>30</v>
      </c>
      <c r="M78" t="s">
        <v>30</v>
      </c>
      <c r="N78" t="s">
        <v>30</v>
      </c>
      <c r="O78" t="s">
        <v>30</v>
      </c>
      <c r="P78" t="s">
        <v>30</v>
      </c>
      <c r="Q78" s="29" t="s">
        <v>30</v>
      </c>
      <c r="R78" s="29" t="s">
        <v>30</v>
      </c>
      <c r="S78" t="s">
        <v>30</v>
      </c>
      <c r="T78" t="s">
        <v>30</v>
      </c>
      <c r="U78" t="s">
        <v>30</v>
      </c>
      <c r="V78" t="s">
        <v>30</v>
      </c>
      <c r="W78" t="s">
        <v>30</v>
      </c>
      <c r="X78" t="s">
        <v>30</v>
      </c>
      <c r="Y78" s="29" t="s">
        <v>30</v>
      </c>
      <c r="Z78" s="29" t="s">
        <v>30</v>
      </c>
      <c r="AA78" s="29" t="s">
        <v>30</v>
      </c>
      <c r="AB78" t="s">
        <v>30</v>
      </c>
      <c r="AC78" t="s">
        <v>30</v>
      </c>
      <c r="AD78" t="s">
        <v>30</v>
      </c>
      <c r="AE78" t="s">
        <v>30</v>
      </c>
      <c r="AF78" t="s">
        <v>30</v>
      </c>
      <c r="AG78" t="s">
        <v>30</v>
      </c>
      <c r="AH78" t="s">
        <v>30</v>
      </c>
      <c r="AI78" t="s">
        <v>30</v>
      </c>
      <c r="AJ78" t="s">
        <v>5140</v>
      </c>
      <c r="AK78" t="s">
        <v>30</v>
      </c>
      <c r="AL78" t="s">
        <v>30</v>
      </c>
      <c r="AM78" t="s">
        <v>30</v>
      </c>
      <c r="AN78" s="29" t="s">
        <v>30</v>
      </c>
      <c r="AO78" t="s">
        <v>30</v>
      </c>
      <c r="AP78" t="s">
        <v>30</v>
      </c>
      <c r="AQ78" t="s">
        <v>30</v>
      </c>
      <c r="AR78" t="s">
        <v>30</v>
      </c>
      <c r="AS78" t="s">
        <v>30</v>
      </c>
      <c r="AT78" t="s">
        <v>30</v>
      </c>
      <c r="AU78" t="s">
        <v>30</v>
      </c>
      <c r="AV78" t="s">
        <v>30</v>
      </c>
      <c r="AW78" t="s">
        <v>30</v>
      </c>
      <c r="AX78" t="s">
        <v>30</v>
      </c>
      <c r="AY78" t="s">
        <v>30</v>
      </c>
      <c r="AZ78" t="s">
        <v>30</v>
      </c>
      <c r="BA78" t="s">
        <v>30</v>
      </c>
      <c r="BB78" t="s">
        <v>30</v>
      </c>
      <c r="BC78" t="s">
        <v>30</v>
      </c>
      <c r="BD78" t="s">
        <v>30</v>
      </c>
      <c r="BE78" t="s">
        <v>30</v>
      </c>
      <c r="BF78" t="s">
        <v>30</v>
      </c>
      <c r="BG78" t="s">
        <v>30</v>
      </c>
      <c r="BH78" t="s">
        <v>30</v>
      </c>
      <c r="BI78" t="s">
        <v>30</v>
      </c>
      <c r="BJ78" t="s">
        <v>30</v>
      </c>
      <c r="BK78" s="29" t="s">
        <v>30</v>
      </c>
      <c r="BL78" t="s">
        <v>3914</v>
      </c>
      <c r="BM78" t="s">
        <v>3915</v>
      </c>
      <c r="BN78" s="30">
        <v>45410.241145833301</v>
      </c>
      <c r="BO78" t="s">
        <v>5141</v>
      </c>
      <c r="BP78" t="s">
        <v>5142</v>
      </c>
      <c r="BQ78" t="s">
        <v>5143</v>
      </c>
      <c r="BR78" t="s">
        <v>3962</v>
      </c>
      <c r="BS78" t="s">
        <v>3920</v>
      </c>
      <c r="BT78" t="s">
        <v>4013</v>
      </c>
      <c r="BU78" t="s">
        <v>4014</v>
      </c>
      <c r="BV78" t="s">
        <v>5144</v>
      </c>
      <c r="BW78" t="s">
        <v>5145</v>
      </c>
      <c r="BX78" t="s">
        <v>4038</v>
      </c>
      <c r="BY78" t="s">
        <v>3926</v>
      </c>
      <c r="BZ78" t="s">
        <v>4123</v>
      </c>
      <c r="CA78" s="30">
        <v>45407.671238425901</v>
      </c>
      <c r="CB78" s="30">
        <v>45410.2363078704</v>
      </c>
      <c r="CC78" s="30">
        <v>45407.669768518499</v>
      </c>
      <c r="CD78" t="s">
        <v>14</v>
      </c>
      <c r="CE78">
        <v>2024</v>
      </c>
      <c r="CF78">
        <v>4</v>
      </c>
      <c r="CG78" t="s">
        <v>4039</v>
      </c>
      <c r="CH78" t="s">
        <v>55</v>
      </c>
      <c r="CI78" t="s">
        <v>3929</v>
      </c>
      <c r="CJ78" t="s">
        <v>3930</v>
      </c>
      <c r="CK78" t="s">
        <v>3931</v>
      </c>
      <c r="CL78" t="s">
        <v>4039</v>
      </c>
      <c r="CM78">
        <v>0</v>
      </c>
      <c r="CN78" t="s">
        <v>71</v>
      </c>
      <c r="CO78" t="s">
        <v>4039</v>
      </c>
      <c r="CP78" s="30" t="s">
        <v>30</v>
      </c>
      <c r="CQ78" s="30" t="s">
        <v>30</v>
      </c>
      <c r="CR78" t="s">
        <v>3968</v>
      </c>
      <c r="CS78" t="s">
        <v>5146</v>
      </c>
      <c r="CT78" t="s">
        <v>4463</v>
      </c>
      <c r="CU78">
        <v>25070</v>
      </c>
      <c r="CV78">
        <v>55</v>
      </c>
      <c r="CW78" t="s">
        <v>3971</v>
      </c>
      <c r="CX78" t="s">
        <v>3968</v>
      </c>
      <c r="CY78" t="s">
        <v>4043</v>
      </c>
      <c r="CZ78" t="s">
        <v>4044</v>
      </c>
      <c r="DA78" t="s">
        <v>5147</v>
      </c>
      <c r="DB78" t="s">
        <v>5144</v>
      </c>
      <c r="DC78" t="s">
        <v>5144</v>
      </c>
      <c r="DD78" t="s">
        <v>5148</v>
      </c>
      <c r="DE78" t="s">
        <v>5149</v>
      </c>
      <c r="DF78" t="s">
        <v>4912</v>
      </c>
      <c r="DG78" t="s">
        <v>4158</v>
      </c>
      <c r="DH78" t="s">
        <v>4661</v>
      </c>
      <c r="DI78" t="s">
        <v>4003</v>
      </c>
      <c r="DJ78" t="s">
        <v>3944</v>
      </c>
      <c r="DK78" t="s">
        <v>4030</v>
      </c>
      <c r="DL78" t="s">
        <v>3926</v>
      </c>
      <c r="DM78" t="s">
        <v>4136</v>
      </c>
      <c r="DN78" t="s">
        <v>4123</v>
      </c>
      <c r="DO78" t="s">
        <v>4038</v>
      </c>
      <c r="DP78" t="s">
        <v>3946</v>
      </c>
      <c r="DQ78" t="s">
        <v>14</v>
      </c>
      <c r="DR78" t="s">
        <v>3947</v>
      </c>
      <c r="DS78" t="s">
        <v>3948</v>
      </c>
      <c r="DT78" t="s">
        <v>3949</v>
      </c>
      <c r="DU78" t="s">
        <v>5150</v>
      </c>
      <c r="DV78">
        <v>7.0000000000000007E-2</v>
      </c>
      <c r="DW78">
        <v>7.0000000000000007E-2</v>
      </c>
      <c r="DX78" t="s">
        <v>3931</v>
      </c>
      <c r="DY78" t="s">
        <v>4050</v>
      </c>
      <c r="DZ78" s="30">
        <v>45410.241145833301</v>
      </c>
      <c r="EA78" t="s">
        <v>5151</v>
      </c>
      <c r="EB78" t="s">
        <v>3931</v>
      </c>
      <c r="EC78" t="s">
        <v>5152</v>
      </c>
      <c r="ED78" t="s">
        <v>5153</v>
      </c>
      <c r="EE78" t="s">
        <v>5154</v>
      </c>
      <c r="EF78" t="s">
        <v>5155</v>
      </c>
      <c r="EG78" t="s">
        <v>40</v>
      </c>
      <c r="EH78">
        <v>0</v>
      </c>
      <c r="EI78">
        <v>1</v>
      </c>
      <c r="EJ78">
        <v>0</v>
      </c>
      <c r="EK78">
        <v>0</v>
      </c>
      <c r="EL78">
        <v>0</v>
      </c>
      <c r="EM78">
        <v>0</v>
      </c>
      <c r="EN78">
        <v>0</v>
      </c>
      <c r="EO78">
        <v>0</v>
      </c>
      <c r="EP78">
        <v>0</v>
      </c>
      <c r="EQ78">
        <v>0</v>
      </c>
      <c r="ER78">
        <v>1</v>
      </c>
      <c r="ES78" t="s">
        <v>62</v>
      </c>
      <c r="ET78" t="s">
        <v>5144</v>
      </c>
      <c r="EU78">
        <v>0</v>
      </c>
      <c r="EV78" t="s">
        <v>30</v>
      </c>
      <c r="EW78" t="s">
        <v>30</v>
      </c>
      <c r="EX78" t="s">
        <v>30</v>
      </c>
      <c r="EY78" t="s">
        <v>30</v>
      </c>
      <c r="EZ78">
        <f t="shared" si="1"/>
        <v>2.5699074074000237</v>
      </c>
      <c r="FA78">
        <v>2.5699074074074102</v>
      </c>
      <c r="FB78" t="s">
        <v>14</v>
      </c>
      <c r="FC78">
        <v>0</v>
      </c>
      <c r="FD78">
        <v>1</v>
      </c>
      <c r="FF78">
        <v>1</v>
      </c>
      <c r="FG78" t="s">
        <v>30</v>
      </c>
      <c r="FH78" t="s">
        <v>30</v>
      </c>
      <c r="FI78" t="s">
        <v>30</v>
      </c>
      <c r="FJ78" t="s">
        <v>30</v>
      </c>
      <c r="FK78" t="s">
        <v>30</v>
      </c>
      <c r="FL78">
        <v>1</v>
      </c>
      <c r="FM78" t="s">
        <v>3719</v>
      </c>
      <c r="FN78">
        <v>0</v>
      </c>
      <c r="FO78">
        <v>1</v>
      </c>
      <c r="FP78" t="s">
        <v>184</v>
      </c>
      <c r="FQ78">
        <v>0</v>
      </c>
      <c r="FR78">
        <v>1</v>
      </c>
      <c r="FS78" t="s">
        <v>30</v>
      </c>
      <c r="FT78" t="s">
        <v>55</v>
      </c>
      <c r="FU78">
        <v>0</v>
      </c>
      <c r="FV78">
        <v>0</v>
      </c>
      <c r="FW78">
        <v>0</v>
      </c>
      <c r="FX78">
        <v>0</v>
      </c>
      <c r="FY78" t="s">
        <v>62</v>
      </c>
      <c r="FZ78" t="s">
        <v>4030</v>
      </c>
      <c r="GA78" t="s">
        <v>40</v>
      </c>
      <c r="GB78" t="s">
        <v>30</v>
      </c>
      <c r="GC78" t="s">
        <v>30</v>
      </c>
    </row>
    <row r="79" spans="1:185" x14ac:dyDescent="0.25">
      <c r="A79" t="s">
        <v>184</v>
      </c>
      <c r="B79" t="s">
        <v>1259</v>
      </c>
      <c r="C79">
        <v>1</v>
      </c>
      <c r="D79" t="s">
        <v>1259</v>
      </c>
      <c r="E79">
        <v>1</v>
      </c>
      <c r="F79" t="s">
        <v>4030</v>
      </c>
      <c r="G79" t="s">
        <v>4030</v>
      </c>
      <c r="H79" t="s">
        <v>30</v>
      </c>
      <c r="I79" t="s">
        <v>30</v>
      </c>
      <c r="J79" t="s">
        <v>30</v>
      </c>
      <c r="K79" t="s">
        <v>30</v>
      </c>
      <c r="L79" t="s">
        <v>30</v>
      </c>
      <c r="M79" t="s">
        <v>30</v>
      </c>
      <c r="N79" t="s">
        <v>30</v>
      </c>
      <c r="O79" t="s">
        <v>30</v>
      </c>
      <c r="P79" t="s">
        <v>30</v>
      </c>
      <c r="Q79" s="29" t="s">
        <v>30</v>
      </c>
      <c r="R79" s="29" t="s">
        <v>30</v>
      </c>
      <c r="S79" t="s">
        <v>30</v>
      </c>
      <c r="T79" t="s">
        <v>30</v>
      </c>
      <c r="U79" t="s">
        <v>30</v>
      </c>
      <c r="V79" t="s">
        <v>30</v>
      </c>
      <c r="W79" t="s">
        <v>30</v>
      </c>
      <c r="X79" t="s">
        <v>30</v>
      </c>
      <c r="Y79" s="29" t="s">
        <v>30</v>
      </c>
      <c r="Z79" s="29" t="s">
        <v>30</v>
      </c>
      <c r="AA79" s="29" t="s">
        <v>30</v>
      </c>
      <c r="AB79" t="s">
        <v>30</v>
      </c>
      <c r="AC79" t="s">
        <v>30</v>
      </c>
      <c r="AD79" t="s">
        <v>30</v>
      </c>
      <c r="AE79" t="s">
        <v>30</v>
      </c>
      <c r="AF79" t="s">
        <v>30</v>
      </c>
      <c r="AG79" t="s">
        <v>30</v>
      </c>
      <c r="AH79" t="s">
        <v>30</v>
      </c>
      <c r="AI79" t="s">
        <v>30</v>
      </c>
      <c r="AJ79" t="s">
        <v>5156</v>
      </c>
      <c r="AK79" t="s">
        <v>30</v>
      </c>
      <c r="AL79" t="s">
        <v>30</v>
      </c>
      <c r="AM79" t="s">
        <v>30</v>
      </c>
      <c r="AN79" s="29" t="s">
        <v>30</v>
      </c>
      <c r="AO79" t="s">
        <v>30</v>
      </c>
      <c r="AP79" t="s">
        <v>30</v>
      </c>
      <c r="AQ79" t="s">
        <v>30</v>
      </c>
      <c r="AR79" t="s">
        <v>30</v>
      </c>
      <c r="AS79" t="s">
        <v>30</v>
      </c>
      <c r="AT79" t="s">
        <v>30</v>
      </c>
      <c r="AU79" t="s">
        <v>30</v>
      </c>
      <c r="AV79" t="s">
        <v>30</v>
      </c>
      <c r="AW79" t="s">
        <v>30</v>
      </c>
      <c r="AX79" t="s">
        <v>30</v>
      </c>
      <c r="AY79" t="s">
        <v>30</v>
      </c>
      <c r="AZ79" t="s">
        <v>30</v>
      </c>
      <c r="BA79" t="s">
        <v>30</v>
      </c>
      <c r="BB79" t="s">
        <v>30</v>
      </c>
      <c r="BC79" t="s">
        <v>30</v>
      </c>
      <c r="BD79" t="s">
        <v>30</v>
      </c>
      <c r="BE79" t="s">
        <v>30</v>
      </c>
      <c r="BF79" t="s">
        <v>30</v>
      </c>
      <c r="BG79" t="s">
        <v>30</v>
      </c>
      <c r="BH79" t="s">
        <v>30</v>
      </c>
      <c r="BI79" t="s">
        <v>30</v>
      </c>
      <c r="BJ79" t="s">
        <v>30</v>
      </c>
      <c r="BK79" s="29" t="s">
        <v>30</v>
      </c>
      <c r="BL79" t="s">
        <v>3914</v>
      </c>
      <c r="BM79" t="s">
        <v>3915</v>
      </c>
      <c r="BN79" s="30">
        <v>45418.702511574098</v>
      </c>
      <c r="BO79" t="s">
        <v>5157</v>
      </c>
      <c r="BP79" t="s">
        <v>5142</v>
      </c>
      <c r="BQ79" t="s">
        <v>5143</v>
      </c>
      <c r="BR79" t="s">
        <v>3962</v>
      </c>
      <c r="BS79" t="s">
        <v>3920</v>
      </c>
      <c r="BT79" t="s">
        <v>4013</v>
      </c>
      <c r="BU79" t="s">
        <v>4014</v>
      </c>
      <c r="BV79" t="s">
        <v>5144</v>
      </c>
      <c r="BW79" t="s">
        <v>5145</v>
      </c>
      <c r="BX79" t="s">
        <v>4038</v>
      </c>
      <c r="BY79" t="s">
        <v>3926</v>
      </c>
      <c r="BZ79" t="s">
        <v>4123</v>
      </c>
      <c r="CA79" s="30">
        <v>45418.651400463001</v>
      </c>
      <c r="CB79" s="30">
        <v>45418.651400463001</v>
      </c>
      <c r="CC79" s="30">
        <v>45418.649305555598</v>
      </c>
      <c r="CD79" t="s">
        <v>14</v>
      </c>
      <c r="CE79">
        <v>2024</v>
      </c>
      <c r="CF79">
        <v>5</v>
      </c>
      <c r="CG79" t="s">
        <v>5158</v>
      </c>
      <c r="CH79" t="s">
        <v>55</v>
      </c>
      <c r="CI79" t="s">
        <v>3929</v>
      </c>
      <c r="CJ79" t="s">
        <v>3930</v>
      </c>
      <c r="CK79" t="s">
        <v>3931</v>
      </c>
      <c r="CL79" t="s">
        <v>5158</v>
      </c>
      <c r="CM79">
        <v>0</v>
      </c>
      <c r="CN79" t="s">
        <v>71</v>
      </c>
      <c r="CO79" t="s">
        <v>5158</v>
      </c>
      <c r="CP79" s="30" t="s">
        <v>30</v>
      </c>
      <c r="CQ79" s="30" t="s">
        <v>30</v>
      </c>
      <c r="CR79" t="s">
        <v>3968</v>
      </c>
      <c r="CS79" t="s">
        <v>5146</v>
      </c>
      <c r="CT79" t="s">
        <v>4463</v>
      </c>
      <c r="CU79">
        <v>25070</v>
      </c>
      <c r="CV79">
        <v>55</v>
      </c>
      <c r="CW79" t="s">
        <v>3971</v>
      </c>
      <c r="CX79" t="s">
        <v>3968</v>
      </c>
      <c r="CY79" t="s">
        <v>4043</v>
      </c>
      <c r="CZ79" t="s">
        <v>4044</v>
      </c>
      <c r="DA79" t="s">
        <v>5147</v>
      </c>
      <c r="DB79" t="s">
        <v>5144</v>
      </c>
      <c r="DC79" t="s">
        <v>5144</v>
      </c>
      <c r="DD79" t="s">
        <v>5148</v>
      </c>
      <c r="DE79" t="s">
        <v>5149</v>
      </c>
      <c r="DF79" t="s">
        <v>4912</v>
      </c>
      <c r="DG79" t="s">
        <v>4158</v>
      </c>
      <c r="DH79" t="s">
        <v>4661</v>
      </c>
      <c r="DI79" t="s">
        <v>4003</v>
      </c>
      <c r="DJ79" t="s">
        <v>3944</v>
      </c>
      <c r="DK79" t="s">
        <v>4030</v>
      </c>
      <c r="DL79" t="s">
        <v>3926</v>
      </c>
      <c r="DM79" t="s">
        <v>4136</v>
      </c>
      <c r="DN79" t="s">
        <v>4123</v>
      </c>
      <c r="DO79" t="s">
        <v>4038</v>
      </c>
      <c r="DP79" t="s">
        <v>4110</v>
      </c>
      <c r="DQ79" t="s">
        <v>14</v>
      </c>
      <c r="DR79" t="s">
        <v>14</v>
      </c>
      <c r="DS79" t="s">
        <v>3948</v>
      </c>
      <c r="DT79" t="s">
        <v>3949</v>
      </c>
      <c r="DU79" t="s">
        <v>5150</v>
      </c>
      <c r="DV79">
        <v>1.1399999999999999</v>
      </c>
      <c r="DW79">
        <v>1.1399999999999999</v>
      </c>
      <c r="DX79" t="s">
        <v>3931</v>
      </c>
      <c r="DY79" t="s">
        <v>4050</v>
      </c>
      <c r="DZ79" s="30">
        <v>45418.702511574098</v>
      </c>
      <c r="EA79" t="s">
        <v>5159</v>
      </c>
      <c r="EB79" t="s">
        <v>3931</v>
      </c>
      <c r="EC79" t="s">
        <v>5160</v>
      </c>
      <c r="ED79" t="s">
        <v>5161</v>
      </c>
      <c r="EE79" t="s">
        <v>5154</v>
      </c>
      <c r="EF79" t="s">
        <v>5162</v>
      </c>
      <c r="EG79" t="s">
        <v>40</v>
      </c>
      <c r="EH79">
        <v>0</v>
      </c>
      <c r="EI79">
        <v>1</v>
      </c>
      <c r="EJ79">
        <v>0</v>
      </c>
      <c r="EK79">
        <v>0</v>
      </c>
      <c r="EL79">
        <v>0</v>
      </c>
      <c r="EM79">
        <v>0</v>
      </c>
      <c r="EN79">
        <v>0</v>
      </c>
      <c r="EO79">
        <v>0</v>
      </c>
      <c r="EP79">
        <v>0</v>
      </c>
      <c r="EQ79">
        <v>0</v>
      </c>
      <c r="ER79">
        <v>1</v>
      </c>
      <c r="ES79" t="s">
        <v>62</v>
      </c>
      <c r="ET79" t="s">
        <v>5144</v>
      </c>
      <c r="EU79">
        <v>0</v>
      </c>
      <c r="EV79" t="s">
        <v>30</v>
      </c>
      <c r="EW79" t="s">
        <v>30</v>
      </c>
      <c r="EX79" t="s">
        <v>30</v>
      </c>
      <c r="EY79" t="s">
        <v>30</v>
      </c>
      <c r="EZ79">
        <f t="shared" si="1"/>
        <v>5.1111111097270623E-2</v>
      </c>
      <c r="FA79">
        <v>5.11111111111111E-2</v>
      </c>
      <c r="FB79" t="s">
        <v>14</v>
      </c>
      <c r="FC79">
        <v>0</v>
      </c>
      <c r="FD79">
        <v>1</v>
      </c>
      <c r="FF79">
        <v>1</v>
      </c>
      <c r="FG79" t="s">
        <v>30</v>
      </c>
      <c r="FH79" t="s">
        <v>30</v>
      </c>
      <c r="FI79" t="s">
        <v>30</v>
      </c>
      <c r="FJ79" t="s">
        <v>30</v>
      </c>
      <c r="FK79" t="s">
        <v>30</v>
      </c>
      <c r="FL79">
        <v>1</v>
      </c>
      <c r="FM79" t="s">
        <v>3719</v>
      </c>
      <c r="FN79">
        <v>0</v>
      </c>
      <c r="FO79">
        <v>1</v>
      </c>
      <c r="FP79" t="s">
        <v>184</v>
      </c>
      <c r="FQ79">
        <v>0</v>
      </c>
      <c r="FR79">
        <v>1</v>
      </c>
      <c r="FS79" t="s">
        <v>30</v>
      </c>
      <c r="FT79" t="s">
        <v>55</v>
      </c>
      <c r="FU79">
        <v>0</v>
      </c>
      <c r="FV79">
        <v>0</v>
      </c>
      <c r="FW79">
        <v>0</v>
      </c>
      <c r="FX79">
        <v>0</v>
      </c>
      <c r="FY79" t="s">
        <v>62</v>
      </c>
      <c r="FZ79" t="s">
        <v>4030</v>
      </c>
      <c r="GA79" t="s">
        <v>40</v>
      </c>
      <c r="GB79" t="s">
        <v>30</v>
      </c>
      <c r="GC79" t="s">
        <v>30</v>
      </c>
    </row>
    <row r="80" spans="1:185" x14ac:dyDescent="0.25">
      <c r="A80" t="s">
        <v>184</v>
      </c>
      <c r="B80" t="s">
        <v>1259</v>
      </c>
      <c r="C80">
        <v>1</v>
      </c>
      <c r="D80" t="s">
        <v>1259</v>
      </c>
      <c r="E80">
        <v>1</v>
      </c>
      <c r="F80" t="s">
        <v>3985</v>
      </c>
      <c r="G80" t="s">
        <v>3985</v>
      </c>
      <c r="H80" t="s">
        <v>30</v>
      </c>
      <c r="I80" t="s">
        <v>30</v>
      </c>
      <c r="J80" t="s">
        <v>30</v>
      </c>
      <c r="K80" t="s">
        <v>30</v>
      </c>
      <c r="L80" t="s">
        <v>30</v>
      </c>
      <c r="M80" t="s">
        <v>30</v>
      </c>
      <c r="N80" t="s">
        <v>30</v>
      </c>
      <c r="O80" t="s">
        <v>30</v>
      </c>
      <c r="P80" t="s">
        <v>30</v>
      </c>
      <c r="Q80" s="29" t="s">
        <v>30</v>
      </c>
      <c r="R80" s="29" t="s">
        <v>30</v>
      </c>
      <c r="S80" t="s">
        <v>30</v>
      </c>
      <c r="T80" t="s">
        <v>30</v>
      </c>
      <c r="U80" t="s">
        <v>30</v>
      </c>
      <c r="V80" t="s">
        <v>30</v>
      </c>
      <c r="W80" t="s">
        <v>30</v>
      </c>
      <c r="X80" t="s">
        <v>30</v>
      </c>
      <c r="Y80" s="29" t="s">
        <v>30</v>
      </c>
      <c r="Z80" s="29" t="s">
        <v>30</v>
      </c>
      <c r="AA80" s="29" t="s">
        <v>30</v>
      </c>
      <c r="AB80" t="s">
        <v>30</v>
      </c>
      <c r="AC80" t="s">
        <v>30</v>
      </c>
      <c r="AD80" t="s">
        <v>30</v>
      </c>
      <c r="AE80" t="s">
        <v>30</v>
      </c>
      <c r="AF80" t="s">
        <v>30</v>
      </c>
      <c r="AG80" t="s">
        <v>30</v>
      </c>
      <c r="AH80" t="s">
        <v>30</v>
      </c>
      <c r="AI80" t="s">
        <v>30</v>
      </c>
      <c r="AJ80" t="s">
        <v>5163</v>
      </c>
      <c r="AK80" t="s">
        <v>30</v>
      </c>
      <c r="AL80" t="s">
        <v>30</v>
      </c>
      <c r="AM80" t="s">
        <v>30</v>
      </c>
      <c r="AN80" s="29" t="s">
        <v>30</v>
      </c>
      <c r="AO80" t="s">
        <v>30</v>
      </c>
      <c r="AP80" t="s">
        <v>30</v>
      </c>
      <c r="AQ80" t="s">
        <v>30</v>
      </c>
      <c r="AR80" t="s">
        <v>30</v>
      </c>
      <c r="AS80" t="s">
        <v>30</v>
      </c>
      <c r="AT80" t="s">
        <v>30</v>
      </c>
      <c r="AU80" t="s">
        <v>30</v>
      </c>
      <c r="AV80" t="s">
        <v>30</v>
      </c>
      <c r="AW80" t="s">
        <v>30</v>
      </c>
      <c r="AX80" t="s">
        <v>30</v>
      </c>
      <c r="AY80" t="s">
        <v>30</v>
      </c>
      <c r="AZ80" t="s">
        <v>30</v>
      </c>
      <c r="BA80" t="s">
        <v>30</v>
      </c>
      <c r="BB80" t="s">
        <v>30</v>
      </c>
      <c r="BC80" t="s">
        <v>30</v>
      </c>
      <c r="BD80" t="s">
        <v>30</v>
      </c>
      <c r="BE80" t="s">
        <v>30</v>
      </c>
      <c r="BF80" t="s">
        <v>30</v>
      </c>
      <c r="BG80" t="s">
        <v>30</v>
      </c>
      <c r="BH80" t="s">
        <v>30</v>
      </c>
      <c r="BI80" t="s">
        <v>30</v>
      </c>
      <c r="BJ80" t="s">
        <v>30</v>
      </c>
      <c r="BK80" s="29" t="s">
        <v>30</v>
      </c>
      <c r="BL80" t="s">
        <v>3914</v>
      </c>
      <c r="BM80" t="s">
        <v>3915</v>
      </c>
      <c r="BN80" s="30">
        <v>45656.343518518501</v>
      </c>
      <c r="BO80" t="s">
        <v>5164</v>
      </c>
      <c r="BP80" t="s">
        <v>3988</v>
      </c>
      <c r="BQ80" t="s">
        <v>3989</v>
      </c>
      <c r="BR80" t="s">
        <v>3962</v>
      </c>
      <c r="BS80" t="s">
        <v>3920</v>
      </c>
      <c r="BT80" t="s">
        <v>3921</v>
      </c>
      <c r="BU80" t="s">
        <v>3990</v>
      </c>
      <c r="BV80" t="s">
        <v>3991</v>
      </c>
      <c r="BW80" t="s">
        <v>5165</v>
      </c>
      <c r="BX80" t="s">
        <v>3993</v>
      </c>
      <c r="BY80" t="s">
        <v>3926</v>
      </c>
      <c r="BZ80" t="s">
        <v>3927</v>
      </c>
      <c r="CA80" s="30">
        <v>45655.686793981498</v>
      </c>
      <c r="CB80" s="30">
        <v>45655.686793981498</v>
      </c>
      <c r="CC80" s="30">
        <v>45652.4226388889</v>
      </c>
      <c r="CD80" t="s">
        <v>15</v>
      </c>
      <c r="CE80">
        <v>2024</v>
      </c>
      <c r="CF80">
        <v>12</v>
      </c>
      <c r="CG80" t="s">
        <v>5166</v>
      </c>
      <c r="CH80" t="s">
        <v>55</v>
      </c>
      <c r="CI80" t="s">
        <v>3929</v>
      </c>
      <c r="CJ80" t="s">
        <v>3930</v>
      </c>
      <c r="CK80" t="s">
        <v>5166</v>
      </c>
      <c r="CL80" t="s">
        <v>3931</v>
      </c>
      <c r="CM80">
        <v>2035</v>
      </c>
      <c r="CN80" t="s">
        <v>3967</v>
      </c>
      <c r="CO80" t="s">
        <v>5166</v>
      </c>
      <c r="CP80" s="30">
        <v>45656</v>
      </c>
      <c r="CQ80" s="30">
        <v>46021</v>
      </c>
      <c r="CR80" t="s">
        <v>3968</v>
      </c>
      <c r="CS80" t="s">
        <v>3995</v>
      </c>
      <c r="CT80" t="s">
        <v>3970</v>
      </c>
      <c r="CU80">
        <v>21578</v>
      </c>
      <c r="CV80">
        <v>65</v>
      </c>
      <c r="CW80" t="s">
        <v>3971</v>
      </c>
      <c r="CX80" t="s">
        <v>3996</v>
      </c>
      <c r="CY80" t="s">
        <v>5167</v>
      </c>
      <c r="CZ80" t="s">
        <v>5085</v>
      </c>
      <c r="DA80" t="s">
        <v>4425</v>
      </c>
      <c r="DB80" t="s">
        <v>3991</v>
      </c>
      <c r="DC80" t="s">
        <v>3991</v>
      </c>
      <c r="DD80" t="s">
        <v>5168</v>
      </c>
      <c r="DE80" t="s">
        <v>5169</v>
      </c>
      <c r="DF80" t="s">
        <v>4001</v>
      </c>
      <c r="DG80" t="s">
        <v>3996</v>
      </c>
      <c r="DH80" t="s">
        <v>4002</v>
      </c>
      <c r="DI80" t="s">
        <v>4003</v>
      </c>
      <c r="DJ80" t="s">
        <v>4004</v>
      </c>
      <c r="DK80" t="s">
        <v>3985</v>
      </c>
      <c r="DL80" t="s">
        <v>3926</v>
      </c>
      <c r="DM80" t="s">
        <v>3945</v>
      </c>
      <c r="DN80" t="s">
        <v>3927</v>
      </c>
      <c r="DO80" t="s">
        <v>3993</v>
      </c>
      <c r="DP80" t="s">
        <v>3980</v>
      </c>
      <c r="DQ80" t="s">
        <v>15</v>
      </c>
      <c r="DR80" t="s">
        <v>3980</v>
      </c>
      <c r="DS80" t="s">
        <v>3981</v>
      </c>
      <c r="DT80" t="s">
        <v>3949</v>
      </c>
      <c r="DU80" t="s">
        <v>4430</v>
      </c>
      <c r="DV80">
        <v>15.46</v>
      </c>
      <c r="DW80">
        <v>15.46</v>
      </c>
      <c r="DX80" t="s">
        <v>3931</v>
      </c>
      <c r="DY80" t="s">
        <v>5089</v>
      </c>
      <c r="DZ80" s="30" t="s">
        <v>30</v>
      </c>
      <c r="EA80" t="s">
        <v>3931</v>
      </c>
      <c r="EB80" t="s">
        <v>3931</v>
      </c>
      <c r="EC80" t="s">
        <v>3931</v>
      </c>
      <c r="ED80" t="s">
        <v>3931</v>
      </c>
      <c r="EE80" t="s">
        <v>4006</v>
      </c>
      <c r="EF80" t="s">
        <v>5170</v>
      </c>
      <c r="EG80" t="s">
        <v>30</v>
      </c>
      <c r="EH80" t="s">
        <v>30</v>
      </c>
      <c r="EI80" t="s">
        <v>30</v>
      </c>
      <c r="EJ80" t="s">
        <v>30</v>
      </c>
      <c r="EK80" t="s">
        <v>30</v>
      </c>
      <c r="EL80">
        <v>0</v>
      </c>
      <c r="EM80">
        <v>0</v>
      </c>
      <c r="EN80" t="s">
        <v>30</v>
      </c>
      <c r="EO80" t="s">
        <v>30</v>
      </c>
      <c r="EP80">
        <v>0</v>
      </c>
      <c r="EQ80">
        <v>0</v>
      </c>
      <c r="ER80">
        <v>1</v>
      </c>
      <c r="ES80" t="s">
        <v>59</v>
      </c>
      <c r="ET80" t="s">
        <v>3991</v>
      </c>
      <c r="EU80">
        <v>0</v>
      </c>
      <c r="EV80" t="s">
        <v>30</v>
      </c>
      <c r="EW80" t="s">
        <v>30</v>
      </c>
      <c r="EX80" t="s">
        <v>30</v>
      </c>
      <c r="EY80" t="s">
        <v>30</v>
      </c>
      <c r="EZ80" t="str">
        <f t="shared" si="1"/>
        <v/>
      </c>
      <c r="FA80">
        <v>0.65672453703703704</v>
      </c>
      <c r="FB80" t="s">
        <v>15</v>
      </c>
      <c r="FC80">
        <v>1</v>
      </c>
      <c r="FD80">
        <v>0</v>
      </c>
      <c r="FG80" t="s">
        <v>30</v>
      </c>
      <c r="FH80" t="s">
        <v>30</v>
      </c>
      <c r="FI80" t="s">
        <v>30</v>
      </c>
      <c r="FJ80" t="s">
        <v>30</v>
      </c>
      <c r="FK80" t="s">
        <v>30</v>
      </c>
      <c r="FL80">
        <v>1</v>
      </c>
      <c r="FM80" t="s">
        <v>3719</v>
      </c>
      <c r="FN80">
        <v>1</v>
      </c>
      <c r="FO80">
        <v>0</v>
      </c>
      <c r="FP80" t="s">
        <v>184</v>
      </c>
      <c r="FQ80">
        <v>1</v>
      </c>
      <c r="FR80">
        <v>0</v>
      </c>
      <c r="FS80" t="s">
        <v>30</v>
      </c>
      <c r="FT80" t="s">
        <v>55</v>
      </c>
      <c r="FU80">
        <v>0</v>
      </c>
      <c r="FV80">
        <v>0</v>
      </c>
      <c r="FW80">
        <v>0</v>
      </c>
      <c r="FX80">
        <v>0</v>
      </c>
      <c r="FY80" t="s">
        <v>59</v>
      </c>
      <c r="FZ80" t="s">
        <v>3985</v>
      </c>
      <c r="GA80" t="s">
        <v>30</v>
      </c>
      <c r="GB80" t="s">
        <v>30</v>
      </c>
      <c r="GC80" t="s">
        <v>30</v>
      </c>
    </row>
    <row r="81" spans="1:185" x14ac:dyDescent="0.25">
      <c r="A81" t="s">
        <v>184</v>
      </c>
      <c r="B81" t="s">
        <v>1259</v>
      </c>
      <c r="C81">
        <v>1</v>
      </c>
      <c r="D81" t="s">
        <v>1259</v>
      </c>
      <c r="E81">
        <v>1</v>
      </c>
      <c r="F81" t="s">
        <v>3985</v>
      </c>
      <c r="G81" t="s">
        <v>3985</v>
      </c>
      <c r="H81" t="s">
        <v>30</v>
      </c>
      <c r="I81" t="s">
        <v>30</v>
      </c>
      <c r="J81" t="s">
        <v>30</v>
      </c>
      <c r="K81" t="s">
        <v>30</v>
      </c>
      <c r="L81" t="s">
        <v>30</v>
      </c>
      <c r="M81" t="s">
        <v>30</v>
      </c>
      <c r="N81" t="s">
        <v>30</v>
      </c>
      <c r="O81" t="s">
        <v>30</v>
      </c>
      <c r="P81" t="s">
        <v>30</v>
      </c>
      <c r="Q81" s="29" t="s">
        <v>30</v>
      </c>
      <c r="R81" s="29" t="s">
        <v>30</v>
      </c>
      <c r="S81" t="s">
        <v>30</v>
      </c>
      <c r="T81" t="s">
        <v>30</v>
      </c>
      <c r="U81" t="s">
        <v>30</v>
      </c>
      <c r="V81" t="s">
        <v>30</v>
      </c>
      <c r="W81" t="s">
        <v>30</v>
      </c>
      <c r="X81" t="s">
        <v>30</v>
      </c>
      <c r="Y81" s="29" t="s">
        <v>30</v>
      </c>
      <c r="Z81" s="29" t="s">
        <v>30</v>
      </c>
      <c r="AA81" s="29" t="s">
        <v>30</v>
      </c>
      <c r="AB81" t="s">
        <v>30</v>
      </c>
      <c r="AC81" t="s">
        <v>30</v>
      </c>
      <c r="AD81" t="s">
        <v>30</v>
      </c>
      <c r="AE81" t="s">
        <v>30</v>
      </c>
      <c r="AF81" t="s">
        <v>30</v>
      </c>
      <c r="AG81" t="s">
        <v>30</v>
      </c>
      <c r="AH81" t="s">
        <v>30</v>
      </c>
      <c r="AI81" t="s">
        <v>30</v>
      </c>
      <c r="AJ81" t="s">
        <v>5171</v>
      </c>
      <c r="AK81" t="s">
        <v>30</v>
      </c>
      <c r="AL81" t="s">
        <v>30</v>
      </c>
      <c r="AM81" t="s">
        <v>30</v>
      </c>
      <c r="AN81" s="29" t="s">
        <v>30</v>
      </c>
      <c r="AO81" t="s">
        <v>30</v>
      </c>
      <c r="AP81" t="s">
        <v>30</v>
      </c>
      <c r="AQ81" t="s">
        <v>30</v>
      </c>
      <c r="AR81" t="s">
        <v>30</v>
      </c>
      <c r="AS81" t="s">
        <v>30</v>
      </c>
      <c r="AT81" t="s">
        <v>30</v>
      </c>
      <c r="AU81" t="s">
        <v>30</v>
      </c>
      <c r="AV81" t="s">
        <v>30</v>
      </c>
      <c r="AW81" t="s">
        <v>30</v>
      </c>
      <c r="AX81" t="s">
        <v>30</v>
      </c>
      <c r="AY81" t="s">
        <v>30</v>
      </c>
      <c r="AZ81" t="s">
        <v>30</v>
      </c>
      <c r="BA81" t="s">
        <v>30</v>
      </c>
      <c r="BB81" t="s">
        <v>30</v>
      </c>
      <c r="BC81" t="s">
        <v>30</v>
      </c>
      <c r="BD81" t="s">
        <v>30</v>
      </c>
      <c r="BE81" t="s">
        <v>30</v>
      </c>
      <c r="BF81" t="s">
        <v>30</v>
      </c>
      <c r="BG81" t="s">
        <v>30</v>
      </c>
      <c r="BH81" t="s">
        <v>30</v>
      </c>
      <c r="BI81" t="s">
        <v>30</v>
      </c>
      <c r="BJ81" t="s">
        <v>30</v>
      </c>
      <c r="BK81" s="29" t="s">
        <v>30</v>
      </c>
      <c r="BL81" t="s">
        <v>3914</v>
      </c>
      <c r="BM81" t="s">
        <v>3915</v>
      </c>
      <c r="BN81" s="30">
        <v>45615.825034722198</v>
      </c>
      <c r="BO81" t="s">
        <v>5172</v>
      </c>
      <c r="BP81" t="s">
        <v>5173</v>
      </c>
      <c r="BQ81" t="s">
        <v>5174</v>
      </c>
      <c r="BR81" t="s">
        <v>3962</v>
      </c>
      <c r="BS81" t="s">
        <v>3920</v>
      </c>
      <c r="BT81" t="s">
        <v>3921</v>
      </c>
      <c r="BU81" t="s">
        <v>3963</v>
      </c>
      <c r="BV81" t="s">
        <v>5175</v>
      </c>
      <c r="BW81" t="s">
        <v>5176</v>
      </c>
      <c r="BX81" t="s">
        <v>3993</v>
      </c>
      <c r="BY81" t="s">
        <v>3926</v>
      </c>
      <c r="BZ81" t="s">
        <v>3927</v>
      </c>
      <c r="CA81" s="30">
        <v>45615.748912037001</v>
      </c>
      <c r="CB81" s="30">
        <v>45615.748912037001</v>
      </c>
      <c r="CC81" s="30">
        <v>45615.7331134259</v>
      </c>
      <c r="CD81" t="s">
        <v>15</v>
      </c>
      <c r="CE81">
        <v>2024</v>
      </c>
      <c r="CF81">
        <v>11</v>
      </c>
      <c r="CG81" t="s">
        <v>5177</v>
      </c>
      <c r="CH81" t="s">
        <v>55</v>
      </c>
      <c r="CI81" t="s">
        <v>3929</v>
      </c>
      <c r="CJ81" t="s">
        <v>3930</v>
      </c>
      <c r="CK81" t="s">
        <v>5177</v>
      </c>
      <c r="CL81" t="s">
        <v>3931</v>
      </c>
      <c r="CM81">
        <v>2035</v>
      </c>
      <c r="CN81" t="s">
        <v>3967</v>
      </c>
      <c r="CO81" t="s">
        <v>5177</v>
      </c>
      <c r="CP81" s="30">
        <v>45615</v>
      </c>
      <c r="CQ81" s="30">
        <v>45980</v>
      </c>
      <c r="CR81" t="s">
        <v>3968</v>
      </c>
      <c r="CS81" t="s">
        <v>5178</v>
      </c>
      <c r="CT81" t="s">
        <v>5179</v>
      </c>
      <c r="CU81">
        <v>26551</v>
      </c>
      <c r="CV81">
        <v>52</v>
      </c>
      <c r="CW81" t="s">
        <v>3971</v>
      </c>
      <c r="CX81" t="s">
        <v>3968</v>
      </c>
      <c r="CY81" t="s">
        <v>5084</v>
      </c>
      <c r="CZ81" t="s">
        <v>5085</v>
      </c>
      <c r="DA81" t="s">
        <v>5180</v>
      </c>
      <c r="DB81" t="s">
        <v>5175</v>
      </c>
      <c r="DC81" t="s">
        <v>5175</v>
      </c>
      <c r="DD81" t="s">
        <v>5181</v>
      </c>
      <c r="DE81" t="s">
        <v>5182</v>
      </c>
      <c r="DF81" t="s">
        <v>4899</v>
      </c>
      <c r="DG81" t="s">
        <v>3968</v>
      </c>
      <c r="DH81" t="s">
        <v>4931</v>
      </c>
      <c r="DI81" t="s">
        <v>4003</v>
      </c>
      <c r="DJ81" t="s">
        <v>4004</v>
      </c>
      <c r="DK81" t="s">
        <v>3985</v>
      </c>
      <c r="DL81" t="s">
        <v>3926</v>
      </c>
      <c r="DM81" t="s">
        <v>3945</v>
      </c>
      <c r="DN81" t="s">
        <v>3927</v>
      </c>
      <c r="DO81" t="s">
        <v>3993</v>
      </c>
      <c r="DP81" t="s">
        <v>3980</v>
      </c>
      <c r="DQ81" t="s">
        <v>15</v>
      </c>
      <c r="DR81" t="s">
        <v>3980</v>
      </c>
      <c r="DS81" t="s">
        <v>3981</v>
      </c>
      <c r="DT81" t="s">
        <v>3949</v>
      </c>
      <c r="DU81" t="s">
        <v>5183</v>
      </c>
      <c r="DV81">
        <v>1.5</v>
      </c>
      <c r="DW81">
        <v>1.5</v>
      </c>
      <c r="DX81" t="s">
        <v>3931</v>
      </c>
      <c r="DY81" t="s">
        <v>5089</v>
      </c>
      <c r="DZ81" s="30" t="s">
        <v>30</v>
      </c>
      <c r="EA81" t="s">
        <v>3931</v>
      </c>
      <c r="EB81" t="s">
        <v>3931</v>
      </c>
      <c r="EC81" t="s">
        <v>3931</v>
      </c>
      <c r="ED81" t="s">
        <v>3931</v>
      </c>
      <c r="EE81" t="s">
        <v>5184</v>
      </c>
      <c r="EF81" t="s">
        <v>5185</v>
      </c>
      <c r="EG81" t="s">
        <v>30</v>
      </c>
      <c r="EH81" t="s">
        <v>30</v>
      </c>
      <c r="EI81" t="s">
        <v>30</v>
      </c>
      <c r="EJ81" t="s">
        <v>30</v>
      </c>
      <c r="EK81" t="s">
        <v>30</v>
      </c>
      <c r="EL81">
        <v>0</v>
      </c>
      <c r="EM81">
        <v>0</v>
      </c>
      <c r="EN81" t="s">
        <v>30</v>
      </c>
      <c r="EO81" t="s">
        <v>30</v>
      </c>
      <c r="EP81">
        <v>0</v>
      </c>
      <c r="EQ81">
        <v>0</v>
      </c>
      <c r="ER81">
        <v>1</v>
      </c>
      <c r="ES81" t="s">
        <v>62</v>
      </c>
      <c r="ET81" t="s">
        <v>5175</v>
      </c>
      <c r="EU81">
        <v>0</v>
      </c>
      <c r="EV81" t="s">
        <v>30</v>
      </c>
      <c r="EW81" t="s">
        <v>30</v>
      </c>
      <c r="EX81" t="s">
        <v>30</v>
      </c>
      <c r="EY81" t="s">
        <v>30</v>
      </c>
      <c r="EZ81" t="str">
        <f t="shared" si="1"/>
        <v/>
      </c>
      <c r="FA81">
        <v>7.6122685185185196E-2</v>
      </c>
      <c r="FB81" t="s">
        <v>15</v>
      </c>
      <c r="FC81">
        <v>1</v>
      </c>
      <c r="FD81">
        <v>0</v>
      </c>
      <c r="FG81" t="s">
        <v>30</v>
      </c>
      <c r="FH81" t="s">
        <v>30</v>
      </c>
      <c r="FI81" t="s">
        <v>30</v>
      </c>
      <c r="FJ81" t="s">
        <v>30</v>
      </c>
      <c r="FK81" t="s">
        <v>30</v>
      </c>
      <c r="FL81">
        <v>1</v>
      </c>
      <c r="FM81" t="s">
        <v>3719</v>
      </c>
      <c r="FN81">
        <v>1</v>
      </c>
      <c r="FO81">
        <v>0</v>
      </c>
      <c r="FP81" t="s">
        <v>184</v>
      </c>
      <c r="FQ81">
        <v>1</v>
      </c>
      <c r="FR81">
        <v>0</v>
      </c>
      <c r="FS81" t="s">
        <v>30</v>
      </c>
      <c r="FT81" t="s">
        <v>55</v>
      </c>
      <c r="FU81">
        <v>0</v>
      </c>
      <c r="FV81">
        <v>0</v>
      </c>
      <c r="FW81">
        <v>0</v>
      </c>
      <c r="FX81">
        <v>0</v>
      </c>
      <c r="FY81" t="s">
        <v>62</v>
      </c>
      <c r="FZ81" t="s">
        <v>3985</v>
      </c>
      <c r="GA81" t="s">
        <v>30</v>
      </c>
      <c r="GB81" t="s">
        <v>30</v>
      </c>
      <c r="GC81" t="s">
        <v>30</v>
      </c>
    </row>
    <row r="82" spans="1:185" x14ac:dyDescent="0.25">
      <c r="A82" t="s">
        <v>184</v>
      </c>
      <c r="B82" t="s">
        <v>1259</v>
      </c>
      <c r="C82">
        <v>1</v>
      </c>
      <c r="D82" t="s">
        <v>1259</v>
      </c>
      <c r="E82">
        <v>1</v>
      </c>
      <c r="F82" t="s">
        <v>4030</v>
      </c>
      <c r="G82" t="s">
        <v>4030</v>
      </c>
      <c r="H82" t="s">
        <v>30</v>
      </c>
      <c r="I82" t="s">
        <v>30</v>
      </c>
      <c r="J82" t="s">
        <v>30</v>
      </c>
      <c r="K82" t="s">
        <v>30</v>
      </c>
      <c r="L82" t="s">
        <v>30</v>
      </c>
      <c r="M82" t="s">
        <v>30</v>
      </c>
      <c r="N82" t="s">
        <v>30</v>
      </c>
      <c r="O82" t="s">
        <v>30</v>
      </c>
      <c r="P82" t="s">
        <v>30</v>
      </c>
      <c r="Q82" s="29" t="s">
        <v>30</v>
      </c>
      <c r="R82" s="29" t="s">
        <v>30</v>
      </c>
      <c r="S82" t="s">
        <v>30</v>
      </c>
      <c r="T82" t="s">
        <v>30</v>
      </c>
      <c r="U82" t="s">
        <v>30</v>
      </c>
      <c r="V82" t="s">
        <v>30</v>
      </c>
      <c r="W82" t="s">
        <v>30</v>
      </c>
      <c r="X82" t="s">
        <v>30</v>
      </c>
      <c r="Y82" s="29" t="s">
        <v>30</v>
      </c>
      <c r="Z82" s="29" t="s">
        <v>30</v>
      </c>
      <c r="AA82" s="29" t="s">
        <v>30</v>
      </c>
      <c r="AB82" t="s">
        <v>30</v>
      </c>
      <c r="AC82" t="s">
        <v>30</v>
      </c>
      <c r="AD82" t="s">
        <v>30</v>
      </c>
      <c r="AE82" t="s">
        <v>30</v>
      </c>
      <c r="AF82" t="s">
        <v>30</v>
      </c>
      <c r="AG82" t="s">
        <v>30</v>
      </c>
      <c r="AH82" t="s">
        <v>30</v>
      </c>
      <c r="AI82" t="s">
        <v>30</v>
      </c>
      <c r="AJ82" t="s">
        <v>5186</v>
      </c>
      <c r="AK82" t="s">
        <v>30</v>
      </c>
      <c r="AL82" t="s">
        <v>30</v>
      </c>
      <c r="AM82" t="s">
        <v>30</v>
      </c>
      <c r="AN82" s="29" t="s">
        <v>30</v>
      </c>
      <c r="AO82" t="s">
        <v>30</v>
      </c>
      <c r="AP82" t="s">
        <v>30</v>
      </c>
      <c r="AQ82" t="s">
        <v>30</v>
      </c>
      <c r="AR82" t="s">
        <v>30</v>
      </c>
      <c r="AS82" t="s">
        <v>30</v>
      </c>
      <c r="AT82" t="s">
        <v>30</v>
      </c>
      <c r="AU82" t="s">
        <v>30</v>
      </c>
      <c r="AV82" t="s">
        <v>30</v>
      </c>
      <c r="AW82" t="s">
        <v>30</v>
      </c>
      <c r="AX82" t="s">
        <v>30</v>
      </c>
      <c r="AY82" t="s">
        <v>30</v>
      </c>
      <c r="AZ82" t="s">
        <v>30</v>
      </c>
      <c r="BA82" t="s">
        <v>30</v>
      </c>
      <c r="BB82" t="s">
        <v>30</v>
      </c>
      <c r="BC82" t="s">
        <v>30</v>
      </c>
      <c r="BD82" t="s">
        <v>30</v>
      </c>
      <c r="BE82" t="s">
        <v>30</v>
      </c>
      <c r="BF82" t="s">
        <v>30</v>
      </c>
      <c r="BG82" t="s">
        <v>30</v>
      </c>
      <c r="BH82" t="s">
        <v>30</v>
      </c>
      <c r="BI82" t="s">
        <v>30</v>
      </c>
      <c r="BJ82" t="s">
        <v>30</v>
      </c>
      <c r="BK82" s="29" t="s">
        <v>30</v>
      </c>
      <c r="BL82" t="s">
        <v>3914</v>
      </c>
      <c r="BM82" t="s">
        <v>3915</v>
      </c>
      <c r="BN82" s="30">
        <v>45507.860011574099</v>
      </c>
      <c r="BO82" t="s">
        <v>5187</v>
      </c>
      <c r="BP82" t="s">
        <v>5188</v>
      </c>
      <c r="BQ82" t="s">
        <v>5189</v>
      </c>
      <c r="BR82" t="s">
        <v>3962</v>
      </c>
      <c r="BS82" t="s">
        <v>3920</v>
      </c>
      <c r="BT82" t="s">
        <v>4013</v>
      </c>
      <c r="BU82" t="s">
        <v>4014</v>
      </c>
      <c r="BV82" t="s">
        <v>5190</v>
      </c>
      <c r="BW82" t="s">
        <v>5191</v>
      </c>
      <c r="BX82" t="s">
        <v>4038</v>
      </c>
      <c r="BY82" t="s">
        <v>3926</v>
      </c>
      <c r="BZ82" t="s">
        <v>3927</v>
      </c>
      <c r="CA82" s="30">
        <v>45507.859976851898</v>
      </c>
      <c r="CB82" s="30">
        <v>45507.860011574099</v>
      </c>
      <c r="CC82" s="30">
        <v>45507.856608796297</v>
      </c>
      <c r="CD82" t="s">
        <v>15</v>
      </c>
      <c r="CE82">
        <v>2024</v>
      </c>
      <c r="CF82">
        <v>8</v>
      </c>
      <c r="CG82" t="s">
        <v>3967</v>
      </c>
      <c r="CH82" t="s">
        <v>55</v>
      </c>
      <c r="CI82" t="s">
        <v>3929</v>
      </c>
      <c r="CJ82" t="s">
        <v>3930</v>
      </c>
      <c r="CK82" t="s">
        <v>3931</v>
      </c>
      <c r="CL82" t="s">
        <v>3967</v>
      </c>
      <c r="CM82">
        <v>2035</v>
      </c>
      <c r="CN82" t="s">
        <v>3967</v>
      </c>
      <c r="CO82" t="s">
        <v>3967</v>
      </c>
      <c r="CP82" s="30">
        <v>45507</v>
      </c>
      <c r="CQ82" s="30">
        <v>46602</v>
      </c>
      <c r="CR82" t="s">
        <v>3968</v>
      </c>
      <c r="CS82" t="s">
        <v>5192</v>
      </c>
      <c r="CT82" t="s">
        <v>4672</v>
      </c>
      <c r="CU82">
        <v>27654</v>
      </c>
      <c r="CV82">
        <v>48</v>
      </c>
      <c r="CW82" t="s">
        <v>3935</v>
      </c>
      <c r="CX82" t="s">
        <v>3968</v>
      </c>
      <c r="CY82" t="s">
        <v>4059</v>
      </c>
      <c r="CZ82" t="s">
        <v>4044</v>
      </c>
      <c r="DA82" t="s">
        <v>4390</v>
      </c>
      <c r="DB82" t="s">
        <v>5190</v>
      </c>
      <c r="DC82" t="s">
        <v>5190</v>
      </c>
      <c r="DD82" t="s">
        <v>4499</v>
      </c>
      <c r="DE82" t="s">
        <v>5193</v>
      </c>
      <c r="DF82" t="s">
        <v>5194</v>
      </c>
      <c r="DG82" t="s">
        <v>3968</v>
      </c>
      <c r="DH82" t="s">
        <v>5195</v>
      </c>
      <c r="DI82" t="s">
        <v>4003</v>
      </c>
      <c r="DJ82" t="s">
        <v>3944</v>
      </c>
      <c r="DK82" t="s">
        <v>4030</v>
      </c>
      <c r="DL82" t="s">
        <v>3926</v>
      </c>
      <c r="DM82" t="s">
        <v>3945</v>
      </c>
      <c r="DN82" t="s">
        <v>3927</v>
      </c>
      <c r="DO82" t="s">
        <v>4038</v>
      </c>
      <c r="DP82" t="s">
        <v>3980</v>
      </c>
      <c r="DQ82" t="s">
        <v>15</v>
      </c>
      <c r="DR82" t="s">
        <v>3980</v>
      </c>
      <c r="DS82" t="s">
        <v>3981</v>
      </c>
      <c r="DT82" t="s">
        <v>3949</v>
      </c>
      <c r="DU82" t="s">
        <v>4395</v>
      </c>
      <c r="DV82">
        <v>0</v>
      </c>
      <c r="DW82">
        <v>0</v>
      </c>
      <c r="DX82" t="s">
        <v>3931</v>
      </c>
      <c r="DY82" t="s">
        <v>4050</v>
      </c>
      <c r="DZ82" s="30" t="s">
        <v>30</v>
      </c>
      <c r="EA82" t="s">
        <v>3931</v>
      </c>
      <c r="EB82" t="s">
        <v>3931</v>
      </c>
      <c r="EC82" t="s">
        <v>3931</v>
      </c>
      <c r="ED82" t="s">
        <v>3931</v>
      </c>
      <c r="EE82" t="s">
        <v>5196</v>
      </c>
      <c r="EF82" t="s">
        <v>5197</v>
      </c>
      <c r="EG82" t="s">
        <v>30</v>
      </c>
      <c r="EH82" t="s">
        <v>30</v>
      </c>
      <c r="EI82" t="s">
        <v>30</v>
      </c>
      <c r="EJ82" t="s">
        <v>30</v>
      </c>
      <c r="EK82" t="s">
        <v>30</v>
      </c>
      <c r="EL82">
        <v>0</v>
      </c>
      <c r="EM82">
        <v>0</v>
      </c>
      <c r="EN82" t="s">
        <v>30</v>
      </c>
      <c r="EO82" t="s">
        <v>30</v>
      </c>
      <c r="EP82">
        <v>0</v>
      </c>
      <c r="EQ82">
        <v>0</v>
      </c>
      <c r="ER82">
        <v>1</v>
      </c>
      <c r="ES82" t="s">
        <v>62</v>
      </c>
      <c r="ET82" t="s">
        <v>5190</v>
      </c>
      <c r="EU82">
        <v>0</v>
      </c>
      <c r="EV82" t="s">
        <v>30</v>
      </c>
      <c r="EW82" t="s">
        <v>30</v>
      </c>
      <c r="EX82" t="s">
        <v>30</v>
      </c>
      <c r="EY82" t="s">
        <v>30</v>
      </c>
      <c r="EZ82" t="str">
        <f t="shared" si="1"/>
        <v/>
      </c>
      <c r="FA82">
        <v>3.4722222222222202E-5</v>
      </c>
      <c r="FB82" t="s">
        <v>15</v>
      </c>
      <c r="FC82">
        <v>1</v>
      </c>
      <c r="FD82">
        <v>0</v>
      </c>
      <c r="FG82" t="s">
        <v>30</v>
      </c>
      <c r="FH82" t="s">
        <v>30</v>
      </c>
      <c r="FI82" t="s">
        <v>30</v>
      </c>
      <c r="FJ82" t="s">
        <v>30</v>
      </c>
      <c r="FK82" t="s">
        <v>30</v>
      </c>
      <c r="FL82">
        <v>1</v>
      </c>
      <c r="FM82" t="s">
        <v>3719</v>
      </c>
      <c r="FN82">
        <v>1</v>
      </c>
      <c r="FO82">
        <v>0</v>
      </c>
      <c r="FP82" t="s">
        <v>184</v>
      </c>
      <c r="FQ82">
        <v>1</v>
      </c>
      <c r="FR82">
        <v>0</v>
      </c>
      <c r="FS82" t="s">
        <v>30</v>
      </c>
      <c r="FT82" t="s">
        <v>55</v>
      </c>
      <c r="FU82">
        <v>0</v>
      </c>
      <c r="FV82">
        <v>0</v>
      </c>
      <c r="FW82">
        <v>0</v>
      </c>
      <c r="FX82">
        <v>0</v>
      </c>
      <c r="FY82" t="s">
        <v>62</v>
      </c>
      <c r="FZ82" t="s">
        <v>4030</v>
      </c>
      <c r="GA82" t="s">
        <v>30</v>
      </c>
      <c r="GB82" t="s">
        <v>30</v>
      </c>
      <c r="GC82" t="s">
        <v>30</v>
      </c>
    </row>
    <row r="83" spans="1:185" x14ac:dyDescent="0.25">
      <c r="A83" t="s">
        <v>184</v>
      </c>
      <c r="B83" t="s">
        <v>1259</v>
      </c>
      <c r="C83">
        <v>1</v>
      </c>
      <c r="D83" t="s">
        <v>1259</v>
      </c>
      <c r="E83">
        <v>1</v>
      </c>
      <c r="F83" t="s">
        <v>4030</v>
      </c>
      <c r="G83" t="s">
        <v>4030</v>
      </c>
      <c r="H83" t="s">
        <v>30</v>
      </c>
      <c r="I83" t="s">
        <v>30</v>
      </c>
      <c r="J83" t="s">
        <v>30</v>
      </c>
      <c r="K83" t="s">
        <v>30</v>
      </c>
      <c r="L83" t="s">
        <v>30</v>
      </c>
      <c r="M83" t="s">
        <v>30</v>
      </c>
      <c r="N83" t="s">
        <v>30</v>
      </c>
      <c r="O83" t="s">
        <v>30</v>
      </c>
      <c r="P83" t="s">
        <v>30</v>
      </c>
      <c r="Q83" s="29" t="s">
        <v>30</v>
      </c>
      <c r="R83" s="29" t="s">
        <v>30</v>
      </c>
      <c r="S83" t="s">
        <v>30</v>
      </c>
      <c r="T83" t="s">
        <v>30</v>
      </c>
      <c r="U83" t="s">
        <v>30</v>
      </c>
      <c r="V83" t="s">
        <v>30</v>
      </c>
      <c r="W83" t="s">
        <v>30</v>
      </c>
      <c r="X83" t="s">
        <v>30</v>
      </c>
      <c r="Y83" s="29" t="s">
        <v>30</v>
      </c>
      <c r="Z83" s="29" t="s">
        <v>30</v>
      </c>
      <c r="AA83" s="29" t="s">
        <v>30</v>
      </c>
      <c r="AB83" t="s">
        <v>30</v>
      </c>
      <c r="AC83" t="s">
        <v>30</v>
      </c>
      <c r="AD83" t="s">
        <v>30</v>
      </c>
      <c r="AE83" t="s">
        <v>30</v>
      </c>
      <c r="AF83" t="s">
        <v>30</v>
      </c>
      <c r="AG83" t="s">
        <v>30</v>
      </c>
      <c r="AH83" t="s">
        <v>30</v>
      </c>
      <c r="AI83" t="s">
        <v>30</v>
      </c>
      <c r="AJ83" t="s">
        <v>5198</v>
      </c>
      <c r="AK83" t="s">
        <v>30</v>
      </c>
      <c r="AL83" t="s">
        <v>30</v>
      </c>
      <c r="AM83" t="s">
        <v>30</v>
      </c>
      <c r="AN83" s="29" t="s">
        <v>30</v>
      </c>
      <c r="AO83" t="s">
        <v>30</v>
      </c>
      <c r="AP83" t="s">
        <v>30</v>
      </c>
      <c r="AQ83" t="s">
        <v>30</v>
      </c>
      <c r="AR83" t="s">
        <v>30</v>
      </c>
      <c r="AS83" t="s">
        <v>30</v>
      </c>
      <c r="AT83" t="s">
        <v>30</v>
      </c>
      <c r="AU83" t="s">
        <v>30</v>
      </c>
      <c r="AV83" t="s">
        <v>30</v>
      </c>
      <c r="AW83" t="s">
        <v>30</v>
      </c>
      <c r="AX83" t="s">
        <v>30</v>
      </c>
      <c r="AY83" t="s">
        <v>30</v>
      </c>
      <c r="AZ83" t="s">
        <v>30</v>
      </c>
      <c r="BA83" t="s">
        <v>30</v>
      </c>
      <c r="BB83" t="s">
        <v>30</v>
      </c>
      <c r="BC83" t="s">
        <v>30</v>
      </c>
      <c r="BD83" t="s">
        <v>30</v>
      </c>
      <c r="BE83" t="s">
        <v>30</v>
      </c>
      <c r="BF83" t="s">
        <v>30</v>
      </c>
      <c r="BG83" t="s">
        <v>30</v>
      </c>
      <c r="BH83" t="s">
        <v>30</v>
      </c>
      <c r="BI83" t="s">
        <v>30</v>
      </c>
      <c r="BJ83" t="s">
        <v>30</v>
      </c>
      <c r="BK83" s="29" t="s">
        <v>30</v>
      </c>
      <c r="BL83" t="s">
        <v>3914</v>
      </c>
      <c r="BM83" t="s">
        <v>3915</v>
      </c>
      <c r="BN83" s="30">
        <v>45510.665821759299</v>
      </c>
      <c r="BO83" t="s">
        <v>5199</v>
      </c>
      <c r="BP83" t="s">
        <v>5200</v>
      </c>
      <c r="BQ83" t="s">
        <v>5201</v>
      </c>
      <c r="BR83" t="s">
        <v>3962</v>
      </c>
      <c r="BS83" t="s">
        <v>3920</v>
      </c>
      <c r="BT83" t="s">
        <v>4013</v>
      </c>
      <c r="BU83" t="s">
        <v>4014</v>
      </c>
      <c r="BV83" t="s">
        <v>5190</v>
      </c>
      <c r="BW83" t="s">
        <v>5202</v>
      </c>
      <c r="BX83" t="s">
        <v>4038</v>
      </c>
      <c r="BY83" t="s">
        <v>3926</v>
      </c>
      <c r="BZ83" t="s">
        <v>3927</v>
      </c>
      <c r="CA83" s="30">
        <v>45510.631226851903</v>
      </c>
      <c r="CB83" s="30">
        <v>45510.6623958333</v>
      </c>
      <c r="CC83" s="30">
        <v>45510.629780092597</v>
      </c>
      <c r="CD83" t="s">
        <v>15</v>
      </c>
      <c r="CE83">
        <v>2024</v>
      </c>
      <c r="CF83">
        <v>8</v>
      </c>
      <c r="CG83" t="s">
        <v>5203</v>
      </c>
      <c r="CH83" t="s">
        <v>63</v>
      </c>
      <c r="CI83" t="s">
        <v>3929</v>
      </c>
      <c r="CJ83" t="s">
        <v>3930</v>
      </c>
      <c r="CK83" t="s">
        <v>5203</v>
      </c>
      <c r="CL83" t="s">
        <v>3931</v>
      </c>
      <c r="CM83">
        <v>2035</v>
      </c>
      <c r="CN83" t="s">
        <v>3967</v>
      </c>
      <c r="CO83" t="s">
        <v>5203</v>
      </c>
      <c r="CP83" s="30">
        <v>45510</v>
      </c>
      <c r="CQ83" s="30">
        <v>46605</v>
      </c>
      <c r="CR83" t="s">
        <v>3968</v>
      </c>
      <c r="CS83" t="s">
        <v>5204</v>
      </c>
      <c r="CT83" t="s">
        <v>5205</v>
      </c>
      <c r="CU83">
        <v>28058</v>
      </c>
      <c r="CV83">
        <v>47</v>
      </c>
      <c r="CW83" t="s">
        <v>3971</v>
      </c>
      <c r="CX83" t="s">
        <v>3968</v>
      </c>
      <c r="CY83" t="s">
        <v>4043</v>
      </c>
      <c r="CZ83" t="s">
        <v>4044</v>
      </c>
      <c r="DA83" t="s">
        <v>4390</v>
      </c>
      <c r="DB83" t="s">
        <v>4097</v>
      </c>
      <c r="DC83" t="s">
        <v>5190</v>
      </c>
      <c r="DD83" t="s">
        <v>5206</v>
      </c>
      <c r="DE83" t="s">
        <v>5207</v>
      </c>
      <c r="DF83" t="s">
        <v>5208</v>
      </c>
      <c r="DG83" t="s">
        <v>3968</v>
      </c>
      <c r="DH83" t="s">
        <v>5195</v>
      </c>
      <c r="DI83" t="s">
        <v>4003</v>
      </c>
      <c r="DJ83" t="s">
        <v>3944</v>
      </c>
      <c r="DK83" t="s">
        <v>4030</v>
      </c>
      <c r="DL83" t="s">
        <v>3926</v>
      </c>
      <c r="DM83" t="s">
        <v>3945</v>
      </c>
      <c r="DN83" t="s">
        <v>3927</v>
      </c>
      <c r="DO83" t="s">
        <v>4038</v>
      </c>
      <c r="DP83" t="s">
        <v>5122</v>
      </c>
      <c r="DQ83" t="s">
        <v>15</v>
      </c>
      <c r="DR83" t="s">
        <v>15</v>
      </c>
      <c r="DS83" t="s">
        <v>3981</v>
      </c>
      <c r="DT83" t="s">
        <v>3949</v>
      </c>
      <c r="DU83" t="s">
        <v>4395</v>
      </c>
      <c r="DV83">
        <v>0.05</v>
      </c>
      <c r="DW83">
        <v>0.05</v>
      </c>
      <c r="DX83" t="s">
        <v>3931</v>
      </c>
      <c r="DY83" t="s">
        <v>4519</v>
      </c>
      <c r="DZ83" s="30" t="s">
        <v>30</v>
      </c>
      <c r="EA83" t="s">
        <v>3931</v>
      </c>
      <c r="EB83" t="s">
        <v>3931</v>
      </c>
      <c r="EC83" t="s">
        <v>3931</v>
      </c>
      <c r="ED83" t="s">
        <v>3931</v>
      </c>
      <c r="EE83" t="s">
        <v>5209</v>
      </c>
      <c r="EF83" t="s">
        <v>5210</v>
      </c>
      <c r="EG83" t="s">
        <v>30</v>
      </c>
      <c r="EH83" t="s">
        <v>30</v>
      </c>
      <c r="EI83" t="s">
        <v>30</v>
      </c>
      <c r="EJ83" t="s">
        <v>30</v>
      </c>
      <c r="EK83" t="s">
        <v>30</v>
      </c>
      <c r="EL83">
        <v>0</v>
      </c>
      <c r="EM83">
        <v>0</v>
      </c>
      <c r="EN83" t="s">
        <v>30</v>
      </c>
      <c r="EO83" t="s">
        <v>30</v>
      </c>
      <c r="EP83">
        <v>0</v>
      </c>
      <c r="EQ83">
        <v>0</v>
      </c>
      <c r="ER83">
        <v>1</v>
      </c>
      <c r="ES83" t="s">
        <v>62</v>
      </c>
      <c r="ET83" t="s">
        <v>5190</v>
      </c>
      <c r="EU83">
        <v>0</v>
      </c>
      <c r="EV83" t="s">
        <v>30</v>
      </c>
      <c r="EW83" t="s">
        <v>30</v>
      </c>
      <c r="EX83" t="s">
        <v>30</v>
      </c>
      <c r="EY83" t="s">
        <v>30</v>
      </c>
      <c r="EZ83" t="str">
        <f t="shared" si="1"/>
        <v/>
      </c>
      <c r="FA83">
        <v>3.4594907407407401E-2</v>
      </c>
      <c r="FB83" t="s">
        <v>15</v>
      </c>
      <c r="FC83">
        <v>1</v>
      </c>
      <c r="FD83">
        <v>0</v>
      </c>
      <c r="FG83" t="s">
        <v>30</v>
      </c>
      <c r="FH83" t="s">
        <v>30</v>
      </c>
      <c r="FI83" t="s">
        <v>30</v>
      </c>
      <c r="FJ83" t="s">
        <v>30</v>
      </c>
      <c r="FK83" t="s">
        <v>30</v>
      </c>
      <c r="FL83">
        <v>1</v>
      </c>
      <c r="FM83" t="s">
        <v>3719</v>
      </c>
      <c r="FN83">
        <v>1</v>
      </c>
      <c r="FO83">
        <v>0</v>
      </c>
      <c r="FP83" t="s">
        <v>184</v>
      </c>
      <c r="FQ83">
        <v>1</v>
      </c>
      <c r="FR83">
        <v>0</v>
      </c>
      <c r="FS83" t="s">
        <v>30</v>
      </c>
      <c r="FT83" t="s">
        <v>63</v>
      </c>
      <c r="FU83">
        <v>0</v>
      </c>
      <c r="FV83">
        <v>0</v>
      </c>
      <c r="FW83">
        <v>0</v>
      </c>
      <c r="FX83">
        <v>0</v>
      </c>
      <c r="FY83" t="s">
        <v>62</v>
      </c>
      <c r="FZ83" t="s">
        <v>4030</v>
      </c>
      <c r="GA83" t="s">
        <v>30</v>
      </c>
      <c r="GB83" t="s">
        <v>30</v>
      </c>
      <c r="GC83" t="s">
        <v>30</v>
      </c>
    </row>
    <row r="84" spans="1:185" x14ac:dyDescent="0.25">
      <c r="A84" t="s">
        <v>184</v>
      </c>
      <c r="B84" t="s">
        <v>1259</v>
      </c>
      <c r="C84">
        <v>1</v>
      </c>
      <c r="D84" t="s">
        <v>1259</v>
      </c>
      <c r="E84">
        <v>1</v>
      </c>
      <c r="F84" t="s">
        <v>4857</v>
      </c>
      <c r="G84" t="s">
        <v>4857</v>
      </c>
      <c r="H84" t="s">
        <v>30</v>
      </c>
      <c r="I84" t="s">
        <v>30</v>
      </c>
      <c r="J84" t="s">
        <v>30</v>
      </c>
      <c r="K84" t="s">
        <v>30</v>
      </c>
      <c r="L84" t="s">
        <v>30</v>
      </c>
      <c r="M84" t="s">
        <v>30</v>
      </c>
      <c r="N84" t="s">
        <v>30</v>
      </c>
      <c r="O84" t="s">
        <v>30</v>
      </c>
      <c r="P84" t="s">
        <v>30</v>
      </c>
      <c r="Q84" s="29" t="s">
        <v>30</v>
      </c>
      <c r="R84" s="29" t="s">
        <v>30</v>
      </c>
      <c r="S84" t="s">
        <v>30</v>
      </c>
      <c r="T84" t="s">
        <v>30</v>
      </c>
      <c r="U84" t="s">
        <v>30</v>
      </c>
      <c r="V84" t="s">
        <v>30</v>
      </c>
      <c r="W84" t="s">
        <v>30</v>
      </c>
      <c r="X84" t="s">
        <v>30</v>
      </c>
      <c r="Y84" s="29" t="s">
        <v>30</v>
      </c>
      <c r="Z84" s="29" t="s">
        <v>30</v>
      </c>
      <c r="AA84" s="29" t="s">
        <v>30</v>
      </c>
      <c r="AB84" t="s">
        <v>30</v>
      </c>
      <c r="AC84" t="s">
        <v>30</v>
      </c>
      <c r="AD84" t="s">
        <v>30</v>
      </c>
      <c r="AE84" t="s">
        <v>30</v>
      </c>
      <c r="AF84" t="s">
        <v>30</v>
      </c>
      <c r="AG84" t="s">
        <v>30</v>
      </c>
      <c r="AH84" t="s">
        <v>30</v>
      </c>
      <c r="AI84" t="s">
        <v>30</v>
      </c>
      <c r="AJ84" t="s">
        <v>5211</v>
      </c>
      <c r="AK84" t="s">
        <v>30</v>
      </c>
      <c r="AL84" t="s">
        <v>30</v>
      </c>
      <c r="AM84" t="s">
        <v>30</v>
      </c>
      <c r="AN84" s="29" t="s">
        <v>30</v>
      </c>
      <c r="AO84" t="s">
        <v>30</v>
      </c>
      <c r="AP84" t="s">
        <v>30</v>
      </c>
      <c r="AQ84" t="s">
        <v>30</v>
      </c>
      <c r="AR84" t="s">
        <v>30</v>
      </c>
      <c r="AS84" t="s">
        <v>30</v>
      </c>
      <c r="AT84" t="s">
        <v>30</v>
      </c>
      <c r="AU84" t="s">
        <v>30</v>
      </c>
      <c r="AV84" t="s">
        <v>30</v>
      </c>
      <c r="AW84" t="s">
        <v>30</v>
      </c>
      <c r="AX84" t="s">
        <v>30</v>
      </c>
      <c r="AY84" t="s">
        <v>30</v>
      </c>
      <c r="AZ84" t="s">
        <v>30</v>
      </c>
      <c r="BA84" t="s">
        <v>30</v>
      </c>
      <c r="BB84" t="s">
        <v>30</v>
      </c>
      <c r="BC84" t="s">
        <v>30</v>
      </c>
      <c r="BD84" t="s">
        <v>30</v>
      </c>
      <c r="BE84" t="s">
        <v>30</v>
      </c>
      <c r="BF84" t="s">
        <v>30</v>
      </c>
      <c r="BG84" t="s">
        <v>30</v>
      </c>
      <c r="BH84" t="s">
        <v>30</v>
      </c>
      <c r="BI84" t="s">
        <v>30</v>
      </c>
      <c r="BJ84" t="s">
        <v>30</v>
      </c>
      <c r="BK84" s="29" t="s">
        <v>30</v>
      </c>
      <c r="BL84" t="s">
        <v>3914</v>
      </c>
      <c r="BM84" t="s">
        <v>3915</v>
      </c>
      <c r="BN84" s="30">
        <v>45580.320659722202</v>
      </c>
      <c r="BO84" t="s">
        <v>5212</v>
      </c>
      <c r="BP84" t="s">
        <v>5213</v>
      </c>
      <c r="BQ84" t="s">
        <v>5214</v>
      </c>
      <c r="BR84" t="s">
        <v>3962</v>
      </c>
      <c r="BS84" t="s">
        <v>3920</v>
      </c>
      <c r="BT84" t="s">
        <v>4416</v>
      </c>
      <c r="BU84" t="s">
        <v>5215</v>
      </c>
      <c r="BV84" t="s">
        <v>5216</v>
      </c>
      <c r="BW84" t="s">
        <v>5217</v>
      </c>
      <c r="BX84" t="s">
        <v>4403</v>
      </c>
      <c r="BY84" t="s">
        <v>3926</v>
      </c>
      <c r="BZ84" t="s">
        <v>3927</v>
      </c>
      <c r="CA84" s="30">
        <v>45580.317303240699</v>
      </c>
      <c r="CB84" s="30">
        <v>45580.317303240699</v>
      </c>
      <c r="CC84" s="30">
        <v>45580.317037036999</v>
      </c>
      <c r="CD84" t="s">
        <v>15</v>
      </c>
      <c r="CE84">
        <v>2024</v>
      </c>
      <c r="CF84">
        <v>10</v>
      </c>
      <c r="CG84" t="s">
        <v>5218</v>
      </c>
      <c r="CH84" t="s">
        <v>55</v>
      </c>
      <c r="CI84" t="s">
        <v>3929</v>
      </c>
      <c r="CJ84" t="s">
        <v>3930</v>
      </c>
      <c r="CK84" t="s">
        <v>5218</v>
      </c>
      <c r="CL84" t="s">
        <v>3931</v>
      </c>
      <c r="CM84">
        <v>2035</v>
      </c>
      <c r="CN84" t="s">
        <v>3967</v>
      </c>
      <c r="CO84" t="s">
        <v>5218</v>
      </c>
      <c r="CP84" s="30">
        <v>45580</v>
      </c>
      <c r="CQ84" s="30">
        <v>46675</v>
      </c>
      <c r="CR84" t="s">
        <v>3968</v>
      </c>
      <c r="CS84" t="s">
        <v>5219</v>
      </c>
      <c r="CT84" t="s">
        <v>5220</v>
      </c>
      <c r="CU84">
        <v>25890</v>
      </c>
      <c r="CV84">
        <v>53</v>
      </c>
      <c r="CW84" t="s">
        <v>3935</v>
      </c>
      <c r="CX84" t="s">
        <v>3968</v>
      </c>
      <c r="CY84" t="s">
        <v>4863</v>
      </c>
      <c r="CZ84" t="s">
        <v>4864</v>
      </c>
      <c r="DA84" t="s">
        <v>4425</v>
      </c>
      <c r="DB84" t="s">
        <v>5216</v>
      </c>
      <c r="DC84" t="s">
        <v>5216</v>
      </c>
      <c r="DD84" t="s">
        <v>5221</v>
      </c>
      <c r="DE84" t="s">
        <v>5222</v>
      </c>
      <c r="DF84" t="s">
        <v>4628</v>
      </c>
      <c r="DG84" t="s">
        <v>3968</v>
      </c>
      <c r="DH84" t="s">
        <v>4629</v>
      </c>
      <c r="DI84" t="s">
        <v>4003</v>
      </c>
      <c r="DJ84" t="s">
        <v>4408</v>
      </c>
      <c r="DK84" t="s">
        <v>4857</v>
      </c>
      <c r="DL84" t="s">
        <v>3926</v>
      </c>
      <c r="DM84" t="s">
        <v>3945</v>
      </c>
      <c r="DN84" t="s">
        <v>3927</v>
      </c>
      <c r="DO84" t="s">
        <v>4403</v>
      </c>
      <c r="DP84" t="s">
        <v>3980</v>
      </c>
      <c r="DQ84" t="s">
        <v>15</v>
      </c>
      <c r="DR84" t="s">
        <v>3980</v>
      </c>
      <c r="DS84" t="s">
        <v>3981</v>
      </c>
      <c r="DT84" t="s">
        <v>3949</v>
      </c>
      <c r="DU84" t="s">
        <v>4430</v>
      </c>
      <c r="DV84">
        <v>0.05</v>
      </c>
      <c r="DW84">
        <v>0.05</v>
      </c>
      <c r="DX84" t="s">
        <v>3931</v>
      </c>
      <c r="DY84" t="s">
        <v>4919</v>
      </c>
      <c r="DZ84" s="30" t="s">
        <v>30</v>
      </c>
      <c r="EA84" t="s">
        <v>3931</v>
      </c>
      <c r="EB84" t="s">
        <v>3931</v>
      </c>
      <c r="EC84" t="s">
        <v>3931</v>
      </c>
      <c r="ED84" t="s">
        <v>3931</v>
      </c>
      <c r="EE84" t="s">
        <v>5223</v>
      </c>
      <c r="EF84" t="s">
        <v>5224</v>
      </c>
      <c r="EG84" t="s">
        <v>30</v>
      </c>
      <c r="EH84" t="s">
        <v>30</v>
      </c>
      <c r="EI84" t="s">
        <v>30</v>
      </c>
      <c r="EJ84" t="s">
        <v>30</v>
      </c>
      <c r="EK84" t="s">
        <v>30</v>
      </c>
      <c r="EL84">
        <v>0</v>
      </c>
      <c r="EM84">
        <v>0</v>
      </c>
      <c r="EN84" t="s">
        <v>30</v>
      </c>
      <c r="EO84" t="s">
        <v>30</v>
      </c>
      <c r="EP84">
        <v>0</v>
      </c>
      <c r="EQ84">
        <v>0</v>
      </c>
      <c r="ER84">
        <v>1</v>
      </c>
      <c r="ES84" t="s">
        <v>62</v>
      </c>
      <c r="ET84" t="s">
        <v>5216</v>
      </c>
      <c r="EU84">
        <v>0</v>
      </c>
      <c r="EV84" t="s">
        <v>30</v>
      </c>
      <c r="EW84" t="s">
        <v>30</v>
      </c>
      <c r="EX84" t="s">
        <v>30</v>
      </c>
      <c r="EY84" t="s">
        <v>30</v>
      </c>
      <c r="EZ84" t="str">
        <f t="shared" si="1"/>
        <v/>
      </c>
      <c r="FA84">
        <v>3.3564814814814798E-3</v>
      </c>
      <c r="FB84" t="s">
        <v>15</v>
      </c>
      <c r="FC84">
        <v>1</v>
      </c>
      <c r="FD84">
        <v>0</v>
      </c>
      <c r="FG84" t="s">
        <v>30</v>
      </c>
      <c r="FH84" t="s">
        <v>30</v>
      </c>
      <c r="FI84" t="s">
        <v>30</v>
      </c>
      <c r="FJ84" t="s">
        <v>30</v>
      </c>
      <c r="FK84" t="s">
        <v>30</v>
      </c>
      <c r="FL84">
        <v>1</v>
      </c>
      <c r="FM84" t="s">
        <v>3719</v>
      </c>
      <c r="FN84">
        <v>1</v>
      </c>
      <c r="FO84">
        <v>0</v>
      </c>
      <c r="FP84" t="s">
        <v>184</v>
      </c>
      <c r="FQ84">
        <v>1</v>
      </c>
      <c r="FR84">
        <v>0</v>
      </c>
      <c r="FS84" t="s">
        <v>30</v>
      </c>
      <c r="FT84" t="s">
        <v>55</v>
      </c>
      <c r="FU84">
        <v>0</v>
      </c>
      <c r="FV84">
        <v>0</v>
      </c>
      <c r="FW84">
        <v>0</v>
      </c>
      <c r="FX84">
        <v>0</v>
      </c>
      <c r="FY84" t="s">
        <v>62</v>
      </c>
      <c r="FZ84" t="s">
        <v>4857</v>
      </c>
      <c r="GA84" t="s">
        <v>30</v>
      </c>
      <c r="GB84" t="s">
        <v>30</v>
      </c>
      <c r="GC84" t="s">
        <v>30</v>
      </c>
    </row>
    <row r="85" spans="1:185" x14ac:dyDescent="0.25">
      <c r="A85" t="s">
        <v>184</v>
      </c>
      <c r="B85" t="s">
        <v>1259</v>
      </c>
      <c r="C85">
        <v>1</v>
      </c>
      <c r="D85" t="s">
        <v>1259</v>
      </c>
      <c r="E85">
        <v>1</v>
      </c>
      <c r="F85" t="s">
        <v>4934</v>
      </c>
      <c r="G85" t="s">
        <v>4934</v>
      </c>
      <c r="H85" t="s">
        <v>30</v>
      </c>
      <c r="I85" t="s">
        <v>30</v>
      </c>
      <c r="J85" t="s">
        <v>30</v>
      </c>
      <c r="K85" t="s">
        <v>30</v>
      </c>
      <c r="L85" t="s">
        <v>30</v>
      </c>
      <c r="M85" t="s">
        <v>30</v>
      </c>
      <c r="N85" t="s">
        <v>30</v>
      </c>
      <c r="O85" t="s">
        <v>30</v>
      </c>
      <c r="P85" t="s">
        <v>30</v>
      </c>
      <c r="Q85" s="29" t="s">
        <v>30</v>
      </c>
      <c r="R85" s="29" t="s">
        <v>30</v>
      </c>
      <c r="S85" t="s">
        <v>30</v>
      </c>
      <c r="T85" t="s">
        <v>30</v>
      </c>
      <c r="U85" t="s">
        <v>30</v>
      </c>
      <c r="V85" t="s">
        <v>30</v>
      </c>
      <c r="W85" t="s">
        <v>30</v>
      </c>
      <c r="X85" t="s">
        <v>30</v>
      </c>
      <c r="Y85" s="29" t="s">
        <v>30</v>
      </c>
      <c r="Z85" s="29" t="s">
        <v>30</v>
      </c>
      <c r="AA85" s="29" t="s">
        <v>30</v>
      </c>
      <c r="AB85" t="s">
        <v>30</v>
      </c>
      <c r="AC85" t="s">
        <v>30</v>
      </c>
      <c r="AD85" t="s">
        <v>30</v>
      </c>
      <c r="AE85" t="s">
        <v>30</v>
      </c>
      <c r="AF85" t="s">
        <v>30</v>
      </c>
      <c r="AG85" t="s">
        <v>30</v>
      </c>
      <c r="AH85" t="s">
        <v>30</v>
      </c>
      <c r="AI85" t="s">
        <v>30</v>
      </c>
      <c r="AJ85" t="s">
        <v>5225</v>
      </c>
      <c r="AK85" t="s">
        <v>30</v>
      </c>
      <c r="AL85" t="s">
        <v>30</v>
      </c>
      <c r="AM85" t="s">
        <v>30</v>
      </c>
      <c r="AN85" s="29" t="s">
        <v>30</v>
      </c>
      <c r="AO85" t="s">
        <v>30</v>
      </c>
      <c r="AP85" t="s">
        <v>30</v>
      </c>
      <c r="AQ85" t="s">
        <v>30</v>
      </c>
      <c r="AR85" t="s">
        <v>30</v>
      </c>
      <c r="AS85" t="s">
        <v>30</v>
      </c>
      <c r="AT85" t="s">
        <v>30</v>
      </c>
      <c r="AU85" t="s">
        <v>30</v>
      </c>
      <c r="AV85" t="s">
        <v>30</v>
      </c>
      <c r="AW85" t="s">
        <v>30</v>
      </c>
      <c r="AX85" t="s">
        <v>30</v>
      </c>
      <c r="AY85" t="s">
        <v>30</v>
      </c>
      <c r="AZ85" t="s">
        <v>30</v>
      </c>
      <c r="BA85" t="s">
        <v>30</v>
      </c>
      <c r="BB85" t="s">
        <v>30</v>
      </c>
      <c r="BC85" t="s">
        <v>30</v>
      </c>
      <c r="BD85" t="s">
        <v>30</v>
      </c>
      <c r="BE85" t="s">
        <v>30</v>
      </c>
      <c r="BF85" t="s">
        <v>30</v>
      </c>
      <c r="BG85" t="s">
        <v>30</v>
      </c>
      <c r="BH85" t="s">
        <v>30</v>
      </c>
      <c r="BI85" t="s">
        <v>30</v>
      </c>
      <c r="BJ85" t="s">
        <v>30</v>
      </c>
      <c r="BK85" s="29" t="s">
        <v>30</v>
      </c>
      <c r="BL85" t="s">
        <v>3914</v>
      </c>
      <c r="BM85" t="s">
        <v>3915</v>
      </c>
      <c r="BN85" s="30">
        <v>45377.769606481503</v>
      </c>
      <c r="BO85" t="s">
        <v>5226</v>
      </c>
      <c r="BP85" t="s">
        <v>5227</v>
      </c>
      <c r="BQ85" t="s">
        <v>5228</v>
      </c>
      <c r="BR85" t="s">
        <v>3962</v>
      </c>
      <c r="BS85" t="s">
        <v>3920</v>
      </c>
      <c r="BT85" t="s">
        <v>4416</v>
      </c>
      <c r="BU85" t="s">
        <v>4417</v>
      </c>
      <c r="BV85" t="s">
        <v>5216</v>
      </c>
      <c r="BW85" t="s">
        <v>5217</v>
      </c>
      <c r="BX85" t="s">
        <v>3993</v>
      </c>
      <c r="BY85" t="s">
        <v>3926</v>
      </c>
      <c r="BZ85" t="s">
        <v>3927</v>
      </c>
      <c r="CA85" s="30">
        <v>45377.733912037002</v>
      </c>
      <c r="CB85" s="30">
        <v>45377.733912037002</v>
      </c>
      <c r="CC85" s="30">
        <v>45376.862372685202</v>
      </c>
      <c r="CD85" t="s">
        <v>15</v>
      </c>
      <c r="CE85">
        <v>2024</v>
      </c>
      <c r="CF85">
        <v>3</v>
      </c>
      <c r="CG85" t="s">
        <v>5229</v>
      </c>
      <c r="CH85" t="s">
        <v>55</v>
      </c>
      <c r="CI85" t="s">
        <v>3929</v>
      </c>
      <c r="CJ85" t="s">
        <v>3930</v>
      </c>
      <c r="CK85" t="s">
        <v>5229</v>
      </c>
      <c r="CL85" t="s">
        <v>3931</v>
      </c>
      <c r="CM85">
        <v>2035</v>
      </c>
      <c r="CN85" t="s">
        <v>3967</v>
      </c>
      <c r="CO85" t="s">
        <v>5229</v>
      </c>
      <c r="CP85" s="30">
        <v>45377</v>
      </c>
      <c r="CQ85" s="30">
        <v>45742</v>
      </c>
      <c r="CR85" t="s">
        <v>3968</v>
      </c>
      <c r="CS85" t="s">
        <v>5230</v>
      </c>
      <c r="CT85" t="s">
        <v>5231</v>
      </c>
      <c r="CU85">
        <v>22243</v>
      </c>
      <c r="CV85">
        <v>63</v>
      </c>
      <c r="CW85" t="s">
        <v>3971</v>
      </c>
      <c r="CX85" t="s">
        <v>3968</v>
      </c>
      <c r="CY85" t="s">
        <v>5232</v>
      </c>
      <c r="CZ85" t="s">
        <v>5233</v>
      </c>
      <c r="DA85" t="s">
        <v>4425</v>
      </c>
      <c r="DB85" t="s">
        <v>5216</v>
      </c>
      <c r="DC85" t="s">
        <v>5216</v>
      </c>
      <c r="DD85" t="s">
        <v>5221</v>
      </c>
      <c r="DE85" t="s">
        <v>5222</v>
      </c>
      <c r="DF85" t="s">
        <v>4628</v>
      </c>
      <c r="DG85" t="s">
        <v>3968</v>
      </c>
      <c r="DH85" t="s">
        <v>4629</v>
      </c>
      <c r="DI85" t="s">
        <v>4003</v>
      </c>
      <c r="DJ85" t="s">
        <v>4948</v>
      </c>
      <c r="DK85" t="s">
        <v>4934</v>
      </c>
      <c r="DL85" t="s">
        <v>3926</v>
      </c>
      <c r="DM85" t="s">
        <v>3945</v>
      </c>
      <c r="DN85" t="s">
        <v>3927</v>
      </c>
      <c r="DO85" t="s">
        <v>3993</v>
      </c>
      <c r="DP85" t="s">
        <v>3980</v>
      </c>
      <c r="DQ85" t="s">
        <v>15</v>
      </c>
      <c r="DR85" t="s">
        <v>3980</v>
      </c>
      <c r="DS85" t="s">
        <v>3981</v>
      </c>
      <c r="DT85" t="s">
        <v>3949</v>
      </c>
      <c r="DU85" t="s">
        <v>4430</v>
      </c>
      <c r="DV85">
        <v>0.51</v>
      </c>
      <c r="DW85">
        <v>0.51</v>
      </c>
      <c r="DX85" t="s">
        <v>3931</v>
      </c>
      <c r="DY85" t="s">
        <v>5234</v>
      </c>
      <c r="DZ85" s="30" t="s">
        <v>30</v>
      </c>
      <c r="EA85" t="s">
        <v>3931</v>
      </c>
      <c r="EB85" t="s">
        <v>3931</v>
      </c>
      <c r="EC85" t="s">
        <v>3931</v>
      </c>
      <c r="ED85" t="s">
        <v>3931</v>
      </c>
      <c r="EE85" t="s">
        <v>5235</v>
      </c>
      <c r="EF85" t="s">
        <v>5236</v>
      </c>
      <c r="EG85" t="s">
        <v>30</v>
      </c>
      <c r="EH85" t="s">
        <v>30</v>
      </c>
      <c r="EI85" t="s">
        <v>30</v>
      </c>
      <c r="EJ85" t="s">
        <v>30</v>
      </c>
      <c r="EK85" t="s">
        <v>30</v>
      </c>
      <c r="EL85">
        <v>0</v>
      </c>
      <c r="EM85">
        <v>0</v>
      </c>
      <c r="EN85" t="s">
        <v>30</v>
      </c>
      <c r="EO85" t="s">
        <v>30</v>
      </c>
      <c r="EP85">
        <v>0</v>
      </c>
      <c r="EQ85">
        <v>0</v>
      </c>
      <c r="ER85">
        <v>1</v>
      </c>
      <c r="ES85" t="s">
        <v>62</v>
      </c>
      <c r="ET85" t="s">
        <v>5216</v>
      </c>
      <c r="EU85">
        <v>0</v>
      </c>
      <c r="EV85" t="s">
        <v>30</v>
      </c>
      <c r="EW85" t="s">
        <v>30</v>
      </c>
      <c r="EX85" t="s">
        <v>30</v>
      </c>
      <c r="EY85" t="s">
        <v>30</v>
      </c>
      <c r="EZ85" t="str">
        <f t="shared" si="1"/>
        <v/>
      </c>
      <c r="FA85">
        <v>3.5694444444444397E-2</v>
      </c>
      <c r="FB85" t="s">
        <v>15</v>
      </c>
      <c r="FC85">
        <v>1</v>
      </c>
      <c r="FD85">
        <v>0</v>
      </c>
      <c r="FG85" t="s">
        <v>30</v>
      </c>
      <c r="FH85" t="s">
        <v>30</v>
      </c>
      <c r="FI85" t="s">
        <v>30</v>
      </c>
      <c r="FJ85" t="s">
        <v>30</v>
      </c>
      <c r="FK85" t="s">
        <v>30</v>
      </c>
      <c r="FL85">
        <v>1</v>
      </c>
      <c r="FM85" t="s">
        <v>3719</v>
      </c>
      <c r="FN85">
        <v>1</v>
      </c>
      <c r="FO85">
        <v>0</v>
      </c>
      <c r="FP85" t="s">
        <v>184</v>
      </c>
      <c r="FQ85">
        <v>1</v>
      </c>
      <c r="FR85">
        <v>0</v>
      </c>
      <c r="FS85" t="s">
        <v>30</v>
      </c>
      <c r="FT85" t="s">
        <v>55</v>
      </c>
      <c r="FU85">
        <v>0</v>
      </c>
      <c r="FV85">
        <v>0</v>
      </c>
      <c r="FW85">
        <v>0</v>
      </c>
      <c r="FX85">
        <v>0</v>
      </c>
      <c r="FY85" t="s">
        <v>62</v>
      </c>
      <c r="FZ85" t="s">
        <v>4934</v>
      </c>
      <c r="GA85" t="s">
        <v>30</v>
      </c>
      <c r="GB85" t="s">
        <v>30</v>
      </c>
      <c r="GC85" t="s">
        <v>30</v>
      </c>
    </row>
    <row r="86" spans="1:185" x14ac:dyDescent="0.25">
      <c r="A86" t="s">
        <v>184</v>
      </c>
      <c r="B86" t="s">
        <v>1259</v>
      </c>
      <c r="C86">
        <v>1</v>
      </c>
      <c r="D86" t="s">
        <v>1259</v>
      </c>
      <c r="E86">
        <v>1</v>
      </c>
      <c r="F86" t="s">
        <v>4030</v>
      </c>
      <c r="G86" t="s">
        <v>4030</v>
      </c>
      <c r="H86" t="s">
        <v>30</v>
      </c>
      <c r="I86" t="s">
        <v>30</v>
      </c>
      <c r="J86" t="s">
        <v>30</v>
      </c>
      <c r="K86" t="s">
        <v>30</v>
      </c>
      <c r="L86" t="s">
        <v>30</v>
      </c>
      <c r="M86" t="s">
        <v>30</v>
      </c>
      <c r="N86" t="s">
        <v>30</v>
      </c>
      <c r="O86" t="s">
        <v>30</v>
      </c>
      <c r="P86" t="s">
        <v>30</v>
      </c>
      <c r="Q86" s="29" t="s">
        <v>30</v>
      </c>
      <c r="R86" s="29" t="s">
        <v>30</v>
      </c>
      <c r="S86" t="s">
        <v>30</v>
      </c>
      <c r="T86" t="s">
        <v>30</v>
      </c>
      <c r="U86" t="s">
        <v>30</v>
      </c>
      <c r="V86" t="s">
        <v>30</v>
      </c>
      <c r="W86" t="s">
        <v>30</v>
      </c>
      <c r="X86" t="s">
        <v>30</v>
      </c>
      <c r="Y86" s="29" t="s">
        <v>30</v>
      </c>
      <c r="Z86" s="29" t="s">
        <v>30</v>
      </c>
      <c r="AA86" s="29" t="s">
        <v>30</v>
      </c>
      <c r="AB86" t="s">
        <v>30</v>
      </c>
      <c r="AC86" t="s">
        <v>30</v>
      </c>
      <c r="AD86" t="s">
        <v>30</v>
      </c>
      <c r="AE86" t="s">
        <v>30</v>
      </c>
      <c r="AF86" t="s">
        <v>30</v>
      </c>
      <c r="AG86" t="s">
        <v>30</v>
      </c>
      <c r="AH86" t="s">
        <v>30</v>
      </c>
      <c r="AI86" t="s">
        <v>30</v>
      </c>
      <c r="AJ86" t="s">
        <v>5237</v>
      </c>
      <c r="AK86" t="s">
        <v>30</v>
      </c>
      <c r="AL86" t="s">
        <v>30</v>
      </c>
      <c r="AM86" t="s">
        <v>30</v>
      </c>
      <c r="AN86" s="29" t="s">
        <v>30</v>
      </c>
      <c r="AO86" t="s">
        <v>30</v>
      </c>
      <c r="AP86" t="s">
        <v>30</v>
      </c>
      <c r="AQ86" t="s">
        <v>30</v>
      </c>
      <c r="AR86" t="s">
        <v>30</v>
      </c>
      <c r="AS86" t="s">
        <v>30</v>
      </c>
      <c r="AT86" t="s">
        <v>30</v>
      </c>
      <c r="AU86" t="s">
        <v>30</v>
      </c>
      <c r="AV86" t="s">
        <v>30</v>
      </c>
      <c r="AW86" t="s">
        <v>30</v>
      </c>
      <c r="AX86" t="s">
        <v>30</v>
      </c>
      <c r="AY86" t="s">
        <v>30</v>
      </c>
      <c r="AZ86" t="s">
        <v>30</v>
      </c>
      <c r="BA86" t="s">
        <v>30</v>
      </c>
      <c r="BB86" t="s">
        <v>30</v>
      </c>
      <c r="BC86" t="s">
        <v>30</v>
      </c>
      <c r="BD86" t="s">
        <v>30</v>
      </c>
      <c r="BE86" t="s">
        <v>30</v>
      </c>
      <c r="BF86" t="s">
        <v>30</v>
      </c>
      <c r="BG86" t="s">
        <v>30</v>
      </c>
      <c r="BH86" t="s">
        <v>30</v>
      </c>
      <c r="BI86" t="s">
        <v>30</v>
      </c>
      <c r="BJ86" t="s">
        <v>30</v>
      </c>
      <c r="BK86" s="29" t="s">
        <v>30</v>
      </c>
      <c r="BL86" t="s">
        <v>3914</v>
      </c>
      <c r="BM86" t="s">
        <v>3915</v>
      </c>
      <c r="BN86" s="30">
        <v>45390.550740740699</v>
      </c>
      <c r="BO86" t="s">
        <v>5238</v>
      </c>
      <c r="BP86" t="s">
        <v>5239</v>
      </c>
      <c r="BQ86" t="s">
        <v>5240</v>
      </c>
      <c r="BR86" t="s">
        <v>3962</v>
      </c>
      <c r="BS86" t="s">
        <v>3920</v>
      </c>
      <c r="BT86" t="s">
        <v>4416</v>
      </c>
      <c r="BU86" t="s">
        <v>4417</v>
      </c>
      <c r="BV86" t="s">
        <v>5241</v>
      </c>
      <c r="BW86" t="s">
        <v>5242</v>
      </c>
      <c r="BX86" t="s">
        <v>4038</v>
      </c>
      <c r="BY86" t="s">
        <v>3926</v>
      </c>
      <c r="BZ86" t="s">
        <v>3927</v>
      </c>
      <c r="CA86" s="30">
        <v>45390.550706018497</v>
      </c>
      <c r="CB86" s="30">
        <v>45390.550740740699</v>
      </c>
      <c r="CC86" s="30">
        <v>45390.549375000002</v>
      </c>
      <c r="CD86" t="s">
        <v>15</v>
      </c>
      <c r="CE86">
        <v>2024</v>
      </c>
      <c r="CF86">
        <v>4</v>
      </c>
      <c r="CG86" t="s">
        <v>3967</v>
      </c>
      <c r="CH86" t="s">
        <v>55</v>
      </c>
      <c r="CI86" t="s">
        <v>3929</v>
      </c>
      <c r="CJ86" t="s">
        <v>3930</v>
      </c>
      <c r="CK86" t="s">
        <v>3931</v>
      </c>
      <c r="CL86" t="s">
        <v>3967</v>
      </c>
      <c r="CM86">
        <v>2035</v>
      </c>
      <c r="CN86" t="s">
        <v>3967</v>
      </c>
      <c r="CO86" t="s">
        <v>3967</v>
      </c>
      <c r="CP86" s="30">
        <v>45390</v>
      </c>
      <c r="CQ86" s="30">
        <v>46485</v>
      </c>
      <c r="CR86" t="s">
        <v>3968</v>
      </c>
      <c r="CS86" t="s">
        <v>5243</v>
      </c>
      <c r="CT86" t="s">
        <v>5244</v>
      </c>
      <c r="CU86">
        <v>26085</v>
      </c>
      <c r="CV86">
        <v>52</v>
      </c>
      <c r="CW86" t="s">
        <v>3935</v>
      </c>
      <c r="CX86" t="s">
        <v>3968</v>
      </c>
      <c r="CY86" t="s">
        <v>4059</v>
      </c>
      <c r="CZ86" t="s">
        <v>4044</v>
      </c>
      <c r="DA86" t="s">
        <v>4390</v>
      </c>
      <c r="DB86" t="s">
        <v>5241</v>
      </c>
      <c r="DC86" t="s">
        <v>5241</v>
      </c>
      <c r="DD86" t="s">
        <v>5245</v>
      </c>
      <c r="DE86" t="s">
        <v>5246</v>
      </c>
      <c r="DF86" t="s">
        <v>4628</v>
      </c>
      <c r="DG86" t="s">
        <v>3968</v>
      </c>
      <c r="DH86" t="s">
        <v>4629</v>
      </c>
      <c r="DI86" t="s">
        <v>4003</v>
      </c>
      <c r="DJ86" t="s">
        <v>3944</v>
      </c>
      <c r="DK86" t="s">
        <v>4030</v>
      </c>
      <c r="DL86" t="s">
        <v>3926</v>
      </c>
      <c r="DM86" t="s">
        <v>3945</v>
      </c>
      <c r="DN86" t="s">
        <v>3927</v>
      </c>
      <c r="DO86" t="s">
        <v>4038</v>
      </c>
      <c r="DP86" t="s">
        <v>3980</v>
      </c>
      <c r="DQ86" t="s">
        <v>15</v>
      </c>
      <c r="DR86" t="s">
        <v>3980</v>
      </c>
      <c r="DS86" t="s">
        <v>3981</v>
      </c>
      <c r="DT86" t="s">
        <v>3949</v>
      </c>
      <c r="DU86" t="s">
        <v>4395</v>
      </c>
      <c r="DV86">
        <v>0</v>
      </c>
      <c r="DW86">
        <v>0</v>
      </c>
      <c r="DX86" t="s">
        <v>3931</v>
      </c>
      <c r="DY86" t="s">
        <v>4050</v>
      </c>
      <c r="DZ86" s="30" t="s">
        <v>30</v>
      </c>
      <c r="EA86" t="s">
        <v>3931</v>
      </c>
      <c r="EB86" t="s">
        <v>3931</v>
      </c>
      <c r="EC86" t="s">
        <v>3931</v>
      </c>
      <c r="ED86" t="s">
        <v>3931</v>
      </c>
      <c r="EE86" t="s">
        <v>5247</v>
      </c>
      <c r="EF86" t="s">
        <v>5248</v>
      </c>
      <c r="EG86" t="s">
        <v>30</v>
      </c>
      <c r="EH86" t="s">
        <v>30</v>
      </c>
      <c r="EI86" t="s">
        <v>30</v>
      </c>
      <c r="EJ86" t="s">
        <v>30</v>
      </c>
      <c r="EK86" t="s">
        <v>30</v>
      </c>
      <c r="EL86">
        <v>0</v>
      </c>
      <c r="EM86">
        <v>0</v>
      </c>
      <c r="EN86" t="s">
        <v>30</v>
      </c>
      <c r="EO86" t="s">
        <v>30</v>
      </c>
      <c r="EP86">
        <v>0</v>
      </c>
      <c r="EQ86">
        <v>0</v>
      </c>
      <c r="ER86">
        <v>1</v>
      </c>
      <c r="ES86" t="s">
        <v>62</v>
      </c>
      <c r="ET86" t="s">
        <v>5241</v>
      </c>
      <c r="EU86">
        <v>0</v>
      </c>
      <c r="EV86" t="s">
        <v>30</v>
      </c>
      <c r="EW86" t="s">
        <v>30</v>
      </c>
      <c r="EX86" t="s">
        <v>30</v>
      </c>
      <c r="EY86" t="s">
        <v>30</v>
      </c>
      <c r="EZ86" t="str">
        <f t="shared" si="1"/>
        <v/>
      </c>
      <c r="FA86">
        <v>3.4722222222222202E-5</v>
      </c>
      <c r="FB86" t="s">
        <v>15</v>
      </c>
      <c r="FC86">
        <v>1</v>
      </c>
      <c r="FD86">
        <v>0</v>
      </c>
      <c r="FG86" t="s">
        <v>30</v>
      </c>
      <c r="FH86" t="s">
        <v>30</v>
      </c>
      <c r="FI86" t="s">
        <v>30</v>
      </c>
      <c r="FJ86" t="s">
        <v>30</v>
      </c>
      <c r="FK86" t="s">
        <v>30</v>
      </c>
      <c r="FL86">
        <v>1</v>
      </c>
      <c r="FM86" t="s">
        <v>3719</v>
      </c>
      <c r="FN86">
        <v>1</v>
      </c>
      <c r="FO86">
        <v>0</v>
      </c>
      <c r="FP86" t="s">
        <v>184</v>
      </c>
      <c r="FQ86">
        <v>1</v>
      </c>
      <c r="FR86">
        <v>0</v>
      </c>
      <c r="FS86" t="s">
        <v>30</v>
      </c>
      <c r="FT86" t="s">
        <v>55</v>
      </c>
      <c r="FU86">
        <v>0</v>
      </c>
      <c r="FV86">
        <v>0</v>
      </c>
      <c r="FW86">
        <v>0</v>
      </c>
      <c r="FX86">
        <v>0</v>
      </c>
      <c r="FY86" t="s">
        <v>62</v>
      </c>
      <c r="FZ86" t="s">
        <v>4030</v>
      </c>
      <c r="GA86" t="s">
        <v>30</v>
      </c>
      <c r="GB86" t="s">
        <v>30</v>
      </c>
      <c r="GC86" t="s">
        <v>30</v>
      </c>
    </row>
    <row r="87" spans="1:185" x14ac:dyDescent="0.25">
      <c r="A87" t="s">
        <v>184</v>
      </c>
      <c r="B87" t="s">
        <v>1259</v>
      </c>
      <c r="C87">
        <v>1</v>
      </c>
      <c r="D87" t="s">
        <v>1259</v>
      </c>
      <c r="E87">
        <v>1</v>
      </c>
      <c r="F87" t="s">
        <v>4030</v>
      </c>
      <c r="G87" t="s">
        <v>4030</v>
      </c>
      <c r="H87" t="s">
        <v>30</v>
      </c>
      <c r="I87" t="s">
        <v>30</v>
      </c>
      <c r="J87" t="s">
        <v>30</v>
      </c>
      <c r="K87" t="s">
        <v>30</v>
      </c>
      <c r="L87" t="s">
        <v>30</v>
      </c>
      <c r="M87" t="s">
        <v>30</v>
      </c>
      <c r="N87" t="s">
        <v>30</v>
      </c>
      <c r="O87" t="s">
        <v>30</v>
      </c>
      <c r="P87" t="s">
        <v>30</v>
      </c>
      <c r="Q87" s="29" t="s">
        <v>30</v>
      </c>
      <c r="R87" s="29" t="s">
        <v>30</v>
      </c>
      <c r="S87" t="s">
        <v>30</v>
      </c>
      <c r="T87" t="s">
        <v>30</v>
      </c>
      <c r="U87" t="s">
        <v>30</v>
      </c>
      <c r="V87" t="s">
        <v>30</v>
      </c>
      <c r="W87" t="s">
        <v>30</v>
      </c>
      <c r="X87" t="s">
        <v>30</v>
      </c>
      <c r="Y87" s="29" t="s">
        <v>30</v>
      </c>
      <c r="Z87" s="29" t="s">
        <v>30</v>
      </c>
      <c r="AA87" s="29" t="s">
        <v>30</v>
      </c>
      <c r="AB87" t="s">
        <v>30</v>
      </c>
      <c r="AC87" t="s">
        <v>30</v>
      </c>
      <c r="AD87" t="s">
        <v>30</v>
      </c>
      <c r="AE87" t="s">
        <v>30</v>
      </c>
      <c r="AF87" t="s">
        <v>30</v>
      </c>
      <c r="AG87" t="s">
        <v>30</v>
      </c>
      <c r="AH87" t="s">
        <v>30</v>
      </c>
      <c r="AI87" t="s">
        <v>30</v>
      </c>
      <c r="AJ87" t="s">
        <v>5249</v>
      </c>
      <c r="AK87" t="s">
        <v>30</v>
      </c>
      <c r="AL87" t="s">
        <v>30</v>
      </c>
      <c r="AM87" t="s">
        <v>30</v>
      </c>
      <c r="AN87" s="29" t="s">
        <v>30</v>
      </c>
      <c r="AO87" t="s">
        <v>30</v>
      </c>
      <c r="AP87" t="s">
        <v>30</v>
      </c>
      <c r="AQ87" t="s">
        <v>30</v>
      </c>
      <c r="AR87" t="s">
        <v>30</v>
      </c>
      <c r="AS87" t="s">
        <v>30</v>
      </c>
      <c r="AT87" t="s">
        <v>30</v>
      </c>
      <c r="AU87" t="s">
        <v>30</v>
      </c>
      <c r="AV87" t="s">
        <v>30</v>
      </c>
      <c r="AW87" t="s">
        <v>30</v>
      </c>
      <c r="AX87" t="s">
        <v>30</v>
      </c>
      <c r="AY87" t="s">
        <v>30</v>
      </c>
      <c r="AZ87" t="s">
        <v>30</v>
      </c>
      <c r="BA87" t="s">
        <v>30</v>
      </c>
      <c r="BB87" t="s">
        <v>30</v>
      </c>
      <c r="BC87" t="s">
        <v>30</v>
      </c>
      <c r="BD87" t="s">
        <v>30</v>
      </c>
      <c r="BE87" t="s">
        <v>30</v>
      </c>
      <c r="BF87" t="s">
        <v>30</v>
      </c>
      <c r="BG87" t="s">
        <v>30</v>
      </c>
      <c r="BH87" t="s">
        <v>30</v>
      </c>
      <c r="BI87" t="s">
        <v>30</v>
      </c>
      <c r="BJ87" t="s">
        <v>30</v>
      </c>
      <c r="BK87" s="29" t="s">
        <v>30</v>
      </c>
      <c r="BL87" t="s">
        <v>3914</v>
      </c>
      <c r="BM87" t="s">
        <v>3915</v>
      </c>
      <c r="BN87" s="30">
        <v>45525.909606481502</v>
      </c>
      <c r="BO87" t="s">
        <v>5250</v>
      </c>
      <c r="BP87" t="s">
        <v>5251</v>
      </c>
      <c r="BQ87" t="s">
        <v>5252</v>
      </c>
      <c r="BR87" t="s">
        <v>3962</v>
      </c>
      <c r="BS87" t="s">
        <v>3920</v>
      </c>
      <c r="BT87" t="s">
        <v>3921</v>
      </c>
      <c r="BU87" t="s">
        <v>5253</v>
      </c>
      <c r="BV87" t="s">
        <v>5254</v>
      </c>
      <c r="BW87" t="s">
        <v>5255</v>
      </c>
      <c r="BX87" t="s">
        <v>4038</v>
      </c>
      <c r="BY87" t="s">
        <v>3926</v>
      </c>
      <c r="BZ87" t="s">
        <v>3927</v>
      </c>
      <c r="CA87" s="30">
        <v>45525.713391203702</v>
      </c>
      <c r="CB87" s="30">
        <v>45525.713391203702</v>
      </c>
      <c r="CC87" s="30">
        <v>45525.715740740699</v>
      </c>
      <c r="CD87" t="s">
        <v>15</v>
      </c>
      <c r="CE87">
        <v>2024</v>
      </c>
      <c r="CF87">
        <v>8</v>
      </c>
      <c r="CG87" t="s">
        <v>5256</v>
      </c>
      <c r="CH87" t="s">
        <v>54</v>
      </c>
      <c r="CI87" t="s">
        <v>3929</v>
      </c>
      <c r="CJ87" t="s">
        <v>3930</v>
      </c>
      <c r="CK87" t="s">
        <v>5256</v>
      </c>
      <c r="CL87" t="s">
        <v>3931</v>
      </c>
      <c r="CM87">
        <v>2035</v>
      </c>
      <c r="CN87" t="s">
        <v>3967</v>
      </c>
      <c r="CO87" t="s">
        <v>5256</v>
      </c>
      <c r="CP87" s="30">
        <v>45525</v>
      </c>
      <c r="CQ87" s="30">
        <v>46620</v>
      </c>
      <c r="CR87" t="s">
        <v>3968</v>
      </c>
      <c r="CS87" t="s">
        <v>5257</v>
      </c>
      <c r="CT87" t="s">
        <v>5258</v>
      </c>
      <c r="CU87">
        <v>31693</v>
      </c>
      <c r="CV87">
        <v>37</v>
      </c>
      <c r="CW87" t="s">
        <v>3971</v>
      </c>
      <c r="CX87" t="s">
        <v>3968</v>
      </c>
      <c r="CY87" t="s">
        <v>4043</v>
      </c>
      <c r="CZ87" t="s">
        <v>4044</v>
      </c>
      <c r="DA87" t="s">
        <v>4390</v>
      </c>
      <c r="DB87" t="s">
        <v>4097</v>
      </c>
      <c r="DC87" t="s">
        <v>5254</v>
      </c>
      <c r="DD87" t="s">
        <v>5259</v>
      </c>
      <c r="DE87" t="s">
        <v>5260</v>
      </c>
      <c r="DF87" t="s">
        <v>4557</v>
      </c>
      <c r="DG87" t="s">
        <v>3968</v>
      </c>
      <c r="DH87" t="s">
        <v>5261</v>
      </c>
      <c r="DI87" t="s">
        <v>4003</v>
      </c>
      <c r="DJ87" t="s">
        <v>3944</v>
      </c>
      <c r="DK87" t="s">
        <v>4030</v>
      </c>
      <c r="DL87" t="s">
        <v>3926</v>
      </c>
      <c r="DM87" t="s">
        <v>3945</v>
      </c>
      <c r="DN87" t="s">
        <v>3927</v>
      </c>
      <c r="DO87" t="s">
        <v>4038</v>
      </c>
      <c r="DP87" t="s">
        <v>5122</v>
      </c>
      <c r="DQ87" t="s">
        <v>15</v>
      </c>
      <c r="DR87" t="s">
        <v>15</v>
      </c>
      <c r="DS87" t="s">
        <v>3981</v>
      </c>
      <c r="DT87" t="s">
        <v>3949</v>
      </c>
      <c r="DU87" t="s">
        <v>4395</v>
      </c>
      <c r="DV87">
        <v>4.43</v>
      </c>
      <c r="DW87">
        <v>4.43</v>
      </c>
      <c r="DX87" t="s">
        <v>3931</v>
      </c>
      <c r="DY87" t="s">
        <v>4050</v>
      </c>
      <c r="DZ87" s="30" t="s">
        <v>30</v>
      </c>
      <c r="EA87" t="s">
        <v>3931</v>
      </c>
      <c r="EB87" t="s">
        <v>3931</v>
      </c>
      <c r="EC87" t="s">
        <v>3931</v>
      </c>
      <c r="ED87" t="s">
        <v>3931</v>
      </c>
      <c r="EE87" t="s">
        <v>5262</v>
      </c>
      <c r="EF87" t="s">
        <v>5263</v>
      </c>
      <c r="EG87" t="s">
        <v>30</v>
      </c>
      <c r="EH87" t="s">
        <v>30</v>
      </c>
      <c r="EI87" t="s">
        <v>30</v>
      </c>
      <c r="EJ87" t="s">
        <v>30</v>
      </c>
      <c r="EK87" t="s">
        <v>30</v>
      </c>
      <c r="EL87">
        <v>0</v>
      </c>
      <c r="EM87">
        <v>0</v>
      </c>
      <c r="EN87" t="s">
        <v>30</v>
      </c>
      <c r="EO87" t="s">
        <v>30</v>
      </c>
      <c r="EP87">
        <v>0</v>
      </c>
      <c r="EQ87">
        <v>0</v>
      </c>
      <c r="ER87">
        <v>1</v>
      </c>
      <c r="ES87" t="s">
        <v>62</v>
      </c>
      <c r="ET87" t="s">
        <v>5254</v>
      </c>
      <c r="EU87">
        <v>0</v>
      </c>
      <c r="EV87" t="s">
        <v>30</v>
      </c>
      <c r="EW87" t="s">
        <v>30</v>
      </c>
      <c r="EX87" t="s">
        <v>30</v>
      </c>
      <c r="EY87" t="s">
        <v>30</v>
      </c>
      <c r="EZ87" t="str">
        <f t="shared" si="1"/>
        <v/>
      </c>
      <c r="FA87">
        <v>0.196215277777778</v>
      </c>
      <c r="FB87" t="s">
        <v>15</v>
      </c>
      <c r="FC87">
        <v>1</v>
      </c>
      <c r="FD87">
        <v>0</v>
      </c>
      <c r="FG87" t="s">
        <v>30</v>
      </c>
      <c r="FH87" t="s">
        <v>30</v>
      </c>
      <c r="FI87" t="s">
        <v>30</v>
      </c>
      <c r="FJ87" t="s">
        <v>30</v>
      </c>
      <c r="FK87" t="s">
        <v>30</v>
      </c>
      <c r="FL87">
        <v>1</v>
      </c>
      <c r="FM87" t="s">
        <v>3719</v>
      </c>
      <c r="FN87">
        <v>1</v>
      </c>
      <c r="FO87">
        <v>0</v>
      </c>
      <c r="FP87" t="s">
        <v>184</v>
      </c>
      <c r="FQ87">
        <v>1</v>
      </c>
      <c r="FR87">
        <v>0</v>
      </c>
      <c r="FS87" t="s">
        <v>30</v>
      </c>
      <c r="FT87" t="s">
        <v>54</v>
      </c>
      <c r="FU87">
        <v>0</v>
      </c>
      <c r="FV87">
        <v>0</v>
      </c>
      <c r="FW87">
        <v>0</v>
      </c>
      <c r="FX87">
        <v>0</v>
      </c>
      <c r="FY87" t="s">
        <v>62</v>
      </c>
      <c r="FZ87" t="s">
        <v>4030</v>
      </c>
      <c r="GA87" t="s">
        <v>30</v>
      </c>
      <c r="GB87" t="s">
        <v>30</v>
      </c>
      <c r="GC87" t="s">
        <v>30</v>
      </c>
    </row>
    <row r="88" spans="1:185" x14ac:dyDescent="0.25">
      <c r="A88" t="s">
        <v>184</v>
      </c>
      <c r="B88" t="s">
        <v>1259</v>
      </c>
      <c r="C88">
        <v>1</v>
      </c>
      <c r="D88" t="s">
        <v>1259</v>
      </c>
      <c r="E88">
        <v>1</v>
      </c>
      <c r="F88" t="s">
        <v>4857</v>
      </c>
      <c r="G88" t="s">
        <v>4857</v>
      </c>
      <c r="H88" t="s">
        <v>30</v>
      </c>
      <c r="I88" t="s">
        <v>30</v>
      </c>
      <c r="J88" t="s">
        <v>30</v>
      </c>
      <c r="K88" t="s">
        <v>30</v>
      </c>
      <c r="L88" t="s">
        <v>30</v>
      </c>
      <c r="M88" t="s">
        <v>30</v>
      </c>
      <c r="N88" t="s">
        <v>30</v>
      </c>
      <c r="O88" t="s">
        <v>30</v>
      </c>
      <c r="P88" t="s">
        <v>30</v>
      </c>
      <c r="Q88" s="29" t="s">
        <v>30</v>
      </c>
      <c r="R88" s="29" t="s">
        <v>30</v>
      </c>
      <c r="S88" t="s">
        <v>30</v>
      </c>
      <c r="T88" t="s">
        <v>30</v>
      </c>
      <c r="U88" t="s">
        <v>30</v>
      </c>
      <c r="V88" t="s">
        <v>30</v>
      </c>
      <c r="W88" t="s">
        <v>30</v>
      </c>
      <c r="X88" t="s">
        <v>30</v>
      </c>
      <c r="Y88" s="29" t="s">
        <v>30</v>
      </c>
      <c r="Z88" s="29" t="s">
        <v>30</v>
      </c>
      <c r="AA88" s="29" t="s">
        <v>30</v>
      </c>
      <c r="AB88" t="s">
        <v>30</v>
      </c>
      <c r="AC88" t="s">
        <v>30</v>
      </c>
      <c r="AD88" t="s">
        <v>30</v>
      </c>
      <c r="AE88" t="s">
        <v>30</v>
      </c>
      <c r="AF88" t="s">
        <v>30</v>
      </c>
      <c r="AG88" t="s">
        <v>30</v>
      </c>
      <c r="AH88" t="s">
        <v>30</v>
      </c>
      <c r="AI88" t="s">
        <v>30</v>
      </c>
      <c r="AJ88" t="s">
        <v>5264</v>
      </c>
      <c r="AK88" t="s">
        <v>30</v>
      </c>
      <c r="AL88" t="s">
        <v>30</v>
      </c>
      <c r="AM88" t="s">
        <v>30</v>
      </c>
      <c r="AN88" s="29" t="s">
        <v>30</v>
      </c>
      <c r="AO88" t="s">
        <v>30</v>
      </c>
      <c r="AP88" t="s">
        <v>30</v>
      </c>
      <c r="AQ88" t="s">
        <v>30</v>
      </c>
      <c r="AR88" t="s">
        <v>30</v>
      </c>
      <c r="AS88" t="s">
        <v>30</v>
      </c>
      <c r="AT88" t="s">
        <v>30</v>
      </c>
      <c r="AU88" t="s">
        <v>30</v>
      </c>
      <c r="AV88" t="s">
        <v>30</v>
      </c>
      <c r="AW88" t="s">
        <v>30</v>
      </c>
      <c r="AX88" t="s">
        <v>30</v>
      </c>
      <c r="AY88" t="s">
        <v>30</v>
      </c>
      <c r="AZ88" t="s">
        <v>30</v>
      </c>
      <c r="BA88" t="s">
        <v>30</v>
      </c>
      <c r="BB88" t="s">
        <v>30</v>
      </c>
      <c r="BC88" t="s">
        <v>30</v>
      </c>
      <c r="BD88" t="s">
        <v>30</v>
      </c>
      <c r="BE88" t="s">
        <v>30</v>
      </c>
      <c r="BF88" t="s">
        <v>30</v>
      </c>
      <c r="BG88" t="s">
        <v>30</v>
      </c>
      <c r="BH88" t="s">
        <v>30</v>
      </c>
      <c r="BI88" t="s">
        <v>30</v>
      </c>
      <c r="BJ88" t="s">
        <v>30</v>
      </c>
      <c r="BK88" s="29" t="s">
        <v>30</v>
      </c>
      <c r="BL88" t="s">
        <v>3914</v>
      </c>
      <c r="BM88" t="s">
        <v>3915</v>
      </c>
      <c r="BN88" s="30">
        <v>45391.329988425903</v>
      </c>
      <c r="BO88" t="s">
        <v>5265</v>
      </c>
      <c r="BP88" t="s">
        <v>5266</v>
      </c>
      <c r="BQ88" t="s">
        <v>5267</v>
      </c>
      <c r="BR88" t="s">
        <v>3962</v>
      </c>
      <c r="BS88" t="s">
        <v>3920</v>
      </c>
      <c r="BT88" t="s">
        <v>4216</v>
      </c>
      <c r="BU88" t="s">
        <v>4217</v>
      </c>
      <c r="BV88" t="s">
        <v>5268</v>
      </c>
      <c r="BW88" t="s">
        <v>5269</v>
      </c>
      <c r="BX88" t="s">
        <v>4403</v>
      </c>
      <c r="BY88" t="s">
        <v>3926</v>
      </c>
      <c r="BZ88" t="s">
        <v>3927</v>
      </c>
      <c r="CA88" s="30">
        <v>45391.329965277801</v>
      </c>
      <c r="CB88" s="30">
        <v>45391.329988425903</v>
      </c>
      <c r="CC88" s="30">
        <v>45391.329259259299</v>
      </c>
      <c r="CD88" t="s">
        <v>15</v>
      </c>
      <c r="CE88">
        <v>2024</v>
      </c>
      <c r="CF88">
        <v>4</v>
      </c>
      <c r="CG88" t="s">
        <v>3967</v>
      </c>
      <c r="CH88" t="s">
        <v>55</v>
      </c>
      <c r="CI88" t="s">
        <v>3929</v>
      </c>
      <c r="CJ88" t="s">
        <v>3930</v>
      </c>
      <c r="CK88" t="s">
        <v>3931</v>
      </c>
      <c r="CL88" t="s">
        <v>3967</v>
      </c>
      <c r="CM88">
        <v>2035</v>
      </c>
      <c r="CN88" t="s">
        <v>3967</v>
      </c>
      <c r="CO88" t="s">
        <v>3967</v>
      </c>
      <c r="CP88" s="30">
        <v>45391</v>
      </c>
      <c r="CQ88" s="30">
        <v>46486</v>
      </c>
      <c r="CR88" t="s">
        <v>3968</v>
      </c>
      <c r="CS88" t="s">
        <v>4749</v>
      </c>
      <c r="CT88" t="s">
        <v>5270</v>
      </c>
      <c r="CU88">
        <v>21222</v>
      </c>
      <c r="CV88">
        <v>66</v>
      </c>
      <c r="CW88" t="s">
        <v>3971</v>
      </c>
      <c r="CX88" t="s">
        <v>3968</v>
      </c>
      <c r="CY88" t="s">
        <v>4918</v>
      </c>
      <c r="CZ88" t="s">
        <v>4864</v>
      </c>
      <c r="DA88" t="s">
        <v>4390</v>
      </c>
      <c r="DB88" t="s">
        <v>5268</v>
      </c>
      <c r="DC88" t="s">
        <v>5268</v>
      </c>
      <c r="DD88" t="s">
        <v>5271</v>
      </c>
      <c r="DE88" t="s">
        <v>5272</v>
      </c>
      <c r="DF88" t="s">
        <v>5273</v>
      </c>
      <c r="DG88" t="s">
        <v>3968</v>
      </c>
      <c r="DH88" t="s">
        <v>5274</v>
      </c>
      <c r="DI88" t="s">
        <v>4003</v>
      </c>
      <c r="DJ88" t="s">
        <v>4408</v>
      </c>
      <c r="DK88" t="s">
        <v>4857</v>
      </c>
      <c r="DL88" t="s">
        <v>3926</v>
      </c>
      <c r="DM88" t="s">
        <v>3945</v>
      </c>
      <c r="DN88" t="s">
        <v>3927</v>
      </c>
      <c r="DO88" t="s">
        <v>4403</v>
      </c>
      <c r="DP88" t="s">
        <v>3980</v>
      </c>
      <c r="DQ88" t="s">
        <v>15</v>
      </c>
      <c r="DR88" t="s">
        <v>3980</v>
      </c>
      <c r="DS88" t="s">
        <v>3981</v>
      </c>
      <c r="DT88" t="s">
        <v>3949</v>
      </c>
      <c r="DU88" t="s">
        <v>4395</v>
      </c>
      <c r="DV88">
        <v>0</v>
      </c>
      <c r="DW88">
        <v>0</v>
      </c>
      <c r="DX88" t="s">
        <v>3931</v>
      </c>
      <c r="DY88" t="s">
        <v>4919</v>
      </c>
      <c r="DZ88" s="30" t="s">
        <v>30</v>
      </c>
      <c r="EA88" t="s">
        <v>3931</v>
      </c>
      <c r="EB88" t="s">
        <v>3931</v>
      </c>
      <c r="EC88" t="s">
        <v>3931</v>
      </c>
      <c r="ED88" t="s">
        <v>3931</v>
      </c>
      <c r="EE88" t="s">
        <v>5275</v>
      </c>
      <c r="EF88" t="s">
        <v>5276</v>
      </c>
      <c r="EG88" t="s">
        <v>30</v>
      </c>
      <c r="EH88" t="s">
        <v>30</v>
      </c>
      <c r="EI88" t="s">
        <v>30</v>
      </c>
      <c r="EJ88" t="s">
        <v>30</v>
      </c>
      <c r="EK88" t="s">
        <v>30</v>
      </c>
      <c r="EL88">
        <v>0</v>
      </c>
      <c r="EM88">
        <v>0</v>
      </c>
      <c r="EN88" t="s">
        <v>30</v>
      </c>
      <c r="EO88" t="s">
        <v>30</v>
      </c>
      <c r="EP88">
        <v>0</v>
      </c>
      <c r="EQ88">
        <v>0</v>
      </c>
      <c r="ER88">
        <v>1</v>
      </c>
      <c r="ES88" t="s">
        <v>53</v>
      </c>
      <c r="ET88" t="s">
        <v>5268</v>
      </c>
      <c r="EU88">
        <v>0</v>
      </c>
      <c r="EV88" t="s">
        <v>30</v>
      </c>
      <c r="EW88" t="s">
        <v>30</v>
      </c>
      <c r="EX88" t="s">
        <v>30</v>
      </c>
      <c r="EY88" t="s">
        <v>30</v>
      </c>
      <c r="EZ88" t="str">
        <f t="shared" si="1"/>
        <v/>
      </c>
      <c r="FA88">
        <v>2.31481481481481E-5</v>
      </c>
      <c r="FB88" t="s">
        <v>15</v>
      </c>
      <c r="FC88">
        <v>1</v>
      </c>
      <c r="FD88">
        <v>0</v>
      </c>
      <c r="FG88" t="s">
        <v>30</v>
      </c>
      <c r="FH88" t="s">
        <v>30</v>
      </c>
      <c r="FI88" t="s">
        <v>30</v>
      </c>
      <c r="FJ88" t="s">
        <v>30</v>
      </c>
      <c r="FK88" t="s">
        <v>30</v>
      </c>
      <c r="FL88">
        <v>1</v>
      </c>
      <c r="FM88" t="s">
        <v>3719</v>
      </c>
      <c r="FN88">
        <v>1</v>
      </c>
      <c r="FO88">
        <v>0</v>
      </c>
      <c r="FP88" t="s">
        <v>184</v>
      </c>
      <c r="FQ88">
        <v>1</v>
      </c>
      <c r="FR88">
        <v>0</v>
      </c>
      <c r="FS88" t="s">
        <v>30</v>
      </c>
      <c r="FT88" t="s">
        <v>55</v>
      </c>
      <c r="FU88">
        <v>0</v>
      </c>
      <c r="FV88">
        <v>0</v>
      </c>
      <c r="FW88">
        <v>0</v>
      </c>
      <c r="FX88">
        <v>0</v>
      </c>
      <c r="FY88" t="s">
        <v>53</v>
      </c>
      <c r="FZ88" t="s">
        <v>4857</v>
      </c>
      <c r="GA88" t="s">
        <v>30</v>
      </c>
      <c r="GB88" t="s">
        <v>30</v>
      </c>
      <c r="GC88" t="s">
        <v>30</v>
      </c>
    </row>
    <row r="89" spans="1:185" x14ac:dyDescent="0.25">
      <c r="A89" t="s">
        <v>184</v>
      </c>
      <c r="B89" t="s">
        <v>1259</v>
      </c>
      <c r="C89">
        <v>1</v>
      </c>
      <c r="D89" t="s">
        <v>1259</v>
      </c>
      <c r="E89">
        <v>1</v>
      </c>
      <c r="F89" t="s">
        <v>4030</v>
      </c>
      <c r="G89" t="s">
        <v>4030</v>
      </c>
      <c r="H89" t="s">
        <v>30</v>
      </c>
      <c r="I89" t="s">
        <v>30</v>
      </c>
      <c r="J89" t="s">
        <v>30</v>
      </c>
      <c r="K89" t="s">
        <v>30</v>
      </c>
      <c r="L89" t="s">
        <v>30</v>
      </c>
      <c r="M89" t="s">
        <v>30</v>
      </c>
      <c r="N89" t="s">
        <v>30</v>
      </c>
      <c r="O89" t="s">
        <v>30</v>
      </c>
      <c r="P89" t="s">
        <v>30</v>
      </c>
      <c r="Q89" s="29" t="s">
        <v>30</v>
      </c>
      <c r="R89" s="29" t="s">
        <v>30</v>
      </c>
      <c r="S89" t="s">
        <v>30</v>
      </c>
      <c r="T89" t="s">
        <v>30</v>
      </c>
      <c r="U89" t="s">
        <v>30</v>
      </c>
      <c r="V89" t="s">
        <v>30</v>
      </c>
      <c r="W89" t="s">
        <v>30</v>
      </c>
      <c r="X89" t="s">
        <v>30</v>
      </c>
      <c r="Y89" s="29" t="s">
        <v>30</v>
      </c>
      <c r="Z89" s="29" t="s">
        <v>30</v>
      </c>
      <c r="AA89" s="29" t="s">
        <v>30</v>
      </c>
      <c r="AB89" t="s">
        <v>30</v>
      </c>
      <c r="AC89" t="s">
        <v>30</v>
      </c>
      <c r="AD89" t="s">
        <v>30</v>
      </c>
      <c r="AE89" t="s">
        <v>30</v>
      </c>
      <c r="AF89" t="s">
        <v>30</v>
      </c>
      <c r="AG89" t="s">
        <v>30</v>
      </c>
      <c r="AH89" t="s">
        <v>30</v>
      </c>
      <c r="AI89" t="s">
        <v>30</v>
      </c>
      <c r="AJ89" t="s">
        <v>5277</v>
      </c>
      <c r="AK89" t="s">
        <v>30</v>
      </c>
      <c r="AL89" t="s">
        <v>30</v>
      </c>
      <c r="AM89" t="s">
        <v>30</v>
      </c>
      <c r="AN89" s="29" t="s">
        <v>30</v>
      </c>
      <c r="AO89" t="s">
        <v>30</v>
      </c>
      <c r="AP89" t="s">
        <v>30</v>
      </c>
      <c r="AQ89" t="s">
        <v>30</v>
      </c>
      <c r="AR89" t="s">
        <v>30</v>
      </c>
      <c r="AS89" t="s">
        <v>30</v>
      </c>
      <c r="AT89" t="s">
        <v>30</v>
      </c>
      <c r="AU89" t="s">
        <v>30</v>
      </c>
      <c r="AV89" t="s">
        <v>30</v>
      </c>
      <c r="AW89" t="s">
        <v>30</v>
      </c>
      <c r="AX89" t="s">
        <v>30</v>
      </c>
      <c r="AY89" t="s">
        <v>30</v>
      </c>
      <c r="AZ89" t="s">
        <v>30</v>
      </c>
      <c r="BA89" t="s">
        <v>30</v>
      </c>
      <c r="BB89" t="s">
        <v>30</v>
      </c>
      <c r="BC89" t="s">
        <v>30</v>
      </c>
      <c r="BD89" t="s">
        <v>30</v>
      </c>
      <c r="BE89" t="s">
        <v>30</v>
      </c>
      <c r="BF89" t="s">
        <v>30</v>
      </c>
      <c r="BG89" t="s">
        <v>30</v>
      </c>
      <c r="BH89" t="s">
        <v>30</v>
      </c>
      <c r="BI89" t="s">
        <v>30</v>
      </c>
      <c r="BJ89" t="s">
        <v>30</v>
      </c>
      <c r="BK89" s="29" t="s">
        <v>30</v>
      </c>
      <c r="BL89" t="s">
        <v>3914</v>
      </c>
      <c r="BM89" t="s">
        <v>3915</v>
      </c>
      <c r="BN89" s="30">
        <v>45362.730405092603</v>
      </c>
      <c r="BO89" t="s">
        <v>5278</v>
      </c>
      <c r="BP89" t="s">
        <v>5279</v>
      </c>
      <c r="BQ89" t="s">
        <v>5280</v>
      </c>
      <c r="BR89" t="s">
        <v>3962</v>
      </c>
      <c r="BS89" t="s">
        <v>3920</v>
      </c>
      <c r="BT89" t="s">
        <v>4013</v>
      </c>
      <c r="BU89" t="s">
        <v>4014</v>
      </c>
      <c r="BV89" t="s">
        <v>5281</v>
      </c>
      <c r="BW89" t="s">
        <v>5282</v>
      </c>
      <c r="BX89" t="s">
        <v>4038</v>
      </c>
      <c r="BY89" t="s">
        <v>3926</v>
      </c>
      <c r="BZ89" t="s">
        <v>3927</v>
      </c>
      <c r="CA89" s="30">
        <v>45362.730358796303</v>
      </c>
      <c r="CB89" s="30">
        <v>45362.730405092603</v>
      </c>
      <c r="CC89" s="30">
        <v>45362.728402777801</v>
      </c>
      <c r="CD89" t="s">
        <v>15</v>
      </c>
      <c r="CE89">
        <v>2024</v>
      </c>
      <c r="CF89">
        <v>3</v>
      </c>
      <c r="CG89" t="s">
        <v>3967</v>
      </c>
      <c r="CH89" t="s">
        <v>55</v>
      </c>
      <c r="CI89" t="s">
        <v>3929</v>
      </c>
      <c r="CJ89" t="s">
        <v>3930</v>
      </c>
      <c r="CK89" t="s">
        <v>3931</v>
      </c>
      <c r="CL89" t="s">
        <v>3967</v>
      </c>
      <c r="CM89">
        <v>2035</v>
      </c>
      <c r="CN89" t="s">
        <v>3967</v>
      </c>
      <c r="CO89" t="s">
        <v>3967</v>
      </c>
      <c r="CP89" s="30">
        <v>45362</v>
      </c>
      <c r="CQ89" s="30">
        <v>46457</v>
      </c>
      <c r="CR89" t="s">
        <v>3968</v>
      </c>
      <c r="CS89" t="s">
        <v>5283</v>
      </c>
      <c r="CT89" t="s">
        <v>5284</v>
      </c>
      <c r="CU89">
        <v>26329</v>
      </c>
      <c r="CV89">
        <v>52</v>
      </c>
      <c r="CW89" t="s">
        <v>3935</v>
      </c>
      <c r="CX89" t="s">
        <v>3968</v>
      </c>
      <c r="CY89" t="s">
        <v>5285</v>
      </c>
      <c r="CZ89" t="s">
        <v>4044</v>
      </c>
      <c r="DA89" t="s">
        <v>4609</v>
      </c>
      <c r="DB89" t="s">
        <v>5281</v>
      </c>
      <c r="DC89" t="s">
        <v>5281</v>
      </c>
      <c r="DD89" t="s">
        <v>5286</v>
      </c>
      <c r="DE89" t="s">
        <v>5287</v>
      </c>
      <c r="DF89" t="s">
        <v>4765</v>
      </c>
      <c r="DG89" t="s">
        <v>3968</v>
      </c>
      <c r="DH89" t="s">
        <v>5288</v>
      </c>
      <c r="DI89" t="s">
        <v>4003</v>
      </c>
      <c r="DJ89" t="s">
        <v>3944</v>
      </c>
      <c r="DK89" t="s">
        <v>4030</v>
      </c>
      <c r="DL89" t="s">
        <v>3926</v>
      </c>
      <c r="DM89" t="s">
        <v>3945</v>
      </c>
      <c r="DN89" t="s">
        <v>3927</v>
      </c>
      <c r="DO89" t="s">
        <v>4038</v>
      </c>
      <c r="DP89" t="s">
        <v>3980</v>
      </c>
      <c r="DQ89" t="s">
        <v>15</v>
      </c>
      <c r="DR89" t="s">
        <v>3980</v>
      </c>
      <c r="DS89" t="s">
        <v>3981</v>
      </c>
      <c r="DT89" t="s">
        <v>3949</v>
      </c>
      <c r="DU89" t="s">
        <v>4611</v>
      </c>
      <c r="DV89">
        <v>0</v>
      </c>
      <c r="DW89">
        <v>0</v>
      </c>
      <c r="DX89" t="s">
        <v>3931</v>
      </c>
      <c r="DY89" t="s">
        <v>4487</v>
      </c>
      <c r="DZ89" s="30" t="s">
        <v>30</v>
      </c>
      <c r="EA89" t="s">
        <v>3931</v>
      </c>
      <c r="EB89" t="s">
        <v>3931</v>
      </c>
      <c r="EC89" t="s">
        <v>3931</v>
      </c>
      <c r="ED89" t="s">
        <v>3931</v>
      </c>
      <c r="EE89" t="s">
        <v>5289</v>
      </c>
      <c r="EF89" t="s">
        <v>5290</v>
      </c>
      <c r="EG89" t="s">
        <v>30</v>
      </c>
      <c r="EH89" t="s">
        <v>30</v>
      </c>
      <c r="EI89" t="s">
        <v>30</v>
      </c>
      <c r="EJ89" t="s">
        <v>30</v>
      </c>
      <c r="EK89" t="s">
        <v>30</v>
      </c>
      <c r="EL89">
        <v>0</v>
      </c>
      <c r="EM89">
        <v>0</v>
      </c>
      <c r="EN89" t="s">
        <v>30</v>
      </c>
      <c r="EO89" t="s">
        <v>30</v>
      </c>
      <c r="EP89">
        <v>0</v>
      </c>
      <c r="EQ89">
        <v>0</v>
      </c>
      <c r="ER89">
        <v>1</v>
      </c>
      <c r="ES89" t="s">
        <v>62</v>
      </c>
      <c r="ET89" t="s">
        <v>5281</v>
      </c>
      <c r="EU89">
        <v>0</v>
      </c>
      <c r="EV89" t="s">
        <v>30</v>
      </c>
      <c r="EW89" t="s">
        <v>30</v>
      </c>
      <c r="EX89" t="s">
        <v>30</v>
      </c>
      <c r="EY89" t="s">
        <v>30</v>
      </c>
      <c r="EZ89" t="str">
        <f t="shared" si="1"/>
        <v/>
      </c>
      <c r="FA89">
        <v>4.6296296296296301E-5</v>
      </c>
      <c r="FB89" t="s">
        <v>15</v>
      </c>
      <c r="FC89">
        <v>1</v>
      </c>
      <c r="FD89">
        <v>0</v>
      </c>
      <c r="FG89" t="s">
        <v>30</v>
      </c>
      <c r="FH89" t="s">
        <v>30</v>
      </c>
      <c r="FI89" t="s">
        <v>30</v>
      </c>
      <c r="FJ89" t="s">
        <v>30</v>
      </c>
      <c r="FK89" t="s">
        <v>30</v>
      </c>
      <c r="FL89">
        <v>1</v>
      </c>
      <c r="FM89" t="s">
        <v>3719</v>
      </c>
      <c r="FN89">
        <v>1</v>
      </c>
      <c r="FO89">
        <v>0</v>
      </c>
      <c r="FP89" t="s">
        <v>184</v>
      </c>
      <c r="FQ89">
        <v>1</v>
      </c>
      <c r="FR89">
        <v>0</v>
      </c>
      <c r="FS89" t="s">
        <v>30</v>
      </c>
      <c r="FT89" t="s">
        <v>55</v>
      </c>
      <c r="FU89">
        <v>0</v>
      </c>
      <c r="FV89">
        <v>0</v>
      </c>
      <c r="FW89">
        <v>0</v>
      </c>
      <c r="FX89">
        <v>0</v>
      </c>
      <c r="FY89" t="s">
        <v>62</v>
      </c>
      <c r="FZ89" t="s">
        <v>4030</v>
      </c>
      <c r="GA89" t="s">
        <v>30</v>
      </c>
      <c r="GB89" t="s">
        <v>30</v>
      </c>
      <c r="GC89" t="s">
        <v>30</v>
      </c>
    </row>
    <row r="90" spans="1:185" x14ac:dyDescent="0.25">
      <c r="A90" t="s">
        <v>184</v>
      </c>
      <c r="B90" t="s">
        <v>1259</v>
      </c>
      <c r="C90">
        <v>1</v>
      </c>
      <c r="D90" t="s">
        <v>1259</v>
      </c>
      <c r="E90">
        <v>1</v>
      </c>
      <c r="F90" t="s">
        <v>5291</v>
      </c>
      <c r="G90" t="s">
        <v>5291</v>
      </c>
      <c r="H90" t="s">
        <v>30</v>
      </c>
      <c r="I90" t="s">
        <v>30</v>
      </c>
      <c r="J90" t="s">
        <v>30</v>
      </c>
      <c r="K90" t="s">
        <v>30</v>
      </c>
      <c r="L90" t="s">
        <v>30</v>
      </c>
      <c r="M90" t="s">
        <v>30</v>
      </c>
      <c r="N90" t="s">
        <v>30</v>
      </c>
      <c r="O90" t="s">
        <v>30</v>
      </c>
      <c r="P90" t="s">
        <v>30</v>
      </c>
      <c r="Q90" s="29" t="s">
        <v>30</v>
      </c>
      <c r="R90" s="29" t="s">
        <v>30</v>
      </c>
      <c r="S90" t="s">
        <v>30</v>
      </c>
      <c r="T90" t="s">
        <v>30</v>
      </c>
      <c r="U90" t="s">
        <v>30</v>
      </c>
      <c r="V90" t="s">
        <v>30</v>
      </c>
      <c r="W90" t="s">
        <v>30</v>
      </c>
      <c r="X90" t="s">
        <v>30</v>
      </c>
      <c r="Y90" s="29" t="s">
        <v>30</v>
      </c>
      <c r="Z90" s="29" t="s">
        <v>30</v>
      </c>
      <c r="AA90" s="29" t="s">
        <v>30</v>
      </c>
      <c r="AB90" t="s">
        <v>30</v>
      </c>
      <c r="AC90" t="s">
        <v>30</v>
      </c>
      <c r="AD90" t="s">
        <v>30</v>
      </c>
      <c r="AE90" t="s">
        <v>30</v>
      </c>
      <c r="AF90" t="s">
        <v>30</v>
      </c>
      <c r="AG90" t="s">
        <v>30</v>
      </c>
      <c r="AH90" t="s">
        <v>30</v>
      </c>
      <c r="AI90" t="s">
        <v>30</v>
      </c>
      <c r="AJ90" t="s">
        <v>5292</v>
      </c>
      <c r="AK90" t="s">
        <v>30</v>
      </c>
      <c r="AL90" t="s">
        <v>30</v>
      </c>
      <c r="AM90" t="s">
        <v>30</v>
      </c>
      <c r="AN90" s="29" t="s">
        <v>30</v>
      </c>
      <c r="AO90" t="s">
        <v>30</v>
      </c>
      <c r="AP90" t="s">
        <v>30</v>
      </c>
      <c r="AQ90" t="s">
        <v>30</v>
      </c>
      <c r="AR90" t="s">
        <v>30</v>
      </c>
      <c r="AS90" t="s">
        <v>30</v>
      </c>
      <c r="AT90" t="s">
        <v>30</v>
      </c>
      <c r="AU90" t="s">
        <v>30</v>
      </c>
      <c r="AV90" t="s">
        <v>30</v>
      </c>
      <c r="AW90" t="s">
        <v>30</v>
      </c>
      <c r="AX90" t="s">
        <v>30</v>
      </c>
      <c r="AY90" t="s">
        <v>30</v>
      </c>
      <c r="AZ90" t="s">
        <v>30</v>
      </c>
      <c r="BA90" t="s">
        <v>30</v>
      </c>
      <c r="BB90" t="s">
        <v>30</v>
      </c>
      <c r="BC90" t="s">
        <v>30</v>
      </c>
      <c r="BD90" t="s">
        <v>30</v>
      </c>
      <c r="BE90" t="s">
        <v>30</v>
      </c>
      <c r="BF90" t="s">
        <v>30</v>
      </c>
      <c r="BG90" t="s">
        <v>30</v>
      </c>
      <c r="BH90" t="s">
        <v>30</v>
      </c>
      <c r="BI90" t="s">
        <v>30</v>
      </c>
      <c r="BJ90" t="s">
        <v>30</v>
      </c>
      <c r="BK90" s="29" t="s">
        <v>30</v>
      </c>
      <c r="BL90" t="s">
        <v>3914</v>
      </c>
      <c r="BM90" t="s">
        <v>3915</v>
      </c>
      <c r="BN90" s="30">
        <v>45320.911388888897</v>
      </c>
      <c r="BO90" t="s">
        <v>5293</v>
      </c>
      <c r="BP90" t="s">
        <v>5294</v>
      </c>
      <c r="BQ90" t="s">
        <v>5295</v>
      </c>
      <c r="BR90" t="s">
        <v>3962</v>
      </c>
      <c r="BS90" t="s">
        <v>3920</v>
      </c>
      <c r="BT90" t="s">
        <v>4013</v>
      </c>
      <c r="BU90" t="s">
        <v>4014</v>
      </c>
      <c r="BV90" t="s">
        <v>5296</v>
      </c>
      <c r="BW90" t="s">
        <v>5297</v>
      </c>
      <c r="BX90" t="s">
        <v>3993</v>
      </c>
      <c r="BY90" t="s">
        <v>3926</v>
      </c>
      <c r="BZ90" t="s">
        <v>3927</v>
      </c>
      <c r="CA90" s="30">
        <v>45320.419930555603</v>
      </c>
      <c r="CB90" s="30">
        <v>45320.419930555603</v>
      </c>
      <c r="CC90" s="30">
        <v>45316.553935185198</v>
      </c>
      <c r="CD90" t="s">
        <v>15</v>
      </c>
      <c r="CE90">
        <v>2024</v>
      </c>
      <c r="CF90">
        <v>1</v>
      </c>
      <c r="CG90" t="s">
        <v>5298</v>
      </c>
      <c r="CH90" t="s">
        <v>55</v>
      </c>
      <c r="CI90" t="s">
        <v>3929</v>
      </c>
      <c r="CJ90" t="s">
        <v>3930</v>
      </c>
      <c r="CK90" t="s">
        <v>5298</v>
      </c>
      <c r="CL90" t="s">
        <v>3931</v>
      </c>
      <c r="CM90">
        <v>2035</v>
      </c>
      <c r="CN90" t="s">
        <v>3967</v>
      </c>
      <c r="CO90" t="s">
        <v>5298</v>
      </c>
      <c r="CP90" s="30">
        <v>45320</v>
      </c>
      <c r="CQ90" s="30">
        <v>45657</v>
      </c>
      <c r="CR90" t="s">
        <v>3968</v>
      </c>
      <c r="CS90" t="s">
        <v>4542</v>
      </c>
      <c r="CT90" t="s">
        <v>5299</v>
      </c>
      <c r="CU90">
        <v>21359</v>
      </c>
      <c r="CV90">
        <v>65</v>
      </c>
      <c r="CW90" t="s">
        <v>3971</v>
      </c>
      <c r="CX90" t="s">
        <v>3968</v>
      </c>
      <c r="CY90" t="s">
        <v>5300</v>
      </c>
      <c r="CZ90" t="s">
        <v>5301</v>
      </c>
      <c r="DA90" t="s">
        <v>4425</v>
      </c>
      <c r="DB90" t="s">
        <v>5296</v>
      </c>
      <c r="DC90" t="s">
        <v>5296</v>
      </c>
      <c r="DD90" t="s">
        <v>5302</v>
      </c>
      <c r="DE90" t="s">
        <v>4911</v>
      </c>
      <c r="DF90" t="s">
        <v>5194</v>
      </c>
      <c r="DG90" t="s">
        <v>3968</v>
      </c>
      <c r="DH90" t="s">
        <v>5303</v>
      </c>
      <c r="DI90" t="s">
        <v>4003</v>
      </c>
      <c r="DJ90" t="s">
        <v>5304</v>
      </c>
      <c r="DK90" t="s">
        <v>5291</v>
      </c>
      <c r="DL90" t="s">
        <v>3926</v>
      </c>
      <c r="DM90" t="s">
        <v>3945</v>
      </c>
      <c r="DN90" t="s">
        <v>3927</v>
      </c>
      <c r="DO90" t="s">
        <v>3993</v>
      </c>
      <c r="DP90" t="s">
        <v>3980</v>
      </c>
      <c r="DQ90" t="s">
        <v>15</v>
      </c>
      <c r="DR90" t="s">
        <v>3980</v>
      </c>
      <c r="DS90" t="s">
        <v>3981</v>
      </c>
      <c r="DT90" t="s">
        <v>3949</v>
      </c>
      <c r="DU90" t="s">
        <v>4430</v>
      </c>
      <c r="DV90">
        <v>11.48</v>
      </c>
      <c r="DW90">
        <v>11.48</v>
      </c>
      <c r="DX90" t="s">
        <v>3931</v>
      </c>
      <c r="DY90" t="s">
        <v>5305</v>
      </c>
      <c r="DZ90" s="30" t="s">
        <v>30</v>
      </c>
      <c r="EA90" t="s">
        <v>3931</v>
      </c>
      <c r="EB90" t="s">
        <v>3931</v>
      </c>
      <c r="EC90" t="s">
        <v>3931</v>
      </c>
      <c r="ED90" t="s">
        <v>3931</v>
      </c>
      <c r="EE90" t="s">
        <v>5306</v>
      </c>
      <c r="EF90" t="s">
        <v>5307</v>
      </c>
      <c r="EG90" t="s">
        <v>30</v>
      </c>
      <c r="EH90" t="s">
        <v>30</v>
      </c>
      <c r="EI90" t="s">
        <v>30</v>
      </c>
      <c r="EJ90" t="s">
        <v>30</v>
      </c>
      <c r="EK90" t="s">
        <v>30</v>
      </c>
      <c r="EL90">
        <v>0</v>
      </c>
      <c r="EM90">
        <v>0</v>
      </c>
      <c r="EN90" t="s">
        <v>30</v>
      </c>
      <c r="EO90" t="s">
        <v>30</v>
      </c>
      <c r="EP90">
        <v>0</v>
      </c>
      <c r="EQ90">
        <v>0</v>
      </c>
      <c r="ER90">
        <v>1</v>
      </c>
      <c r="ES90" t="s">
        <v>62</v>
      </c>
      <c r="ET90" t="s">
        <v>5296</v>
      </c>
      <c r="EU90">
        <v>0</v>
      </c>
      <c r="EV90" t="s">
        <v>30</v>
      </c>
      <c r="EW90" t="s">
        <v>30</v>
      </c>
      <c r="EX90" t="s">
        <v>30</v>
      </c>
      <c r="EY90" t="s">
        <v>30</v>
      </c>
      <c r="EZ90" t="str">
        <f t="shared" si="1"/>
        <v/>
      </c>
      <c r="FA90">
        <v>0.491458333333333</v>
      </c>
      <c r="FB90" t="s">
        <v>15</v>
      </c>
      <c r="FC90">
        <v>1</v>
      </c>
      <c r="FD90">
        <v>0</v>
      </c>
      <c r="FG90" t="s">
        <v>30</v>
      </c>
      <c r="FH90" t="s">
        <v>30</v>
      </c>
      <c r="FI90" t="s">
        <v>30</v>
      </c>
      <c r="FJ90" t="s">
        <v>30</v>
      </c>
      <c r="FK90" t="s">
        <v>30</v>
      </c>
      <c r="FL90">
        <v>1</v>
      </c>
      <c r="FM90" t="s">
        <v>3719</v>
      </c>
      <c r="FN90">
        <v>1</v>
      </c>
      <c r="FO90">
        <v>0</v>
      </c>
      <c r="FP90" t="s">
        <v>184</v>
      </c>
      <c r="FQ90">
        <v>1</v>
      </c>
      <c r="FR90">
        <v>0</v>
      </c>
      <c r="FS90" t="s">
        <v>30</v>
      </c>
      <c r="FT90" t="s">
        <v>55</v>
      </c>
      <c r="FU90">
        <v>0</v>
      </c>
      <c r="FV90">
        <v>0</v>
      </c>
      <c r="FW90">
        <v>0</v>
      </c>
      <c r="FX90">
        <v>0</v>
      </c>
      <c r="FY90" t="s">
        <v>62</v>
      </c>
      <c r="FZ90" t="s">
        <v>5291</v>
      </c>
      <c r="GA90" t="s">
        <v>30</v>
      </c>
      <c r="GB90" t="s">
        <v>30</v>
      </c>
      <c r="GC90" t="s">
        <v>30</v>
      </c>
    </row>
    <row r="91" spans="1:185" x14ac:dyDescent="0.25">
      <c r="A91" t="s">
        <v>184</v>
      </c>
      <c r="B91" t="s">
        <v>1259</v>
      </c>
      <c r="C91">
        <v>1</v>
      </c>
      <c r="D91" t="s">
        <v>1259</v>
      </c>
      <c r="E91">
        <v>1</v>
      </c>
      <c r="F91" t="s">
        <v>4454</v>
      </c>
      <c r="G91" t="s">
        <v>4454</v>
      </c>
      <c r="H91" t="s">
        <v>30</v>
      </c>
      <c r="I91" t="s">
        <v>30</v>
      </c>
      <c r="J91" t="s">
        <v>30</v>
      </c>
      <c r="K91" t="s">
        <v>30</v>
      </c>
      <c r="L91" t="s">
        <v>30</v>
      </c>
      <c r="M91" t="s">
        <v>30</v>
      </c>
      <c r="N91" t="s">
        <v>30</v>
      </c>
      <c r="O91" t="s">
        <v>30</v>
      </c>
      <c r="P91" t="s">
        <v>30</v>
      </c>
      <c r="Q91" s="29" t="s">
        <v>30</v>
      </c>
      <c r="R91" s="29" t="s">
        <v>30</v>
      </c>
      <c r="S91" t="s">
        <v>30</v>
      </c>
      <c r="T91" t="s">
        <v>30</v>
      </c>
      <c r="U91" t="s">
        <v>30</v>
      </c>
      <c r="V91" t="s">
        <v>30</v>
      </c>
      <c r="W91" t="s">
        <v>30</v>
      </c>
      <c r="X91" t="s">
        <v>30</v>
      </c>
      <c r="Y91" s="29" t="s">
        <v>30</v>
      </c>
      <c r="Z91" s="29" t="s">
        <v>30</v>
      </c>
      <c r="AA91" s="29" t="s">
        <v>30</v>
      </c>
      <c r="AB91" t="s">
        <v>30</v>
      </c>
      <c r="AC91" t="s">
        <v>30</v>
      </c>
      <c r="AD91" t="s">
        <v>30</v>
      </c>
      <c r="AE91" t="s">
        <v>30</v>
      </c>
      <c r="AF91" t="s">
        <v>30</v>
      </c>
      <c r="AG91" t="s">
        <v>30</v>
      </c>
      <c r="AH91" t="s">
        <v>30</v>
      </c>
      <c r="AI91" t="s">
        <v>30</v>
      </c>
      <c r="AJ91" t="s">
        <v>5308</v>
      </c>
      <c r="AK91" t="s">
        <v>30</v>
      </c>
      <c r="AL91" t="s">
        <v>30</v>
      </c>
      <c r="AM91" t="s">
        <v>30</v>
      </c>
      <c r="AN91" s="29" t="s">
        <v>30</v>
      </c>
      <c r="AO91" t="s">
        <v>30</v>
      </c>
      <c r="AP91" t="s">
        <v>30</v>
      </c>
      <c r="AQ91" t="s">
        <v>30</v>
      </c>
      <c r="AR91" t="s">
        <v>30</v>
      </c>
      <c r="AS91" t="s">
        <v>30</v>
      </c>
      <c r="AT91" t="s">
        <v>30</v>
      </c>
      <c r="AU91" t="s">
        <v>30</v>
      </c>
      <c r="AV91" t="s">
        <v>30</v>
      </c>
      <c r="AW91" t="s">
        <v>30</v>
      </c>
      <c r="AX91" t="s">
        <v>30</v>
      </c>
      <c r="AY91" t="s">
        <v>30</v>
      </c>
      <c r="AZ91" t="s">
        <v>30</v>
      </c>
      <c r="BA91" t="s">
        <v>30</v>
      </c>
      <c r="BB91" t="s">
        <v>30</v>
      </c>
      <c r="BC91" t="s">
        <v>30</v>
      </c>
      <c r="BD91" t="s">
        <v>30</v>
      </c>
      <c r="BE91" t="s">
        <v>30</v>
      </c>
      <c r="BF91" t="s">
        <v>30</v>
      </c>
      <c r="BG91" t="s">
        <v>30</v>
      </c>
      <c r="BH91" t="s">
        <v>30</v>
      </c>
      <c r="BI91" t="s">
        <v>30</v>
      </c>
      <c r="BJ91" t="s">
        <v>30</v>
      </c>
      <c r="BK91" s="29" t="s">
        <v>30</v>
      </c>
      <c r="BL91" t="s">
        <v>3914</v>
      </c>
      <c r="BM91" t="s">
        <v>3915</v>
      </c>
      <c r="BN91" s="30">
        <v>45414.593993055598</v>
      </c>
      <c r="BO91" t="s">
        <v>5309</v>
      </c>
      <c r="BP91" t="s">
        <v>5310</v>
      </c>
      <c r="BQ91" t="s">
        <v>5311</v>
      </c>
      <c r="BR91" t="s">
        <v>3962</v>
      </c>
      <c r="BS91" t="s">
        <v>3920</v>
      </c>
      <c r="BT91" t="s">
        <v>4013</v>
      </c>
      <c r="BU91" t="s">
        <v>4014</v>
      </c>
      <c r="BV91" t="s">
        <v>5296</v>
      </c>
      <c r="BW91" t="s">
        <v>5297</v>
      </c>
      <c r="BX91" t="s">
        <v>3993</v>
      </c>
      <c r="BY91" t="s">
        <v>3926</v>
      </c>
      <c r="BZ91" t="s">
        <v>3927</v>
      </c>
      <c r="CA91" s="30">
        <v>45414.590312499997</v>
      </c>
      <c r="CB91" s="30">
        <v>45414.590312499997</v>
      </c>
      <c r="CC91" s="30">
        <v>45413.797847222202</v>
      </c>
      <c r="CD91" t="s">
        <v>15</v>
      </c>
      <c r="CE91">
        <v>2024</v>
      </c>
      <c r="CF91">
        <v>5</v>
      </c>
      <c r="CG91" t="s">
        <v>5312</v>
      </c>
      <c r="CH91" t="s">
        <v>55</v>
      </c>
      <c r="CI91" t="s">
        <v>3929</v>
      </c>
      <c r="CJ91" t="s">
        <v>3930</v>
      </c>
      <c r="CK91" t="s">
        <v>5312</v>
      </c>
      <c r="CL91" t="s">
        <v>3931</v>
      </c>
      <c r="CM91">
        <v>2035</v>
      </c>
      <c r="CN91" t="s">
        <v>3967</v>
      </c>
      <c r="CO91" t="s">
        <v>5312</v>
      </c>
      <c r="CP91" s="30">
        <v>45414</v>
      </c>
      <c r="CQ91" s="30">
        <v>45779</v>
      </c>
      <c r="CR91" t="s">
        <v>3968</v>
      </c>
      <c r="CS91" t="s">
        <v>5313</v>
      </c>
      <c r="CT91" t="s">
        <v>5314</v>
      </c>
      <c r="CU91">
        <v>26167</v>
      </c>
      <c r="CV91">
        <v>52</v>
      </c>
      <c r="CW91" t="s">
        <v>3971</v>
      </c>
      <c r="CX91" t="s">
        <v>3968</v>
      </c>
      <c r="CY91" t="s">
        <v>5315</v>
      </c>
      <c r="CZ91" t="s">
        <v>5064</v>
      </c>
      <c r="DA91" t="s">
        <v>4425</v>
      </c>
      <c r="DB91" t="s">
        <v>5296</v>
      </c>
      <c r="DC91" t="s">
        <v>5296</v>
      </c>
      <c r="DD91" t="s">
        <v>5302</v>
      </c>
      <c r="DE91" t="s">
        <v>4911</v>
      </c>
      <c r="DF91" t="s">
        <v>5194</v>
      </c>
      <c r="DG91" t="s">
        <v>3968</v>
      </c>
      <c r="DH91" t="s">
        <v>5195</v>
      </c>
      <c r="DI91" t="s">
        <v>4003</v>
      </c>
      <c r="DJ91" t="s">
        <v>4004</v>
      </c>
      <c r="DK91" t="s">
        <v>4454</v>
      </c>
      <c r="DL91" t="s">
        <v>3926</v>
      </c>
      <c r="DM91" t="s">
        <v>3945</v>
      </c>
      <c r="DN91" t="s">
        <v>3927</v>
      </c>
      <c r="DO91" t="s">
        <v>3993</v>
      </c>
      <c r="DP91" t="s">
        <v>3980</v>
      </c>
      <c r="DQ91" t="s">
        <v>15</v>
      </c>
      <c r="DR91" t="s">
        <v>3980</v>
      </c>
      <c r="DS91" t="s">
        <v>3981</v>
      </c>
      <c r="DT91" t="s">
        <v>3949</v>
      </c>
      <c r="DU91" t="s">
        <v>4430</v>
      </c>
      <c r="DV91">
        <v>0.05</v>
      </c>
      <c r="DW91">
        <v>0.05</v>
      </c>
      <c r="DX91" t="s">
        <v>3931</v>
      </c>
      <c r="DY91" t="s">
        <v>5068</v>
      </c>
      <c r="DZ91" s="30" t="s">
        <v>30</v>
      </c>
      <c r="EA91" t="s">
        <v>3931</v>
      </c>
      <c r="EB91" t="s">
        <v>3931</v>
      </c>
      <c r="EC91" t="s">
        <v>3931</v>
      </c>
      <c r="ED91" t="s">
        <v>3931</v>
      </c>
      <c r="EE91" t="s">
        <v>5316</v>
      </c>
      <c r="EF91" t="s">
        <v>5317</v>
      </c>
      <c r="EG91" t="s">
        <v>30</v>
      </c>
      <c r="EH91" t="s">
        <v>30</v>
      </c>
      <c r="EI91" t="s">
        <v>30</v>
      </c>
      <c r="EJ91" t="s">
        <v>30</v>
      </c>
      <c r="EK91" t="s">
        <v>30</v>
      </c>
      <c r="EL91">
        <v>0</v>
      </c>
      <c r="EM91">
        <v>0</v>
      </c>
      <c r="EN91" t="s">
        <v>30</v>
      </c>
      <c r="EO91" t="s">
        <v>30</v>
      </c>
      <c r="EP91">
        <v>0</v>
      </c>
      <c r="EQ91">
        <v>0</v>
      </c>
      <c r="ER91">
        <v>1</v>
      </c>
      <c r="ES91" t="s">
        <v>62</v>
      </c>
      <c r="ET91" t="s">
        <v>5296</v>
      </c>
      <c r="EU91">
        <v>0</v>
      </c>
      <c r="EV91" t="s">
        <v>30</v>
      </c>
      <c r="EW91" t="s">
        <v>30</v>
      </c>
      <c r="EX91" t="s">
        <v>30</v>
      </c>
      <c r="EY91" t="s">
        <v>30</v>
      </c>
      <c r="EZ91" t="str">
        <f t="shared" si="1"/>
        <v/>
      </c>
      <c r="FA91">
        <v>3.6805555555555602E-3</v>
      </c>
      <c r="FB91" t="s">
        <v>15</v>
      </c>
      <c r="FC91">
        <v>1</v>
      </c>
      <c r="FD91">
        <v>0</v>
      </c>
      <c r="FG91" t="s">
        <v>30</v>
      </c>
      <c r="FH91" t="s">
        <v>30</v>
      </c>
      <c r="FI91" t="s">
        <v>30</v>
      </c>
      <c r="FJ91" t="s">
        <v>30</v>
      </c>
      <c r="FK91" t="s">
        <v>30</v>
      </c>
      <c r="FL91">
        <v>1</v>
      </c>
      <c r="FM91" t="s">
        <v>3719</v>
      </c>
      <c r="FN91">
        <v>1</v>
      </c>
      <c r="FO91">
        <v>0</v>
      </c>
      <c r="FP91" t="s">
        <v>184</v>
      </c>
      <c r="FQ91">
        <v>1</v>
      </c>
      <c r="FR91">
        <v>0</v>
      </c>
      <c r="FS91" t="s">
        <v>30</v>
      </c>
      <c r="FT91" t="s">
        <v>55</v>
      </c>
      <c r="FU91">
        <v>0</v>
      </c>
      <c r="FV91">
        <v>0</v>
      </c>
      <c r="FW91">
        <v>0</v>
      </c>
      <c r="FX91">
        <v>0</v>
      </c>
      <c r="FY91" t="s">
        <v>62</v>
      </c>
      <c r="FZ91" t="s">
        <v>4454</v>
      </c>
      <c r="GA91" t="s">
        <v>30</v>
      </c>
      <c r="GB91" t="s">
        <v>30</v>
      </c>
      <c r="GC91" t="s">
        <v>30</v>
      </c>
    </row>
    <row r="92" spans="1:185" x14ac:dyDescent="0.25">
      <c r="A92" t="s">
        <v>184</v>
      </c>
      <c r="B92" t="s">
        <v>1259</v>
      </c>
      <c r="C92">
        <v>1</v>
      </c>
      <c r="D92" t="s">
        <v>1259</v>
      </c>
      <c r="E92">
        <v>1</v>
      </c>
      <c r="F92" t="s">
        <v>4934</v>
      </c>
      <c r="G92" t="s">
        <v>4934</v>
      </c>
      <c r="H92" t="s">
        <v>30</v>
      </c>
      <c r="I92" t="s">
        <v>30</v>
      </c>
      <c r="J92" t="s">
        <v>30</v>
      </c>
      <c r="K92" t="s">
        <v>30</v>
      </c>
      <c r="L92" t="s">
        <v>30</v>
      </c>
      <c r="M92" t="s">
        <v>30</v>
      </c>
      <c r="N92" t="s">
        <v>30</v>
      </c>
      <c r="O92" t="s">
        <v>30</v>
      </c>
      <c r="P92" t="s">
        <v>30</v>
      </c>
      <c r="Q92" s="29" t="s">
        <v>30</v>
      </c>
      <c r="R92" s="29" t="s">
        <v>30</v>
      </c>
      <c r="S92" t="s">
        <v>30</v>
      </c>
      <c r="T92" t="s">
        <v>30</v>
      </c>
      <c r="U92" t="s">
        <v>30</v>
      </c>
      <c r="V92" t="s">
        <v>30</v>
      </c>
      <c r="W92" t="s">
        <v>30</v>
      </c>
      <c r="X92" t="s">
        <v>30</v>
      </c>
      <c r="Y92" s="29" t="s">
        <v>30</v>
      </c>
      <c r="Z92" s="29" t="s">
        <v>30</v>
      </c>
      <c r="AA92" s="29" t="s">
        <v>30</v>
      </c>
      <c r="AB92" t="s">
        <v>30</v>
      </c>
      <c r="AC92" t="s">
        <v>30</v>
      </c>
      <c r="AD92" t="s">
        <v>30</v>
      </c>
      <c r="AE92" t="s">
        <v>30</v>
      </c>
      <c r="AF92" t="s">
        <v>30</v>
      </c>
      <c r="AG92" t="s">
        <v>30</v>
      </c>
      <c r="AH92" t="s">
        <v>30</v>
      </c>
      <c r="AI92" t="s">
        <v>30</v>
      </c>
      <c r="AJ92" t="s">
        <v>5318</v>
      </c>
      <c r="AK92" t="s">
        <v>30</v>
      </c>
      <c r="AL92" t="s">
        <v>30</v>
      </c>
      <c r="AM92" t="s">
        <v>30</v>
      </c>
      <c r="AN92" s="29" t="s">
        <v>30</v>
      </c>
      <c r="AO92" t="s">
        <v>30</v>
      </c>
      <c r="AP92" t="s">
        <v>30</v>
      </c>
      <c r="AQ92" t="s">
        <v>30</v>
      </c>
      <c r="AR92" t="s">
        <v>30</v>
      </c>
      <c r="AS92" t="s">
        <v>30</v>
      </c>
      <c r="AT92" t="s">
        <v>30</v>
      </c>
      <c r="AU92" t="s">
        <v>30</v>
      </c>
      <c r="AV92" t="s">
        <v>30</v>
      </c>
      <c r="AW92" t="s">
        <v>30</v>
      </c>
      <c r="AX92" t="s">
        <v>30</v>
      </c>
      <c r="AY92" t="s">
        <v>30</v>
      </c>
      <c r="AZ92" t="s">
        <v>30</v>
      </c>
      <c r="BA92" t="s">
        <v>30</v>
      </c>
      <c r="BB92" t="s">
        <v>30</v>
      </c>
      <c r="BC92" t="s">
        <v>30</v>
      </c>
      <c r="BD92" t="s">
        <v>30</v>
      </c>
      <c r="BE92" t="s">
        <v>30</v>
      </c>
      <c r="BF92" t="s">
        <v>30</v>
      </c>
      <c r="BG92" t="s">
        <v>30</v>
      </c>
      <c r="BH92" t="s">
        <v>30</v>
      </c>
      <c r="BI92" t="s">
        <v>30</v>
      </c>
      <c r="BJ92" t="s">
        <v>30</v>
      </c>
      <c r="BK92" s="29" t="s">
        <v>30</v>
      </c>
      <c r="BL92" t="s">
        <v>3914</v>
      </c>
      <c r="BM92" t="s">
        <v>3915</v>
      </c>
      <c r="BN92" s="30">
        <v>45338.533298611103</v>
      </c>
      <c r="BO92" t="s">
        <v>5319</v>
      </c>
      <c r="BP92" t="s">
        <v>4011</v>
      </c>
      <c r="BQ92" t="s">
        <v>4012</v>
      </c>
      <c r="BR92" t="s">
        <v>3962</v>
      </c>
      <c r="BS92" t="s">
        <v>3920</v>
      </c>
      <c r="BT92" t="s">
        <v>4013</v>
      </c>
      <c r="BU92" t="s">
        <v>4014</v>
      </c>
      <c r="BV92" t="s">
        <v>5296</v>
      </c>
      <c r="BW92" t="s">
        <v>5297</v>
      </c>
      <c r="BX92" t="s">
        <v>3993</v>
      </c>
      <c r="BY92" t="s">
        <v>3926</v>
      </c>
      <c r="BZ92" t="s">
        <v>3927</v>
      </c>
      <c r="CA92" s="30">
        <v>45338.478553240697</v>
      </c>
      <c r="CB92" s="30">
        <v>45338.478553240697</v>
      </c>
      <c r="CC92" s="30">
        <v>45338.424432870401</v>
      </c>
      <c r="CD92" t="s">
        <v>15</v>
      </c>
      <c r="CE92">
        <v>2024</v>
      </c>
      <c r="CF92">
        <v>2</v>
      </c>
      <c r="CG92" t="s">
        <v>5320</v>
      </c>
      <c r="CH92" t="s">
        <v>55</v>
      </c>
      <c r="CI92" t="s">
        <v>3929</v>
      </c>
      <c r="CJ92" t="s">
        <v>3930</v>
      </c>
      <c r="CK92" t="s">
        <v>5320</v>
      </c>
      <c r="CL92" t="s">
        <v>3931</v>
      </c>
      <c r="CM92">
        <v>2035</v>
      </c>
      <c r="CN92" t="s">
        <v>3967</v>
      </c>
      <c r="CO92" t="s">
        <v>5320</v>
      </c>
      <c r="CP92" s="30">
        <v>45338</v>
      </c>
      <c r="CQ92" s="30">
        <v>45704</v>
      </c>
      <c r="CR92" t="s">
        <v>3968</v>
      </c>
      <c r="CS92" t="s">
        <v>4018</v>
      </c>
      <c r="CT92" t="s">
        <v>4019</v>
      </c>
      <c r="CU92">
        <v>35069</v>
      </c>
      <c r="CV92">
        <v>28</v>
      </c>
      <c r="CW92" t="s">
        <v>3935</v>
      </c>
      <c r="CX92" t="s">
        <v>3968</v>
      </c>
      <c r="CY92" t="s">
        <v>5321</v>
      </c>
      <c r="CZ92" t="s">
        <v>5322</v>
      </c>
      <c r="DA92" t="s">
        <v>4425</v>
      </c>
      <c r="DB92" t="s">
        <v>5296</v>
      </c>
      <c r="DC92" t="s">
        <v>5296</v>
      </c>
      <c r="DD92" t="s">
        <v>5302</v>
      </c>
      <c r="DE92" t="s">
        <v>4911</v>
      </c>
      <c r="DF92" t="s">
        <v>5194</v>
      </c>
      <c r="DG92" t="s">
        <v>3968</v>
      </c>
      <c r="DH92" t="s">
        <v>5195</v>
      </c>
      <c r="DI92" t="s">
        <v>4003</v>
      </c>
      <c r="DJ92" t="s">
        <v>4948</v>
      </c>
      <c r="DK92" t="s">
        <v>4934</v>
      </c>
      <c r="DL92" t="s">
        <v>3926</v>
      </c>
      <c r="DM92" t="s">
        <v>3945</v>
      </c>
      <c r="DN92" t="s">
        <v>3927</v>
      </c>
      <c r="DO92" t="s">
        <v>3993</v>
      </c>
      <c r="DP92" t="s">
        <v>3980</v>
      </c>
      <c r="DQ92" t="s">
        <v>15</v>
      </c>
      <c r="DR92" t="s">
        <v>3980</v>
      </c>
      <c r="DS92" t="s">
        <v>3981</v>
      </c>
      <c r="DT92" t="s">
        <v>3949</v>
      </c>
      <c r="DU92" t="s">
        <v>4430</v>
      </c>
      <c r="DV92">
        <v>1.19</v>
      </c>
      <c r="DW92">
        <v>1.19</v>
      </c>
      <c r="DX92" t="s">
        <v>3931</v>
      </c>
      <c r="DY92" t="s">
        <v>5323</v>
      </c>
      <c r="DZ92" s="30" t="s">
        <v>30</v>
      </c>
      <c r="EA92" t="s">
        <v>3931</v>
      </c>
      <c r="EB92" t="s">
        <v>3931</v>
      </c>
      <c r="EC92" t="s">
        <v>3931</v>
      </c>
      <c r="ED92" t="s">
        <v>3931</v>
      </c>
      <c r="EE92" t="s">
        <v>4028</v>
      </c>
      <c r="EF92" t="s">
        <v>5324</v>
      </c>
      <c r="EG92" t="s">
        <v>30</v>
      </c>
      <c r="EH92" t="s">
        <v>30</v>
      </c>
      <c r="EI92" t="s">
        <v>30</v>
      </c>
      <c r="EJ92" t="s">
        <v>30</v>
      </c>
      <c r="EK92" t="s">
        <v>30</v>
      </c>
      <c r="EL92">
        <v>0</v>
      </c>
      <c r="EM92">
        <v>0</v>
      </c>
      <c r="EN92" t="s">
        <v>30</v>
      </c>
      <c r="EO92" t="s">
        <v>30</v>
      </c>
      <c r="EP92">
        <v>0</v>
      </c>
      <c r="EQ92">
        <v>0</v>
      </c>
      <c r="ER92">
        <v>1</v>
      </c>
      <c r="ES92" t="s">
        <v>62</v>
      </c>
      <c r="ET92" t="s">
        <v>5296</v>
      </c>
      <c r="EU92">
        <v>0</v>
      </c>
      <c r="EV92" t="s">
        <v>30</v>
      </c>
      <c r="EW92" t="s">
        <v>30</v>
      </c>
      <c r="EX92" t="s">
        <v>30</v>
      </c>
      <c r="EY92" t="s">
        <v>30</v>
      </c>
      <c r="EZ92" t="str">
        <f t="shared" si="1"/>
        <v/>
      </c>
      <c r="FA92">
        <v>5.4745370370370403E-2</v>
      </c>
      <c r="FB92" t="s">
        <v>15</v>
      </c>
      <c r="FC92">
        <v>1</v>
      </c>
      <c r="FD92">
        <v>0</v>
      </c>
      <c r="FG92" t="s">
        <v>30</v>
      </c>
      <c r="FH92" t="s">
        <v>30</v>
      </c>
      <c r="FI92" t="s">
        <v>30</v>
      </c>
      <c r="FJ92" t="s">
        <v>30</v>
      </c>
      <c r="FK92" t="s">
        <v>30</v>
      </c>
      <c r="FL92">
        <v>1</v>
      </c>
      <c r="FM92" t="s">
        <v>3719</v>
      </c>
      <c r="FN92">
        <v>1</v>
      </c>
      <c r="FO92">
        <v>0</v>
      </c>
      <c r="FP92" t="s">
        <v>184</v>
      </c>
      <c r="FQ92">
        <v>1</v>
      </c>
      <c r="FR92">
        <v>0</v>
      </c>
      <c r="FS92" t="s">
        <v>30</v>
      </c>
      <c r="FT92" t="s">
        <v>55</v>
      </c>
      <c r="FU92">
        <v>0</v>
      </c>
      <c r="FV92">
        <v>0</v>
      </c>
      <c r="FW92">
        <v>0</v>
      </c>
      <c r="FX92">
        <v>0</v>
      </c>
      <c r="FY92" t="s">
        <v>62</v>
      </c>
      <c r="FZ92" t="s">
        <v>4934</v>
      </c>
      <c r="GA92" t="s">
        <v>30</v>
      </c>
      <c r="GB92" t="s">
        <v>30</v>
      </c>
      <c r="GC92" t="s">
        <v>30</v>
      </c>
    </row>
    <row r="93" spans="1:185" x14ac:dyDescent="0.25">
      <c r="A93" t="s">
        <v>184</v>
      </c>
      <c r="B93" t="s">
        <v>1259</v>
      </c>
      <c r="C93">
        <v>1</v>
      </c>
      <c r="D93" t="s">
        <v>1259</v>
      </c>
      <c r="E93">
        <v>1</v>
      </c>
      <c r="F93" t="s">
        <v>4327</v>
      </c>
      <c r="G93" t="s">
        <v>4327</v>
      </c>
      <c r="H93" t="s">
        <v>30</v>
      </c>
      <c r="I93" t="s">
        <v>30</v>
      </c>
      <c r="J93" t="s">
        <v>30</v>
      </c>
      <c r="K93" t="s">
        <v>30</v>
      </c>
      <c r="L93" t="s">
        <v>30</v>
      </c>
      <c r="M93" t="s">
        <v>30</v>
      </c>
      <c r="N93" t="s">
        <v>30</v>
      </c>
      <c r="O93" t="s">
        <v>30</v>
      </c>
      <c r="P93" t="s">
        <v>30</v>
      </c>
      <c r="Q93" s="29" t="s">
        <v>30</v>
      </c>
      <c r="R93" s="29" t="s">
        <v>30</v>
      </c>
      <c r="S93" t="s">
        <v>30</v>
      </c>
      <c r="T93" t="s">
        <v>30</v>
      </c>
      <c r="U93" t="s">
        <v>30</v>
      </c>
      <c r="V93" t="s">
        <v>30</v>
      </c>
      <c r="W93" t="s">
        <v>30</v>
      </c>
      <c r="X93" t="s">
        <v>30</v>
      </c>
      <c r="Y93" s="29" t="s">
        <v>30</v>
      </c>
      <c r="Z93" s="29" t="s">
        <v>30</v>
      </c>
      <c r="AA93" s="29" t="s">
        <v>30</v>
      </c>
      <c r="AB93" t="s">
        <v>30</v>
      </c>
      <c r="AC93" t="s">
        <v>30</v>
      </c>
      <c r="AD93" t="s">
        <v>30</v>
      </c>
      <c r="AE93" t="s">
        <v>30</v>
      </c>
      <c r="AF93" t="s">
        <v>30</v>
      </c>
      <c r="AG93" t="s">
        <v>30</v>
      </c>
      <c r="AH93" t="s">
        <v>30</v>
      </c>
      <c r="AI93" t="s">
        <v>30</v>
      </c>
      <c r="AJ93" t="s">
        <v>5325</v>
      </c>
      <c r="AK93" t="s">
        <v>30</v>
      </c>
      <c r="AL93" t="s">
        <v>30</v>
      </c>
      <c r="AM93" t="s">
        <v>30</v>
      </c>
      <c r="AN93" s="29" t="s">
        <v>30</v>
      </c>
      <c r="AO93" t="s">
        <v>30</v>
      </c>
      <c r="AP93" t="s">
        <v>30</v>
      </c>
      <c r="AQ93" t="s">
        <v>30</v>
      </c>
      <c r="AR93" t="s">
        <v>30</v>
      </c>
      <c r="AS93" t="s">
        <v>30</v>
      </c>
      <c r="AT93" t="s">
        <v>30</v>
      </c>
      <c r="AU93" t="s">
        <v>30</v>
      </c>
      <c r="AV93" t="s">
        <v>30</v>
      </c>
      <c r="AW93" t="s">
        <v>30</v>
      </c>
      <c r="AX93" t="s">
        <v>30</v>
      </c>
      <c r="AY93" t="s">
        <v>30</v>
      </c>
      <c r="AZ93" t="s">
        <v>30</v>
      </c>
      <c r="BA93" t="s">
        <v>30</v>
      </c>
      <c r="BB93" t="s">
        <v>30</v>
      </c>
      <c r="BC93" t="s">
        <v>30</v>
      </c>
      <c r="BD93" t="s">
        <v>30</v>
      </c>
      <c r="BE93" t="s">
        <v>30</v>
      </c>
      <c r="BF93" t="s">
        <v>30</v>
      </c>
      <c r="BG93" t="s">
        <v>30</v>
      </c>
      <c r="BH93" t="s">
        <v>30</v>
      </c>
      <c r="BI93" t="s">
        <v>30</v>
      </c>
      <c r="BJ93" t="s">
        <v>30</v>
      </c>
      <c r="BK93" s="29" t="s">
        <v>30</v>
      </c>
      <c r="BL93" t="s">
        <v>3914</v>
      </c>
      <c r="BM93" t="s">
        <v>3915</v>
      </c>
      <c r="BN93" s="30">
        <v>45610.496643518498</v>
      </c>
      <c r="BO93" t="s">
        <v>5326</v>
      </c>
      <c r="BP93" t="s">
        <v>5327</v>
      </c>
      <c r="BQ93" t="s">
        <v>5328</v>
      </c>
      <c r="BR93" t="s">
        <v>3962</v>
      </c>
      <c r="BS93" t="s">
        <v>3920</v>
      </c>
      <c r="BT93" t="s">
        <v>4013</v>
      </c>
      <c r="BU93" t="s">
        <v>4014</v>
      </c>
      <c r="BV93" t="s">
        <v>5329</v>
      </c>
      <c r="BW93" t="s">
        <v>5330</v>
      </c>
      <c r="BX93" t="s">
        <v>4334</v>
      </c>
      <c r="BY93" t="s">
        <v>3926</v>
      </c>
      <c r="BZ93" t="s">
        <v>3927</v>
      </c>
      <c r="CA93" s="30">
        <v>45610.485740740703</v>
      </c>
      <c r="CB93" s="30">
        <v>45610.485740740703</v>
      </c>
      <c r="CC93" s="30">
        <v>45610.366273148102</v>
      </c>
      <c r="CD93" t="s">
        <v>14</v>
      </c>
      <c r="CE93">
        <v>2024</v>
      </c>
      <c r="CF93">
        <v>11</v>
      </c>
      <c r="CG93" t="s">
        <v>5331</v>
      </c>
      <c r="CH93" t="s">
        <v>55</v>
      </c>
      <c r="CI93" t="s">
        <v>3929</v>
      </c>
      <c r="CJ93" t="s">
        <v>3930</v>
      </c>
      <c r="CK93" t="s">
        <v>3931</v>
      </c>
      <c r="CL93" t="s">
        <v>5331</v>
      </c>
      <c r="CM93">
        <v>0</v>
      </c>
      <c r="CN93" t="s">
        <v>71</v>
      </c>
      <c r="CO93" t="s">
        <v>5331</v>
      </c>
      <c r="CP93" s="30" t="s">
        <v>30</v>
      </c>
      <c r="CQ93" s="30" t="s">
        <v>30</v>
      </c>
      <c r="CR93" t="s">
        <v>3968</v>
      </c>
      <c r="CS93" t="s">
        <v>5332</v>
      </c>
      <c r="CT93" t="s">
        <v>5333</v>
      </c>
      <c r="CU93">
        <v>26465</v>
      </c>
      <c r="CV93">
        <v>52</v>
      </c>
      <c r="CW93" t="s">
        <v>3971</v>
      </c>
      <c r="CX93" t="s">
        <v>3968</v>
      </c>
      <c r="CY93" t="s">
        <v>4338</v>
      </c>
      <c r="CZ93" t="s">
        <v>4339</v>
      </c>
      <c r="DA93" t="s">
        <v>4390</v>
      </c>
      <c r="DB93" t="s">
        <v>5329</v>
      </c>
      <c r="DC93" t="s">
        <v>5329</v>
      </c>
      <c r="DD93" t="s">
        <v>5334</v>
      </c>
      <c r="DE93" t="s">
        <v>5335</v>
      </c>
      <c r="DF93" t="s">
        <v>4468</v>
      </c>
      <c r="DG93" t="s">
        <v>3968</v>
      </c>
      <c r="DH93" t="s">
        <v>4469</v>
      </c>
      <c r="DI93" t="s">
        <v>4345</v>
      </c>
      <c r="DJ93" t="s">
        <v>4346</v>
      </c>
      <c r="DK93" t="s">
        <v>4327</v>
      </c>
      <c r="DL93" t="s">
        <v>3926</v>
      </c>
      <c r="DM93" t="s">
        <v>3945</v>
      </c>
      <c r="DN93" t="s">
        <v>3927</v>
      </c>
      <c r="DO93" t="s">
        <v>4334</v>
      </c>
      <c r="DP93" t="s">
        <v>4110</v>
      </c>
      <c r="DQ93" t="s">
        <v>14</v>
      </c>
      <c r="DR93" t="s">
        <v>14</v>
      </c>
      <c r="DS93" t="s">
        <v>3948</v>
      </c>
      <c r="DT93" t="s">
        <v>3949</v>
      </c>
      <c r="DU93" t="s">
        <v>4395</v>
      </c>
      <c r="DV93">
        <v>0.16</v>
      </c>
      <c r="DW93">
        <v>0.16</v>
      </c>
      <c r="DX93" t="s">
        <v>3931</v>
      </c>
      <c r="DY93" t="s">
        <v>4348</v>
      </c>
      <c r="DZ93" s="30">
        <v>45610.496643518498</v>
      </c>
      <c r="EA93" t="s">
        <v>5336</v>
      </c>
      <c r="EB93" t="s">
        <v>3931</v>
      </c>
      <c r="EC93" t="s">
        <v>5337</v>
      </c>
      <c r="ED93" t="s">
        <v>5338</v>
      </c>
      <c r="EE93" t="s">
        <v>5339</v>
      </c>
      <c r="EF93" t="s">
        <v>5340</v>
      </c>
      <c r="EG93" t="s">
        <v>39</v>
      </c>
      <c r="EH93">
        <v>0</v>
      </c>
      <c r="EI93">
        <v>0</v>
      </c>
      <c r="EJ93">
        <v>1</v>
      </c>
      <c r="EK93">
        <v>0</v>
      </c>
      <c r="EL93">
        <v>0</v>
      </c>
      <c r="EM93">
        <v>0</v>
      </c>
      <c r="EN93">
        <v>0</v>
      </c>
      <c r="EO93">
        <v>0</v>
      </c>
      <c r="EP93">
        <v>0</v>
      </c>
      <c r="EQ93">
        <v>0</v>
      </c>
      <c r="ER93">
        <v>1</v>
      </c>
      <c r="ES93" t="s">
        <v>62</v>
      </c>
      <c r="ET93" t="s">
        <v>5329</v>
      </c>
      <c r="EU93">
        <v>0</v>
      </c>
      <c r="EV93" t="s">
        <v>30</v>
      </c>
      <c r="EW93" t="s">
        <v>30</v>
      </c>
      <c r="EX93" t="s">
        <v>30</v>
      </c>
      <c r="EY93" t="s">
        <v>30</v>
      </c>
      <c r="EZ93" t="str">
        <f t="shared" si="1"/>
        <v/>
      </c>
      <c r="FA93">
        <v>1.0902777777777799E-2</v>
      </c>
      <c r="FB93" t="s">
        <v>14</v>
      </c>
      <c r="FC93">
        <v>0</v>
      </c>
      <c r="FD93">
        <v>1</v>
      </c>
      <c r="FG93" t="s">
        <v>30</v>
      </c>
      <c r="FH93" t="s">
        <v>30</v>
      </c>
      <c r="FI93" t="s">
        <v>30</v>
      </c>
      <c r="FJ93" t="s">
        <v>30</v>
      </c>
      <c r="FK93" t="s">
        <v>30</v>
      </c>
      <c r="FL93">
        <v>1</v>
      </c>
      <c r="FM93" t="s">
        <v>3719</v>
      </c>
      <c r="FN93">
        <v>0</v>
      </c>
      <c r="FO93">
        <v>1</v>
      </c>
      <c r="FP93" t="s">
        <v>184</v>
      </c>
      <c r="FQ93">
        <v>0</v>
      </c>
      <c r="FR93">
        <v>1</v>
      </c>
      <c r="FS93" t="s">
        <v>30</v>
      </c>
      <c r="FT93" t="s">
        <v>55</v>
      </c>
      <c r="FU93">
        <v>0</v>
      </c>
      <c r="FV93">
        <v>0</v>
      </c>
      <c r="FW93">
        <v>0</v>
      </c>
      <c r="FX93">
        <v>0</v>
      </c>
      <c r="FY93" t="s">
        <v>62</v>
      </c>
      <c r="FZ93" t="s">
        <v>4327</v>
      </c>
      <c r="GA93" t="s">
        <v>39</v>
      </c>
      <c r="GB93" t="s">
        <v>30</v>
      </c>
      <c r="GC93" t="s">
        <v>30</v>
      </c>
    </row>
    <row r="94" spans="1:185" x14ac:dyDescent="0.25">
      <c r="A94" t="s">
        <v>184</v>
      </c>
      <c r="B94" t="s">
        <v>1259</v>
      </c>
      <c r="C94">
        <v>1</v>
      </c>
      <c r="D94" t="s">
        <v>1259</v>
      </c>
      <c r="E94">
        <v>1</v>
      </c>
      <c r="F94" t="s">
        <v>4030</v>
      </c>
      <c r="G94" t="s">
        <v>4030</v>
      </c>
      <c r="H94" t="s">
        <v>30</v>
      </c>
      <c r="I94" t="s">
        <v>30</v>
      </c>
      <c r="J94" t="s">
        <v>30</v>
      </c>
      <c r="K94" t="s">
        <v>30</v>
      </c>
      <c r="L94" t="s">
        <v>30</v>
      </c>
      <c r="M94" t="s">
        <v>30</v>
      </c>
      <c r="N94" t="s">
        <v>30</v>
      </c>
      <c r="O94" t="s">
        <v>30</v>
      </c>
      <c r="P94" t="s">
        <v>30</v>
      </c>
      <c r="Q94" s="29" t="s">
        <v>30</v>
      </c>
      <c r="R94" s="29" t="s">
        <v>30</v>
      </c>
      <c r="S94" t="s">
        <v>30</v>
      </c>
      <c r="T94" t="s">
        <v>30</v>
      </c>
      <c r="U94" t="s">
        <v>30</v>
      </c>
      <c r="V94" t="s">
        <v>30</v>
      </c>
      <c r="W94" t="s">
        <v>30</v>
      </c>
      <c r="X94" t="s">
        <v>30</v>
      </c>
      <c r="Y94" s="29" t="s">
        <v>30</v>
      </c>
      <c r="Z94" s="29" t="s">
        <v>30</v>
      </c>
      <c r="AA94" s="29" t="s">
        <v>30</v>
      </c>
      <c r="AB94" t="s">
        <v>30</v>
      </c>
      <c r="AC94" t="s">
        <v>30</v>
      </c>
      <c r="AD94" t="s">
        <v>30</v>
      </c>
      <c r="AE94" t="s">
        <v>30</v>
      </c>
      <c r="AF94" t="s">
        <v>30</v>
      </c>
      <c r="AG94" t="s">
        <v>30</v>
      </c>
      <c r="AH94" t="s">
        <v>30</v>
      </c>
      <c r="AI94" t="s">
        <v>30</v>
      </c>
      <c r="AJ94" t="s">
        <v>5341</v>
      </c>
      <c r="AK94" t="s">
        <v>30</v>
      </c>
      <c r="AL94" t="s">
        <v>30</v>
      </c>
      <c r="AM94" t="s">
        <v>30</v>
      </c>
      <c r="AN94" s="29" t="s">
        <v>30</v>
      </c>
      <c r="AO94" t="s">
        <v>30</v>
      </c>
      <c r="AP94" t="s">
        <v>30</v>
      </c>
      <c r="AQ94" t="s">
        <v>30</v>
      </c>
      <c r="AR94" t="s">
        <v>30</v>
      </c>
      <c r="AS94" t="s">
        <v>30</v>
      </c>
      <c r="AT94" t="s">
        <v>30</v>
      </c>
      <c r="AU94" t="s">
        <v>30</v>
      </c>
      <c r="AV94" t="s">
        <v>30</v>
      </c>
      <c r="AW94" t="s">
        <v>30</v>
      </c>
      <c r="AX94" t="s">
        <v>30</v>
      </c>
      <c r="AY94" t="s">
        <v>30</v>
      </c>
      <c r="AZ94" t="s">
        <v>30</v>
      </c>
      <c r="BA94" t="s">
        <v>30</v>
      </c>
      <c r="BB94" t="s">
        <v>30</v>
      </c>
      <c r="BC94" t="s">
        <v>30</v>
      </c>
      <c r="BD94" t="s">
        <v>30</v>
      </c>
      <c r="BE94" t="s">
        <v>30</v>
      </c>
      <c r="BF94" t="s">
        <v>30</v>
      </c>
      <c r="BG94" t="s">
        <v>30</v>
      </c>
      <c r="BH94" t="s">
        <v>30</v>
      </c>
      <c r="BI94" t="s">
        <v>30</v>
      </c>
      <c r="BJ94" t="s">
        <v>30</v>
      </c>
      <c r="BK94" s="29" t="s">
        <v>30</v>
      </c>
      <c r="BL94" t="s">
        <v>3914</v>
      </c>
      <c r="BM94" t="s">
        <v>3915</v>
      </c>
      <c r="BN94" s="30">
        <v>45341.5472337963</v>
      </c>
      <c r="BO94" t="s">
        <v>5342</v>
      </c>
      <c r="BP94" t="s">
        <v>5343</v>
      </c>
      <c r="BQ94" t="s">
        <v>5344</v>
      </c>
      <c r="BR94" t="s">
        <v>3962</v>
      </c>
      <c r="BS94" t="s">
        <v>3920</v>
      </c>
      <c r="BT94" t="s">
        <v>4013</v>
      </c>
      <c r="BU94" t="s">
        <v>4014</v>
      </c>
      <c r="BV94" t="s">
        <v>5329</v>
      </c>
      <c r="BW94" t="s">
        <v>5345</v>
      </c>
      <c r="BX94" t="s">
        <v>4038</v>
      </c>
      <c r="BY94" t="s">
        <v>3926</v>
      </c>
      <c r="BZ94" t="s">
        <v>3927</v>
      </c>
      <c r="CA94" s="30">
        <v>45341.545879629601</v>
      </c>
      <c r="CB94" s="30">
        <v>45341.545879629601</v>
      </c>
      <c r="CC94" s="30">
        <v>45341.528541666703</v>
      </c>
      <c r="CD94" t="s">
        <v>15</v>
      </c>
      <c r="CE94">
        <v>2024</v>
      </c>
      <c r="CF94">
        <v>2</v>
      </c>
      <c r="CG94" t="s">
        <v>4733</v>
      </c>
      <c r="CH94" t="s">
        <v>55</v>
      </c>
      <c r="CI94" t="s">
        <v>3929</v>
      </c>
      <c r="CJ94" t="s">
        <v>3930</v>
      </c>
      <c r="CK94" t="s">
        <v>4733</v>
      </c>
      <c r="CL94" t="s">
        <v>3931</v>
      </c>
      <c r="CM94">
        <v>2035</v>
      </c>
      <c r="CN94" t="s">
        <v>3967</v>
      </c>
      <c r="CO94" t="s">
        <v>4733</v>
      </c>
      <c r="CP94" s="30">
        <v>45341</v>
      </c>
      <c r="CQ94" s="30">
        <v>46437</v>
      </c>
      <c r="CR94" t="s">
        <v>3968</v>
      </c>
      <c r="CS94" t="s">
        <v>5346</v>
      </c>
      <c r="CT94" t="s">
        <v>5347</v>
      </c>
      <c r="CU94">
        <v>24033</v>
      </c>
      <c r="CV94">
        <v>58</v>
      </c>
      <c r="CW94" t="s">
        <v>3935</v>
      </c>
      <c r="CX94" t="s">
        <v>3968</v>
      </c>
      <c r="CY94" t="s">
        <v>4043</v>
      </c>
      <c r="CZ94" t="s">
        <v>4044</v>
      </c>
      <c r="DA94" t="s">
        <v>4390</v>
      </c>
      <c r="DB94" t="s">
        <v>5329</v>
      </c>
      <c r="DC94" t="s">
        <v>5329</v>
      </c>
      <c r="DD94" t="s">
        <v>5348</v>
      </c>
      <c r="DE94" t="s">
        <v>5335</v>
      </c>
      <c r="DF94" t="s">
        <v>4468</v>
      </c>
      <c r="DG94" t="s">
        <v>3968</v>
      </c>
      <c r="DH94" t="s">
        <v>4469</v>
      </c>
      <c r="DI94" t="s">
        <v>4003</v>
      </c>
      <c r="DJ94" t="s">
        <v>3944</v>
      </c>
      <c r="DK94" t="s">
        <v>4030</v>
      </c>
      <c r="DL94" t="s">
        <v>3926</v>
      </c>
      <c r="DM94" t="s">
        <v>3945</v>
      </c>
      <c r="DN94" t="s">
        <v>3927</v>
      </c>
      <c r="DO94" t="s">
        <v>4038</v>
      </c>
      <c r="DP94" t="s">
        <v>3980</v>
      </c>
      <c r="DQ94" t="s">
        <v>15</v>
      </c>
      <c r="DR94" t="s">
        <v>3980</v>
      </c>
      <c r="DS94" t="s">
        <v>3981</v>
      </c>
      <c r="DT94" t="s">
        <v>3949</v>
      </c>
      <c r="DU94" t="s">
        <v>4395</v>
      </c>
      <c r="DV94">
        <v>0.02</v>
      </c>
      <c r="DW94">
        <v>0.02</v>
      </c>
      <c r="DX94" t="s">
        <v>3931</v>
      </c>
      <c r="DY94" t="s">
        <v>4050</v>
      </c>
      <c r="DZ94" s="30" t="s">
        <v>30</v>
      </c>
      <c r="EA94" t="s">
        <v>3931</v>
      </c>
      <c r="EB94" t="s">
        <v>3931</v>
      </c>
      <c r="EC94" t="s">
        <v>3931</v>
      </c>
      <c r="ED94" t="s">
        <v>3931</v>
      </c>
      <c r="EE94" t="s">
        <v>5349</v>
      </c>
      <c r="EF94" t="s">
        <v>5350</v>
      </c>
      <c r="EG94" t="s">
        <v>30</v>
      </c>
      <c r="EH94" t="s">
        <v>30</v>
      </c>
      <c r="EI94" t="s">
        <v>30</v>
      </c>
      <c r="EJ94" t="s">
        <v>30</v>
      </c>
      <c r="EK94" t="s">
        <v>30</v>
      </c>
      <c r="EL94">
        <v>0</v>
      </c>
      <c r="EM94">
        <v>0</v>
      </c>
      <c r="EN94" t="s">
        <v>30</v>
      </c>
      <c r="EO94" t="s">
        <v>30</v>
      </c>
      <c r="EP94">
        <v>0</v>
      </c>
      <c r="EQ94">
        <v>0</v>
      </c>
      <c r="ER94">
        <v>1</v>
      </c>
      <c r="ES94" t="s">
        <v>62</v>
      </c>
      <c r="ET94" t="s">
        <v>5329</v>
      </c>
      <c r="EU94">
        <v>0</v>
      </c>
      <c r="EV94" t="s">
        <v>30</v>
      </c>
      <c r="EW94" t="s">
        <v>30</v>
      </c>
      <c r="EX94" t="s">
        <v>30</v>
      </c>
      <c r="EY94" t="s">
        <v>30</v>
      </c>
      <c r="EZ94" t="str">
        <f t="shared" si="1"/>
        <v/>
      </c>
      <c r="FA94">
        <v>1.35416666666667E-3</v>
      </c>
      <c r="FB94" t="s">
        <v>15</v>
      </c>
      <c r="FC94">
        <v>1</v>
      </c>
      <c r="FD94">
        <v>0</v>
      </c>
      <c r="FG94" t="s">
        <v>30</v>
      </c>
      <c r="FH94" t="s">
        <v>30</v>
      </c>
      <c r="FI94" t="s">
        <v>30</v>
      </c>
      <c r="FJ94" t="s">
        <v>30</v>
      </c>
      <c r="FK94" t="s">
        <v>30</v>
      </c>
      <c r="FL94">
        <v>1</v>
      </c>
      <c r="FM94" t="s">
        <v>3719</v>
      </c>
      <c r="FN94">
        <v>1</v>
      </c>
      <c r="FO94">
        <v>0</v>
      </c>
      <c r="FP94" t="s">
        <v>184</v>
      </c>
      <c r="FQ94">
        <v>1</v>
      </c>
      <c r="FR94">
        <v>0</v>
      </c>
      <c r="FS94" t="s">
        <v>30</v>
      </c>
      <c r="FT94" t="s">
        <v>55</v>
      </c>
      <c r="FU94">
        <v>0</v>
      </c>
      <c r="FV94">
        <v>0</v>
      </c>
      <c r="FW94">
        <v>0</v>
      </c>
      <c r="FX94">
        <v>0</v>
      </c>
      <c r="FY94" t="s">
        <v>62</v>
      </c>
      <c r="FZ94" t="s">
        <v>4030</v>
      </c>
      <c r="GA94" t="s">
        <v>30</v>
      </c>
      <c r="GB94" t="s">
        <v>30</v>
      </c>
      <c r="GC94" t="s">
        <v>30</v>
      </c>
    </row>
    <row r="95" spans="1:185" x14ac:dyDescent="0.25">
      <c r="A95" t="s">
        <v>184</v>
      </c>
      <c r="B95" t="s">
        <v>1259</v>
      </c>
      <c r="C95">
        <v>1</v>
      </c>
      <c r="D95" t="s">
        <v>1259</v>
      </c>
      <c r="E95">
        <v>1</v>
      </c>
      <c r="F95" t="s">
        <v>4399</v>
      </c>
      <c r="G95" t="s">
        <v>4399</v>
      </c>
      <c r="H95" t="s">
        <v>30</v>
      </c>
      <c r="I95" t="s">
        <v>30</v>
      </c>
      <c r="J95" t="s">
        <v>30</v>
      </c>
      <c r="K95" t="s">
        <v>30</v>
      </c>
      <c r="L95" t="s">
        <v>30</v>
      </c>
      <c r="M95" t="s">
        <v>30</v>
      </c>
      <c r="N95" t="s">
        <v>30</v>
      </c>
      <c r="O95" t="s">
        <v>30</v>
      </c>
      <c r="P95" t="s">
        <v>30</v>
      </c>
      <c r="Q95" s="29" t="s">
        <v>30</v>
      </c>
      <c r="R95" s="29" t="s">
        <v>30</v>
      </c>
      <c r="S95" t="s">
        <v>30</v>
      </c>
      <c r="T95" t="s">
        <v>30</v>
      </c>
      <c r="U95" t="s">
        <v>30</v>
      </c>
      <c r="V95" t="s">
        <v>30</v>
      </c>
      <c r="W95" t="s">
        <v>30</v>
      </c>
      <c r="X95" t="s">
        <v>30</v>
      </c>
      <c r="Y95" s="29" t="s">
        <v>30</v>
      </c>
      <c r="Z95" s="29" t="s">
        <v>30</v>
      </c>
      <c r="AA95" s="29" t="s">
        <v>30</v>
      </c>
      <c r="AB95" t="s">
        <v>30</v>
      </c>
      <c r="AC95" t="s">
        <v>30</v>
      </c>
      <c r="AD95" t="s">
        <v>30</v>
      </c>
      <c r="AE95" t="s">
        <v>30</v>
      </c>
      <c r="AF95" t="s">
        <v>30</v>
      </c>
      <c r="AG95" t="s">
        <v>30</v>
      </c>
      <c r="AH95" t="s">
        <v>30</v>
      </c>
      <c r="AI95" t="s">
        <v>30</v>
      </c>
      <c r="AJ95" t="s">
        <v>5351</v>
      </c>
      <c r="AK95" t="s">
        <v>30</v>
      </c>
      <c r="AL95" t="s">
        <v>30</v>
      </c>
      <c r="AM95" t="s">
        <v>30</v>
      </c>
      <c r="AN95" s="29" t="s">
        <v>30</v>
      </c>
      <c r="AO95" t="s">
        <v>30</v>
      </c>
      <c r="AP95" t="s">
        <v>30</v>
      </c>
      <c r="AQ95" t="s">
        <v>30</v>
      </c>
      <c r="AR95" t="s">
        <v>30</v>
      </c>
      <c r="AS95" t="s">
        <v>30</v>
      </c>
      <c r="AT95" t="s">
        <v>30</v>
      </c>
      <c r="AU95" t="s">
        <v>30</v>
      </c>
      <c r="AV95" t="s">
        <v>30</v>
      </c>
      <c r="AW95" t="s">
        <v>30</v>
      </c>
      <c r="AX95" t="s">
        <v>30</v>
      </c>
      <c r="AY95" t="s">
        <v>30</v>
      </c>
      <c r="AZ95" t="s">
        <v>30</v>
      </c>
      <c r="BA95" t="s">
        <v>30</v>
      </c>
      <c r="BB95" t="s">
        <v>30</v>
      </c>
      <c r="BC95" t="s">
        <v>30</v>
      </c>
      <c r="BD95" t="s">
        <v>30</v>
      </c>
      <c r="BE95" t="s">
        <v>30</v>
      </c>
      <c r="BF95" t="s">
        <v>30</v>
      </c>
      <c r="BG95" t="s">
        <v>30</v>
      </c>
      <c r="BH95" t="s">
        <v>30</v>
      </c>
      <c r="BI95" t="s">
        <v>30</v>
      </c>
      <c r="BJ95" t="s">
        <v>30</v>
      </c>
      <c r="BK95" s="29" t="s">
        <v>30</v>
      </c>
      <c r="BL95" t="s">
        <v>3914</v>
      </c>
      <c r="BM95" t="s">
        <v>3915</v>
      </c>
      <c r="BN95" s="30">
        <v>45441.622002314798</v>
      </c>
      <c r="BO95" t="s">
        <v>5352</v>
      </c>
      <c r="BP95" t="s">
        <v>4998</v>
      </c>
      <c r="BQ95" t="s">
        <v>4999</v>
      </c>
      <c r="BR95" t="s">
        <v>3962</v>
      </c>
      <c r="BS95" t="s">
        <v>3920</v>
      </c>
      <c r="BT95" t="s">
        <v>4013</v>
      </c>
      <c r="BU95" t="s">
        <v>4014</v>
      </c>
      <c r="BV95" t="s">
        <v>5329</v>
      </c>
      <c r="BW95" t="s">
        <v>5345</v>
      </c>
      <c r="BX95" t="s">
        <v>4403</v>
      </c>
      <c r="BY95" t="s">
        <v>3926</v>
      </c>
      <c r="BZ95" t="s">
        <v>4123</v>
      </c>
      <c r="CA95" s="30">
        <v>45441.581458333298</v>
      </c>
      <c r="CB95" s="30">
        <v>45441.581458333298</v>
      </c>
      <c r="CC95" s="30">
        <v>45441.579016203701</v>
      </c>
      <c r="CD95" t="s">
        <v>14</v>
      </c>
      <c r="CE95">
        <v>2024</v>
      </c>
      <c r="CF95">
        <v>5</v>
      </c>
      <c r="CG95" t="s">
        <v>5353</v>
      </c>
      <c r="CH95" t="s">
        <v>55</v>
      </c>
      <c r="CI95" t="s">
        <v>3929</v>
      </c>
      <c r="CJ95" t="s">
        <v>3930</v>
      </c>
      <c r="CK95" t="s">
        <v>3931</v>
      </c>
      <c r="CL95" t="s">
        <v>5353</v>
      </c>
      <c r="CM95">
        <v>0</v>
      </c>
      <c r="CN95" t="s">
        <v>71</v>
      </c>
      <c r="CO95" t="s">
        <v>5353</v>
      </c>
      <c r="CP95" s="30" t="s">
        <v>30</v>
      </c>
      <c r="CQ95" s="30" t="s">
        <v>30</v>
      </c>
      <c r="CR95" t="s">
        <v>3968</v>
      </c>
      <c r="CS95" t="s">
        <v>5001</v>
      </c>
      <c r="CT95" t="s">
        <v>5002</v>
      </c>
      <c r="CU95">
        <v>23627</v>
      </c>
      <c r="CV95">
        <v>59</v>
      </c>
      <c r="CW95" t="s">
        <v>3935</v>
      </c>
      <c r="CX95" t="s">
        <v>3968</v>
      </c>
      <c r="CY95" t="s">
        <v>4404</v>
      </c>
      <c r="CZ95" t="s">
        <v>4405</v>
      </c>
      <c r="DA95" t="s">
        <v>4390</v>
      </c>
      <c r="DB95" t="s">
        <v>5329</v>
      </c>
      <c r="DC95" t="s">
        <v>5329</v>
      </c>
      <c r="DD95" t="s">
        <v>5348</v>
      </c>
      <c r="DE95" t="s">
        <v>5335</v>
      </c>
      <c r="DF95" t="s">
        <v>4468</v>
      </c>
      <c r="DG95" t="s">
        <v>3968</v>
      </c>
      <c r="DH95" t="s">
        <v>4469</v>
      </c>
      <c r="DI95" t="s">
        <v>4003</v>
      </c>
      <c r="DJ95" t="s">
        <v>4408</v>
      </c>
      <c r="DK95" t="s">
        <v>4399</v>
      </c>
      <c r="DL95" t="s">
        <v>3926</v>
      </c>
      <c r="DM95" t="s">
        <v>4136</v>
      </c>
      <c r="DN95" t="s">
        <v>4123</v>
      </c>
      <c r="DO95" t="s">
        <v>4403</v>
      </c>
      <c r="DP95" t="s">
        <v>4110</v>
      </c>
      <c r="DQ95" t="s">
        <v>14</v>
      </c>
      <c r="DR95" t="s">
        <v>14</v>
      </c>
      <c r="DS95" t="s">
        <v>3948</v>
      </c>
      <c r="DT95" t="s">
        <v>3949</v>
      </c>
      <c r="DU95" t="s">
        <v>4395</v>
      </c>
      <c r="DV95">
        <v>0.57999999999999996</v>
      </c>
      <c r="DW95">
        <v>0.57999999999999996</v>
      </c>
      <c r="DX95" t="s">
        <v>3931</v>
      </c>
      <c r="DY95" t="s">
        <v>4409</v>
      </c>
      <c r="DZ95" s="30">
        <v>45441.621990740699</v>
      </c>
      <c r="EA95" t="s">
        <v>4112</v>
      </c>
      <c r="EB95" t="s">
        <v>3931</v>
      </c>
      <c r="EC95" t="s">
        <v>3931</v>
      </c>
      <c r="ED95" t="s">
        <v>3931</v>
      </c>
      <c r="EE95" t="s">
        <v>5005</v>
      </c>
      <c r="EF95" t="s">
        <v>5354</v>
      </c>
      <c r="EG95" t="s">
        <v>40</v>
      </c>
      <c r="EH95">
        <v>0</v>
      </c>
      <c r="EI95">
        <v>1</v>
      </c>
      <c r="EJ95">
        <v>0</v>
      </c>
      <c r="EK95">
        <v>0</v>
      </c>
      <c r="EL95">
        <v>0</v>
      </c>
      <c r="EM95">
        <v>0</v>
      </c>
      <c r="EN95">
        <v>0</v>
      </c>
      <c r="EO95">
        <v>0</v>
      </c>
      <c r="EP95">
        <v>0</v>
      </c>
      <c r="EQ95">
        <v>0</v>
      </c>
      <c r="ER95">
        <v>1</v>
      </c>
      <c r="ES95" t="s">
        <v>62</v>
      </c>
      <c r="ET95" t="s">
        <v>5329</v>
      </c>
      <c r="EU95">
        <v>0</v>
      </c>
      <c r="EV95" t="s">
        <v>30</v>
      </c>
      <c r="EW95" t="s">
        <v>30</v>
      </c>
      <c r="EX95" t="s">
        <v>30</v>
      </c>
      <c r="EY95" t="s">
        <v>30</v>
      </c>
      <c r="EZ95">
        <f t="shared" si="1"/>
        <v>4.0543981500377413E-2</v>
      </c>
      <c r="FA95">
        <v>4.05439814814815E-2</v>
      </c>
      <c r="FB95" t="s">
        <v>14</v>
      </c>
      <c r="FC95">
        <v>0</v>
      </c>
      <c r="FD95">
        <v>1</v>
      </c>
      <c r="FF95">
        <v>1</v>
      </c>
      <c r="FG95" t="s">
        <v>30</v>
      </c>
      <c r="FH95" t="s">
        <v>30</v>
      </c>
      <c r="FI95" t="s">
        <v>30</v>
      </c>
      <c r="FJ95" t="s">
        <v>30</v>
      </c>
      <c r="FK95" t="s">
        <v>30</v>
      </c>
      <c r="FL95">
        <v>1</v>
      </c>
      <c r="FM95" t="s">
        <v>3719</v>
      </c>
      <c r="FN95">
        <v>0</v>
      </c>
      <c r="FO95">
        <v>1</v>
      </c>
      <c r="FP95" t="s">
        <v>184</v>
      </c>
      <c r="FQ95">
        <v>0</v>
      </c>
      <c r="FR95">
        <v>1</v>
      </c>
      <c r="FS95" t="s">
        <v>30</v>
      </c>
      <c r="FT95" t="s">
        <v>55</v>
      </c>
      <c r="FU95">
        <v>0</v>
      </c>
      <c r="FV95">
        <v>0</v>
      </c>
      <c r="FW95">
        <v>0</v>
      </c>
      <c r="FX95">
        <v>0</v>
      </c>
      <c r="FY95" t="s">
        <v>62</v>
      </c>
      <c r="FZ95" t="s">
        <v>4399</v>
      </c>
      <c r="GA95" t="s">
        <v>40</v>
      </c>
      <c r="GB95" t="s">
        <v>30</v>
      </c>
      <c r="GC95" t="s">
        <v>30</v>
      </c>
    </row>
    <row r="96" spans="1:185" x14ac:dyDescent="0.25">
      <c r="A96" t="s">
        <v>184</v>
      </c>
      <c r="B96" t="s">
        <v>1259</v>
      </c>
      <c r="C96">
        <v>1</v>
      </c>
      <c r="D96" t="s">
        <v>1259</v>
      </c>
      <c r="E96">
        <v>1</v>
      </c>
      <c r="F96" t="s">
        <v>4399</v>
      </c>
      <c r="G96" t="s">
        <v>4399</v>
      </c>
      <c r="H96" t="s">
        <v>30</v>
      </c>
      <c r="I96" t="s">
        <v>30</v>
      </c>
      <c r="J96" t="s">
        <v>30</v>
      </c>
      <c r="K96" t="s">
        <v>30</v>
      </c>
      <c r="L96" t="s">
        <v>30</v>
      </c>
      <c r="M96" t="s">
        <v>30</v>
      </c>
      <c r="N96" t="s">
        <v>30</v>
      </c>
      <c r="O96" t="s">
        <v>30</v>
      </c>
      <c r="P96" t="s">
        <v>30</v>
      </c>
      <c r="Q96" s="29" t="s">
        <v>30</v>
      </c>
      <c r="R96" s="29" t="s">
        <v>30</v>
      </c>
      <c r="S96" t="s">
        <v>30</v>
      </c>
      <c r="T96" t="s">
        <v>30</v>
      </c>
      <c r="U96" t="s">
        <v>30</v>
      </c>
      <c r="V96" t="s">
        <v>30</v>
      </c>
      <c r="W96" t="s">
        <v>30</v>
      </c>
      <c r="X96" t="s">
        <v>30</v>
      </c>
      <c r="Y96" s="29" t="s">
        <v>30</v>
      </c>
      <c r="Z96" s="29" t="s">
        <v>30</v>
      </c>
      <c r="AA96" s="29" t="s">
        <v>30</v>
      </c>
      <c r="AB96" t="s">
        <v>30</v>
      </c>
      <c r="AC96" t="s">
        <v>30</v>
      </c>
      <c r="AD96" t="s">
        <v>30</v>
      </c>
      <c r="AE96" t="s">
        <v>30</v>
      </c>
      <c r="AF96" t="s">
        <v>30</v>
      </c>
      <c r="AG96" t="s">
        <v>30</v>
      </c>
      <c r="AH96" t="s">
        <v>30</v>
      </c>
      <c r="AI96" t="s">
        <v>30</v>
      </c>
      <c r="AJ96" t="s">
        <v>5355</v>
      </c>
      <c r="AK96" t="s">
        <v>30</v>
      </c>
      <c r="AL96" t="s">
        <v>30</v>
      </c>
      <c r="AM96" t="s">
        <v>30</v>
      </c>
      <c r="AN96" s="29" t="s">
        <v>30</v>
      </c>
      <c r="AO96" t="s">
        <v>30</v>
      </c>
      <c r="AP96" t="s">
        <v>30</v>
      </c>
      <c r="AQ96" t="s">
        <v>30</v>
      </c>
      <c r="AR96" t="s">
        <v>30</v>
      </c>
      <c r="AS96" t="s">
        <v>30</v>
      </c>
      <c r="AT96" t="s">
        <v>30</v>
      </c>
      <c r="AU96" t="s">
        <v>30</v>
      </c>
      <c r="AV96" t="s">
        <v>30</v>
      </c>
      <c r="AW96" t="s">
        <v>30</v>
      </c>
      <c r="AX96" t="s">
        <v>30</v>
      </c>
      <c r="AY96" t="s">
        <v>30</v>
      </c>
      <c r="AZ96" t="s">
        <v>30</v>
      </c>
      <c r="BA96" t="s">
        <v>30</v>
      </c>
      <c r="BB96" t="s">
        <v>30</v>
      </c>
      <c r="BC96" t="s">
        <v>30</v>
      </c>
      <c r="BD96" t="s">
        <v>30</v>
      </c>
      <c r="BE96" t="s">
        <v>30</v>
      </c>
      <c r="BF96" t="s">
        <v>30</v>
      </c>
      <c r="BG96" t="s">
        <v>30</v>
      </c>
      <c r="BH96" t="s">
        <v>30</v>
      </c>
      <c r="BI96" t="s">
        <v>30</v>
      </c>
      <c r="BJ96" t="s">
        <v>30</v>
      </c>
      <c r="BK96" s="29" t="s">
        <v>30</v>
      </c>
      <c r="BL96" t="s">
        <v>3914</v>
      </c>
      <c r="BM96" t="s">
        <v>3915</v>
      </c>
      <c r="BN96" s="30">
        <v>45604.6936921296</v>
      </c>
      <c r="BO96" t="s">
        <v>5356</v>
      </c>
      <c r="BP96" t="s">
        <v>5327</v>
      </c>
      <c r="BQ96" t="s">
        <v>5328</v>
      </c>
      <c r="BR96" t="s">
        <v>3962</v>
      </c>
      <c r="BS96" t="s">
        <v>3920</v>
      </c>
      <c r="BT96" t="s">
        <v>4013</v>
      </c>
      <c r="BU96" t="s">
        <v>4014</v>
      </c>
      <c r="BV96" t="s">
        <v>5329</v>
      </c>
      <c r="BW96" t="s">
        <v>5357</v>
      </c>
      <c r="BX96" t="s">
        <v>4403</v>
      </c>
      <c r="BY96" t="s">
        <v>3926</v>
      </c>
      <c r="BZ96" t="s">
        <v>3927</v>
      </c>
      <c r="CA96" s="30">
        <v>45604.693668981497</v>
      </c>
      <c r="CB96" s="30">
        <v>45604.6936921296</v>
      </c>
      <c r="CC96" s="30">
        <v>45604.691666666702</v>
      </c>
      <c r="CD96" t="s">
        <v>15</v>
      </c>
      <c r="CE96">
        <v>2024</v>
      </c>
      <c r="CF96">
        <v>11</v>
      </c>
      <c r="CG96" t="s">
        <v>3967</v>
      </c>
      <c r="CH96" t="s">
        <v>55</v>
      </c>
      <c r="CI96" t="s">
        <v>3929</v>
      </c>
      <c r="CJ96" t="s">
        <v>3930</v>
      </c>
      <c r="CK96" t="s">
        <v>3931</v>
      </c>
      <c r="CL96" t="s">
        <v>3967</v>
      </c>
      <c r="CM96">
        <v>2035</v>
      </c>
      <c r="CN96" t="s">
        <v>3967</v>
      </c>
      <c r="CO96" t="s">
        <v>3967</v>
      </c>
      <c r="CP96" s="30">
        <v>45604</v>
      </c>
      <c r="CQ96" s="30">
        <v>46699</v>
      </c>
      <c r="CR96" t="s">
        <v>3968</v>
      </c>
      <c r="CS96" t="s">
        <v>5332</v>
      </c>
      <c r="CT96" t="s">
        <v>5333</v>
      </c>
      <c r="CU96">
        <v>26465</v>
      </c>
      <c r="CV96">
        <v>52</v>
      </c>
      <c r="CW96" t="s">
        <v>3971</v>
      </c>
      <c r="CX96" t="s">
        <v>3968</v>
      </c>
      <c r="CY96" t="s">
        <v>4404</v>
      </c>
      <c r="CZ96" t="s">
        <v>4554</v>
      </c>
      <c r="DA96" t="s">
        <v>4390</v>
      </c>
      <c r="DB96" t="s">
        <v>5329</v>
      </c>
      <c r="DC96" t="s">
        <v>5329</v>
      </c>
      <c r="DD96" t="s">
        <v>5358</v>
      </c>
      <c r="DE96" t="s">
        <v>5359</v>
      </c>
      <c r="DF96" t="s">
        <v>4750</v>
      </c>
      <c r="DG96" t="s">
        <v>3968</v>
      </c>
      <c r="DH96" t="s">
        <v>4469</v>
      </c>
      <c r="DI96" t="s">
        <v>4003</v>
      </c>
      <c r="DJ96" t="s">
        <v>4408</v>
      </c>
      <c r="DK96" t="s">
        <v>4399</v>
      </c>
      <c r="DL96" t="s">
        <v>3926</v>
      </c>
      <c r="DM96" t="s">
        <v>3945</v>
      </c>
      <c r="DN96" t="s">
        <v>3927</v>
      </c>
      <c r="DO96" t="s">
        <v>4403</v>
      </c>
      <c r="DP96" t="s">
        <v>3980</v>
      </c>
      <c r="DQ96" t="s">
        <v>15</v>
      </c>
      <c r="DR96" t="s">
        <v>3980</v>
      </c>
      <c r="DS96" t="s">
        <v>3981</v>
      </c>
      <c r="DT96" t="s">
        <v>3949</v>
      </c>
      <c r="DU96" t="s">
        <v>4395</v>
      </c>
      <c r="DV96">
        <v>0</v>
      </c>
      <c r="DW96">
        <v>0</v>
      </c>
      <c r="DX96" t="s">
        <v>3931</v>
      </c>
      <c r="DY96" t="s">
        <v>4409</v>
      </c>
      <c r="DZ96" s="30" t="s">
        <v>30</v>
      </c>
      <c r="EA96" t="s">
        <v>3931</v>
      </c>
      <c r="EB96" t="s">
        <v>3931</v>
      </c>
      <c r="EC96" t="s">
        <v>3931</v>
      </c>
      <c r="ED96" t="s">
        <v>3931</v>
      </c>
      <c r="EE96" t="s">
        <v>5339</v>
      </c>
      <c r="EF96" t="s">
        <v>5360</v>
      </c>
      <c r="EG96" t="s">
        <v>30</v>
      </c>
      <c r="EH96" t="s">
        <v>30</v>
      </c>
      <c r="EI96" t="s">
        <v>30</v>
      </c>
      <c r="EJ96" t="s">
        <v>30</v>
      </c>
      <c r="EK96" t="s">
        <v>30</v>
      </c>
      <c r="EL96">
        <v>0</v>
      </c>
      <c r="EM96">
        <v>0</v>
      </c>
      <c r="EN96" t="s">
        <v>30</v>
      </c>
      <c r="EO96" t="s">
        <v>30</v>
      </c>
      <c r="EP96">
        <v>0</v>
      </c>
      <c r="EQ96">
        <v>0</v>
      </c>
      <c r="ER96">
        <v>1</v>
      </c>
      <c r="ES96" t="s">
        <v>62</v>
      </c>
      <c r="ET96" t="s">
        <v>5329</v>
      </c>
      <c r="EU96">
        <v>0</v>
      </c>
      <c r="EV96" t="s">
        <v>30</v>
      </c>
      <c r="EW96" t="s">
        <v>30</v>
      </c>
      <c r="EX96" t="s">
        <v>30</v>
      </c>
      <c r="EY96" t="s">
        <v>30</v>
      </c>
      <c r="EZ96" t="str">
        <f t="shared" si="1"/>
        <v/>
      </c>
      <c r="FA96">
        <v>2.31481481481481E-5</v>
      </c>
      <c r="FB96" t="s">
        <v>15</v>
      </c>
      <c r="FC96">
        <v>1</v>
      </c>
      <c r="FD96">
        <v>0</v>
      </c>
      <c r="FG96" t="s">
        <v>30</v>
      </c>
      <c r="FH96" t="s">
        <v>30</v>
      </c>
      <c r="FI96" t="s">
        <v>30</v>
      </c>
      <c r="FJ96" t="s">
        <v>30</v>
      </c>
      <c r="FK96" t="s">
        <v>30</v>
      </c>
      <c r="FL96">
        <v>1</v>
      </c>
      <c r="FM96" t="s">
        <v>3719</v>
      </c>
      <c r="FN96">
        <v>1</v>
      </c>
      <c r="FO96">
        <v>0</v>
      </c>
      <c r="FP96" t="s">
        <v>184</v>
      </c>
      <c r="FQ96">
        <v>1</v>
      </c>
      <c r="FR96">
        <v>0</v>
      </c>
      <c r="FS96" t="s">
        <v>30</v>
      </c>
      <c r="FT96" t="s">
        <v>55</v>
      </c>
      <c r="FU96">
        <v>0</v>
      </c>
      <c r="FV96">
        <v>0</v>
      </c>
      <c r="FW96">
        <v>0</v>
      </c>
      <c r="FX96">
        <v>0</v>
      </c>
      <c r="FY96" t="s">
        <v>62</v>
      </c>
      <c r="FZ96" t="s">
        <v>4399</v>
      </c>
      <c r="GA96" t="s">
        <v>30</v>
      </c>
      <c r="GB96" t="s">
        <v>30</v>
      </c>
      <c r="GC96" t="s">
        <v>30</v>
      </c>
    </row>
    <row r="97" spans="1:185" x14ac:dyDescent="0.25">
      <c r="A97" t="s">
        <v>184</v>
      </c>
      <c r="B97" t="s">
        <v>1259</v>
      </c>
      <c r="C97">
        <v>1</v>
      </c>
      <c r="D97" t="s">
        <v>1259</v>
      </c>
      <c r="E97">
        <v>1</v>
      </c>
      <c r="F97" t="s">
        <v>5007</v>
      </c>
      <c r="G97" t="s">
        <v>5007</v>
      </c>
      <c r="H97" t="s">
        <v>30</v>
      </c>
      <c r="I97" t="s">
        <v>30</v>
      </c>
      <c r="J97" t="s">
        <v>30</v>
      </c>
      <c r="K97" t="s">
        <v>30</v>
      </c>
      <c r="L97" t="s">
        <v>30</v>
      </c>
      <c r="M97" t="s">
        <v>30</v>
      </c>
      <c r="N97" t="s">
        <v>30</v>
      </c>
      <c r="O97" t="s">
        <v>30</v>
      </c>
      <c r="P97" t="s">
        <v>30</v>
      </c>
      <c r="Q97" s="29" t="s">
        <v>30</v>
      </c>
      <c r="R97" s="29" t="s">
        <v>30</v>
      </c>
      <c r="S97" t="s">
        <v>30</v>
      </c>
      <c r="T97" t="s">
        <v>30</v>
      </c>
      <c r="U97" t="s">
        <v>30</v>
      </c>
      <c r="V97" t="s">
        <v>30</v>
      </c>
      <c r="W97" t="s">
        <v>30</v>
      </c>
      <c r="X97" t="s">
        <v>30</v>
      </c>
      <c r="Y97" s="29" t="s">
        <v>30</v>
      </c>
      <c r="Z97" s="29" t="s">
        <v>30</v>
      </c>
      <c r="AA97" s="29" t="s">
        <v>30</v>
      </c>
      <c r="AB97" t="s">
        <v>30</v>
      </c>
      <c r="AC97" t="s">
        <v>30</v>
      </c>
      <c r="AD97" t="s">
        <v>30</v>
      </c>
      <c r="AE97" t="s">
        <v>30</v>
      </c>
      <c r="AF97" t="s">
        <v>30</v>
      </c>
      <c r="AG97" t="s">
        <v>30</v>
      </c>
      <c r="AH97" t="s">
        <v>30</v>
      </c>
      <c r="AI97" t="s">
        <v>30</v>
      </c>
      <c r="AJ97" t="s">
        <v>5361</v>
      </c>
      <c r="AK97" t="s">
        <v>30</v>
      </c>
      <c r="AL97" t="s">
        <v>30</v>
      </c>
      <c r="AM97" t="s">
        <v>30</v>
      </c>
      <c r="AN97" s="29" t="s">
        <v>30</v>
      </c>
      <c r="AO97" t="s">
        <v>30</v>
      </c>
      <c r="AP97" t="s">
        <v>30</v>
      </c>
      <c r="AQ97" t="s">
        <v>30</v>
      </c>
      <c r="AR97" t="s">
        <v>30</v>
      </c>
      <c r="AS97" t="s">
        <v>30</v>
      </c>
      <c r="AT97" t="s">
        <v>30</v>
      </c>
      <c r="AU97" t="s">
        <v>30</v>
      </c>
      <c r="AV97" t="s">
        <v>30</v>
      </c>
      <c r="AW97" t="s">
        <v>30</v>
      </c>
      <c r="AX97" t="s">
        <v>30</v>
      </c>
      <c r="AY97" t="s">
        <v>30</v>
      </c>
      <c r="AZ97" t="s">
        <v>30</v>
      </c>
      <c r="BA97" t="s">
        <v>30</v>
      </c>
      <c r="BB97" t="s">
        <v>30</v>
      </c>
      <c r="BC97" t="s">
        <v>30</v>
      </c>
      <c r="BD97" t="s">
        <v>30</v>
      </c>
      <c r="BE97" t="s">
        <v>30</v>
      </c>
      <c r="BF97" t="s">
        <v>30</v>
      </c>
      <c r="BG97" t="s">
        <v>30</v>
      </c>
      <c r="BH97" t="s">
        <v>30</v>
      </c>
      <c r="BI97" t="s">
        <v>30</v>
      </c>
      <c r="BJ97" t="s">
        <v>30</v>
      </c>
      <c r="BK97" s="29" t="s">
        <v>30</v>
      </c>
      <c r="BL97" t="s">
        <v>3914</v>
      </c>
      <c r="BM97" t="s">
        <v>3915</v>
      </c>
      <c r="BN97" s="30">
        <v>45453.589988425898</v>
      </c>
      <c r="BO97" t="s">
        <v>5362</v>
      </c>
      <c r="BP97" t="s">
        <v>5363</v>
      </c>
      <c r="BQ97" t="s">
        <v>5364</v>
      </c>
      <c r="BR97" t="s">
        <v>3962</v>
      </c>
      <c r="BS97" t="s">
        <v>3920</v>
      </c>
      <c r="BT97" t="s">
        <v>4013</v>
      </c>
      <c r="BU97" t="s">
        <v>4014</v>
      </c>
      <c r="BV97" t="s">
        <v>5365</v>
      </c>
      <c r="BW97" t="s">
        <v>5366</v>
      </c>
      <c r="BX97" t="s">
        <v>3993</v>
      </c>
      <c r="BY97" t="s">
        <v>3926</v>
      </c>
      <c r="BZ97" t="s">
        <v>3927</v>
      </c>
      <c r="CA97" s="30">
        <v>45453.587650463</v>
      </c>
      <c r="CB97" s="30">
        <v>45453.587650463</v>
      </c>
      <c r="CC97" s="30">
        <v>45449.821099537003</v>
      </c>
      <c r="CD97" t="s">
        <v>15</v>
      </c>
      <c r="CE97">
        <v>2024</v>
      </c>
      <c r="CF97">
        <v>6</v>
      </c>
      <c r="CG97" t="s">
        <v>5367</v>
      </c>
      <c r="CH97" t="s">
        <v>55</v>
      </c>
      <c r="CI97" t="s">
        <v>3929</v>
      </c>
      <c r="CJ97" t="s">
        <v>3930</v>
      </c>
      <c r="CK97" t="s">
        <v>5367</v>
      </c>
      <c r="CL97" t="s">
        <v>3931</v>
      </c>
      <c r="CM97">
        <v>2035</v>
      </c>
      <c r="CN97" t="s">
        <v>3967</v>
      </c>
      <c r="CO97" t="s">
        <v>5367</v>
      </c>
      <c r="CP97" s="30">
        <v>45453</v>
      </c>
      <c r="CQ97" s="30">
        <v>45818</v>
      </c>
      <c r="CR97" t="s">
        <v>3968</v>
      </c>
      <c r="CS97" t="s">
        <v>5313</v>
      </c>
      <c r="CT97" t="s">
        <v>5368</v>
      </c>
      <c r="CU97">
        <v>21613</v>
      </c>
      <c r="CV97">
        <v>65</v>
      </c>
      <c r="CW97" t="s">
        <v>3971</v>
      </c>
      <c r="CX97" t="s">
        <v>3968</v>
      </c>
      <c r="CY97" t="s">
        <v>5369</v>
      </c>
      <c r="CZ97" t="s">
        <v>5018</v>
      </c>
      <c r="DA97" t="s">
        <v>4390</v>
      </c>
      <c r="DB97" t="s">
        <v>5365</v>
      </c>
      <c r="DC97" t="s">
        <v>5365</v>
      </c>
      <c r="DD97" t="s">
        <v>5370</v>
      </c>
      <c r="DE97" t="s">
        <v>5371</v>
      </c>
      <c r="DF97" t="s">
        <v>4765</v>
      </c>
      <c r="DG97" t="s">
        <v>3968</v>
      </c>
      <c r="DH97" t="s">
        <v>5288</v>
      </c>
      <c r="DI97" t="s">
        <v>4003</v>
      </c>
      <c r="DJ97" t="s">
        <v>5022</v>
      </c>
      <c r="DK97" t="s">
        <v>5007</v>
      </c>
      <c r="DL97" t="s">
        <v>3926</v>
      </c>
      <c r="DM97" t="s">
        <v>3945</v>
      </c>
      <c r="DN97" t="s">
        <v>3927</v>
      </c>
      <c r="DO97" t="s">
        <v>3993</v>
      </c>
      <c r="DP97" t="s">
        <v>3980</v>
      </c>
      <c r="DQ97" t="s">
        <v>15</v>
      </c>
      <c r="DR97" t="s">
        <v>3980</v>
      </c>
      <c r="DS97" t="s">
        <v>3981</v>
      </c>
      <c r="DT97" t="s">
        <v>3949</v>
      </c>
      <c r="DU97" t="s">
        <v>4395</v>
      </c>
      <c r="DV97">
        <v>0.03</v>
      </c>
      <c r="DW97">
        <v>0.03</v>
      </c>
      <c r="DX97" t="s">
        <v>3931</v>
      </c>
      <c r="DY97" t="s">
        <v>5372</v>
      </c>
      <c r="DZ97" s="30" t="s">
        <v>30</v>
      </c>
      <c r="EA97" t="s">
        <v>3931</v>
      </c>
      <c r="EB97" t="s">
        <v>3931</v>
      </c>
      <c r="EC97" t="s">
        <v>3931</v>
      </c>
      <c r="ED97" t="s">
        <v>3931</v>
      </c>
      <c r="EE97" t="s">
        <v>5373</v>
      </c>
      <c r="EF97" t="s">
        <v>5374</v>
      </c>
      <c r="EG97" t="s">
        <v>30</v>
      </c>
      <c r="EH97" t="s">
        <v>30</v>
      </c>
      <c r="EI97" t="s">
        <v>30</v>
      </c>
      <c r="EJ97" t="s">
        <v>30</v>
      </c>
      <c r="EK97" t="s">
        <v>30</v>
      </c>
      <c r="EL97">
        <v>0</v>
      </c>
      <c r="EM97">
        <v>0</v>
      </c>
      <c r="EN97" t="s">
        <v>30</v>
      </c>
      <c r="EO97" t="s">
        <v>30</v>
      </c>
      <c r="EP97">
        <v>0</v>
      </c>
      <c r="EQ97">
        <v>0</v>
      </c>
      <c r="ER97">
        <v>1</v>
      </c>
      <c r="ES97" t="s">
        <v>62</v>
      </c>
      <c r="ET97" t="s">
        <v>5365</v>
      </c>
      <c r="EU97">
        <v>0</v>
      </c>
      <c r="EV97" t="s">
        <v>30</v>
      </c>
      <c r="EW97" t="s">
        <v>30</v>
      </c>
      <c r="EX97" t="s">
        <v>30</v>
      </c>
      <c r="EY97" t="s">
        <v>30</v>
      </c>
      <c r="EZ97" t="str">
        <f t="shared" si="1"/>
        <v/>
      </c>
      <c r="FA97">
        <v>2.3379629629629601E-3</v>
      </c>
      <c r="FB97" t="s">
        <v>15</v>
      </c>
      <c r="FC97">
        <v>1</v>
      </c>
      <c r="FD97">
        <v>0</v>
      </c>
      <c r="FG97" t="s">
        <v>30</v>
      </c>
      <c r="FH97" t="s">
        <v>30</v>
      </c>
      <c r="FI97" t="s">
        <v>30</v>
      </c>
      <c r="FJ97" t="s">
        <v>30</v>
      </c>
      <c r="FK97" t="s">
        <v>30</v>
      </c>
      <c r="FL97">
        <v>1</v>
      </c>
      <c r="FM97" t="s">
        <v>3719</v>
      </c>
      <c r="FN97">
        <v>1</v>
      </c>
      <c r="FO97">
        <v>0</v>
      </c>
      <c r="FP97" t="s">
        <v>184</v>
      </c>
      <c r="FQ97">
        <v>1</v>
      </c>
      <c r="FR97">
        <v>0</v>
      </c>
      <c r="FS97" t="s">
        <v>30</v>
      </c>
      <c r="FT97" t="s">
        <v>55</v>
      </c>
      <c r="FU97">
        <v>0</v>
      </c>
      <c r="FV97">
        <v>0</v>
      </c>
      <c r="FW97">
        <v>0</v>
      </c>
      <c r="FX97">
        <v>0</v>
      </c>
      <c r="FY97" t="s">
        <v>62</v>
      </c>
      <c r="FZ97" t="s">
        <v>5007</v>
      </c>
      <c r="GA97" t="s">
        <v>30</v>
      </c>
      <c r="GB97" t="s">
        <v>30</v>
      </c>
      <c r="GC97" t="s">
        <v>30</v>
      </c>
    </row>
    <row r="98" spans="1:185" x14ac:dyDescent="0.25">
      <c r="A98" t="s">
        <v>184</v>
      </c>
      <c r="B98" t="s">
        <v>1259</v>
      </c>
      <c r="C98">
        <v>1</v>
      </c>
      <c r="D98" t="s">
        <v>1259</v>
      </c>
      <c r="E98">
        <v>1</v>
      </c>
      <c r="F98" t="s">
        <v>4411</v>
      </c>
      <c r="G98" t="s">
        <v>4411</v>
      </c>
      <c r="H98" t="s">
        <v>30</v>
      </c>
      <c r="I98" t="s">
        <v>30</v>
      </c>
      <c r="J98" t="s">
        <v>30</v>
      </c>
      <c r="K98" t="s">
        <v>30</v>
      </c>
      <c r="L98" t="s">
        <v>30</v>
      </c>
      <c r="M98" t="s">
        <v>30</v>
      </c>
      <c r="N98" t="s">
        <v>30</v>
      </c>
      <c r="O98" t="s">
        <v>30</v>
      </c>
      <c r="P98" t="s">
        <v>30</v>
      </c>
      <c r="Q98" s="29" t="s">
        <v>30</v>
      </c>
      <c r="R98" s="29" t="s">
        <v>30</v>
      </c>
      <c r="S98" t="s">
        <v>30</v>
      </c>
      <c r="T98" t="s">
        <v>30</v>
      </c>
      <c r="U98" t="s">
        <v>30</v>
      </c>
      <c r="V98" t="s">
        <v>30</v>
      </c>
      <c r="W98" t="s">
        <v>30</v>
      </c>
      <c r="X98" t="s">
        <v>30</v>
      </c>
      <c r="Y98" s="29" t="s">
        <v>30</v>
      </c>
      <c r="Z98" s="29" t="s">
        <v>30</v>
      </c>
      <c r="AA98" s="29" t="s">
        <v>30</v>
      </c>
      <c r="AB98" t="s">
        <v>30</v>
      </c>
      <c r="AC98" t="s">
        <v>30</v>
      </c>
      <c r="AD98" t="s">
        <v>30</v>
      </c>
      <c r="AE98" t="s">
        <v>30</v>
      </c>
      <c r="AF98" t="s">
        <v>30</v>
      </c>
      <c r="AG98" t="s">
        <v>30</v>
      </c>
      <c r="AH98" t="s">
        <v>30</v>
      </c>
      <c r="AI98" t="s">
        <v>30</v>
      </c>
      <c r="AJ98" t="s">
        <v>5375</v>
      </c>
      <c r="AK98" t="s">
        <v>30</v>
      </c>
      <c r="AL98" t="s">
        <v>30</v>
      </c>
      <c r="AM98" t="s">
        <v>30</v>
      </c>
      <c r="AN98" s="29" t="s">
        <v>30</v>
      </c>
      <c r="AO98" t="s">
        <v>30</v>
      </c>
      <c r="AP98" t="s">
        <v>30</v>
      </c>
      <c r="AQ98" t="s">
        <v>30</v>
      </c>
      <c r="AR98" t="s">
        <v>30</v>
      </c>
      <c r="AS98" t="s">
        <v>30</v>
      </c>
      <c r="AT98" t="s">
        <v>30</v>
      </c>
      <c r="AU98" t="s">
        <v>30</v>
      </c>
      <c r="AV98" t="s">
        <v>30</v>
      </c>
      <c r="AW98" t="s">
        <v>30</v>
      </c>
      <c r="AX98" t="s">
        <v>30</v>
      </c>
      <c r="AY98" t="s">
        <v>30</v>
      </c>
      <c r="AZ98" t="s">
        <v>30</v>
      </c>
      <c r="BA98" t="s">
        <v>30</v>
      </c>
      <c r="BB98" t="s">
        <v>30</v>
      </c>
      <c r="BC98" t="s">
        <v>30</v>
      </c>
      <c r="BD98" t="s">
        <v>30</v>
      </c>
      <c r="BE98" t="s">
        <v>30</v>
      </c>
      <c r="BF98" t="s">
        <v>30</v>
      </c>
      <c r="BG98" t="s">
        <v>30</v>
      </c>
      <c r="BH98" t="s">
        <v>30</v>
      </c>
      <c r="BI98" t="s">
        <v>30</v>
      </c>
      <c r="BJ98" t="s">
        <v>30</v>
      </c>
      <c r="BK98" s="29" t="s">
        <v>30</v>
      </c>
      <c r="BL98" t="s">
        <v>3914</v>
      </c>
      <c r="BM98" t="s">
        <v>3915</v>
      </c>
      <c r="BN98" s="30">
        <v>45425.377546296302</v>
      </c>
      <c r="BO98" t="s">
        <v>5376</v>
      </c>
      <c r="BP98" t="s">
        <v>5363</v>
      </c>
      <c r="BQ98" t="s">
        <v>5364</v>
      </c>
      <c r="BR98" t="s">
        <v>3962</v>
      </c>
      <c r="BS98" t="s">
        <v>3920</v>
      </c>
      <c r="BT98" t="s">
        <v>4013</v>
      </c>
      <c r="BU98" t="s">
        <v>4014</v>
      </c>
      <c r="BV98" t="s">
        <v>5365</v>
      </c>
      <c r="BW98" t="s">
        <v>5366</v>
      </c>
      <c r="BX98" t="s">
        <v>4403</v>
      </c>
      <c r="BY98" t="s">
        <v>3926</v>
      </c>
      <c r="BZ98" t="s">
        <v>3927</v>
      </c>
      <c r="CA98" s="30">
        <v>45425.377511574101</v>
      </c>
      <c r="CB98" s="30">
        <v>45425.377546296302</v>
      </c>
      <c r="CC98" s="30">
        <v>45425.353912036997</v>
      </c>
      <c r="CD98" t="s">
        <v>15</v>
      </c>
      <c r="CE98">
        <v>2024</v>
      </c>
      <c r="CF98">
        <v>5</v>
      </c>
      <c r="CG98" t="s">
        <v>3967</v>
      </c>
      <c r="CH98" t="s">
        <v>55</v>
      </c>
      <c r="CI98" t="s">
        <v>3929</v>
      </c>
      <c r="CJ98" t="s">
        <v>3930</v>
      </c>
      <c r="CK98" t="s">
        <v>3931</v>
      </c>
      <c r="CL98" t="s">
        <v>3967</v>
      </c>
      <c r="CM98">
        <v>2035</v>
      </c>
      <c r="CN98" t="s">
        <v>3967</v>
      </c>
      <c r="CO98" t="s">
        <v>3967</v>
      </c>
      <c r="CP98" s="30">
        <v>45425</v>
      </c>
      <c r="CQ98" s="30">
        <v>46520</v>
      </c>
      <c r="CR98" t="s">
        <v>3968</v>
      </c>
      <c r="CS98" t="s">
        <v>5313</v>
      </c>
      <c r="CT98" t="s">
        <v>5368</v>
      </c>
      <c r="CU98">
        <v>21613</v>
      </c>
      <c r="CV98">
        <v>65</v>
      </c>
      <c r="CW98" t="s">
        <v>3971</v>
      </c>
      <c r="CX98" t="s">
        <v>3968</v>
      </c>
      <c r="CY98" t="s">
        <v>5377</v>
      </c>
      <c r="CZ98" t="s">
        <v>4424</v>
      </c>
      <c r="DA98" t="s">
        <v>4390</v>
      </c>
      <c r="DB98" t="s">
        <v>5365</v>
      </c>
      <c r="DC98" t="s">
        <v>5365</v>
      </c>
      <c r="DD98" t="s">
        <v>5370</v>
      </c>
      <c r="DE98" t="s">
        <v>5371</v>
      </c>
      <c r="DF98" t="s">
        <v>4252</v>
      </c>
      <c r="DG98" t="s">
        <v>3968</v>
      </c>
      <c r="DH98" t="s">
        <v>5288</v>
      </c>
      <c r="DI98" t="s">
        <v>4003</v>
      </c>
      <c r="DJ98" t="s">
        <v>4408</v>
      </c>
      <c r="DK98" t="s">
        <v>4411</v>
      </c>
      <c r="DL98" t="s">
        <v>3926</v>
      </c>
      <c r="DM98" t="s">
        <v>3945</v>
      </c>
      <c r="DN98" t="s">
        <v>3927</v>
      </c>
      <c r="DO98" t="s">
        <v>4403</v>
      </c>
      <c r="DP98" t="s">
        <v>3980</v>
      </c>
      <c r="DQ98" t="s">
        <v>15</v>
      </c>
      <c r="DR98" t="s">
        <v>3980</v>
      </c>
      <c r="DS98" t="s">
        <v>3981</v>
      </c>
      <c r="DT98" t="s">
        <v>3949</v>
      </c>
      <c r="DU98" t="s">
        <v>4395</v>
      </c>
      <c r="DV98">
        <v>0</v>
      </c>
      <c r="DW98">
        <v>0</v>
      </c>
      <c r="DX98" t="s">
        <v>3931</v>
      </c>
      <c r="DY98" t="s">
        <v>5378</v>
      </c>
      <c r="DZ98" s="30" t="s">
        <v>30</v>
      </c>
      <c r="EA98" t="s">
        <v>3931</v>
      </c>
      <c r="EB98" t="s">
        <v>3931</v>
      </c>
      <c r="EC98" t="s">
        <v>3931</v>
      </c>
      <c r="ED98" t="s">
        <v>3931</v>
      </c>
      <c r="EE98" t="s">
        <v>5373</v>
      </c>
      <c r="EF98" t="s">
        <v>5379</v>
      </c>
      <c r="EG98" t="s">
        <v>30</v>
      </c>
      <c r="EH98" t="s">
        <v>30</v>
      </c>
      <c r="EI98" t="s">
        <v>30</v>
      </c>
      <c r="EJ98" t="s">
        <v>30</v>
      </c>
      <c r="EK98" t="s">
        <v>30</v>
      </c>
      <c r="EL98">
        <v>0</v>
      </c>
      <c r="EM98">
        <v>0</v>
      </c>
      <c r="EN98" t="s">
        <v>30</v>
      </c>
      <c r="EO98" t="s">
        <v>30</v>
      </c>
      <c r="EP98">
        <v>0</v>
      </c>
      <c r="EQ98">
        <v>0</v>
      </c>
      <c r="ER98">
        <v>1</v>
      </c>
      <c r="ES98" t="s">
        <v>62</v>
      </c>
      <c r="ET98" t="s">
        <v>5365</v>
      </c>
      <c r="EU98">
        <v>0</v>
      </c>
      <c r="EV98" t="s">
        <v>30</v>
      </c>
      <c r="EW98" t="s">
        <v>30</v>
      </c>
      <c r="EX98" t="s">
        <v>30</v>
      </c>
      <c r="EY98" t="s">
        <v>30</v>
      </c>
      <c r="EZ98" t="str">
        <f t="shared" si="1"/>
        <v/>
      </c>
      <c r="FA98">
        <v>3.4722222222222202E-5</v>
      </c>
      <c r="FB98" t="s">
        <v>15</v>
      </c>
      <c r="FC98">
        <v>1</v>
      </c>
      <c r="FD98">
        <v>0</v>
      </c>
      <c r="FG98" t="s">
        <v>30</v>
      </c>
      <c r="FH98" t="s">
        <v>30</v>
      </c>
      <c r="FI98" t="s">
        <v>30</v>
      </c>
      <c r="FJ98" t="s">
        <v>30</v>
      </c>
      <c r="FK98" t="s">
        <v>30</v>
      </c>
      <c r="FL98">
        <v>1</v>
      </c>
      <c r="FM98" t="s">
        <v>3719</v>
      </c>
      <c r="FN98">
        <v>1</v>
      </c>
      <c r="FO98">
        <v>0</v>
      </c>
      <c r="FP98" t="s">
        <v>184</v>
      </c>
      <c r="FQ98">
        <v>1</v>
      </c>
      <c r="FR98">
        <v>0</v>
      </c>
      <c r="FS98" t="s">
        <v>30</v>
      </c>
      <c r="FT98" t="s">
        <v>55</v>
      </c>
      <c r="FU98">
        <v>0</v>
      </c>
      <c r="FV98">
        <v>0</v>
      </c>
      <c r="FW98">
        <v>0</v>
      </c>
      <c r="FX98">
        <v>0</v>
      </c>
      <c r="FY98" t="s">
        <v>62</v>
      </c>
      <c r="FZ98" t="s">
        <v>4411</v>
      </c>
      <c r="GA98" t="s">
        <v>30</v>
      </c>
      <c r="GB98" t="s">
        <v>30</v>
      </c>
      <c r="GC98" t="s">
        <v>30</v>
      </c>
    </row>
    <row r="99" spans="1:185" x14ac:dyDescent="0.25">
      <c r="A99" t="s">
        <v>184</v>
      </c>
      <c r="B99" t="s">
        <v>1259</v>
      </c>
      <c r="C99">
        <v>1</v>
      </c>
      <c r="D99" t="s">
        <v>1259</v>
      </c>
      <c r="E99">
        <v>1</v>
      </c>
      <c r="F99" t="s">
        <v>4399</v>
      </c>
      <c r="G99" t="s">
        <v>4399</v>
      </c>
      <c r="H99" t="s">
        <v>30</v>
      </c>
      <c r="I99" t="s">
        <v>30</v>
      </c>
      <c r="J99" t="s">
        <v>30</v>
      </c>
      <c r="K99" t="s">
        <v>30</v>
      </c>
      <c r="L99" t="s">
        <v>30</v>
      </c>
      <c r="M99" t="s">
        <v>30</v>
      </c>
      <c r="N99" t="s">
        <v>30</v>
      </c>
      <c r="O99" t="s">
        <v>30</v>
      </c>
      <c r="P99" t="s">
        <v>30</v>
      </c>
      <c r="Q99" s="29" t="s">
        <v>30</v>
      </c>
      <c r="R99" s="29" t="s">
        <v>30</v>
      </c>
      <c r="S99" t="s">
        <v>30</v>
      </c>
      <c r="T99" t="s">
        <v>30</v>
      </c>
      <c r="U99" t="s">
        <v>30</v>
      </c>
      <c r="V99" t="s">
        <v>30</v>
      </c>
      <c r="W99" t="s">
        <v>30</v>
      </c>
      <c r="X99" t="s">
        <v>30</v>
      </c>
      <c r="Y99" s="29" t="s">
        <v>30</v>
      </c>
      <c r="Z99" s="29" t="s">
        <v>30</v>
      </c>
      <c r="AA99" s="29" t="s">
        <v>30</v>
      </c>
      <c r="AB99" t="s">
        <v>30</v>
      </c>
      <c r="AC99" t="s">
        <v>30</v>
      </c>
      <c r="AD99" t="s">
        <v>30</v>
      </c>
      <c r="AE99" t="s">
        <v>30</v>
      </c>
      <c r="AF99" t="s">
        <v>30</v>
      </c>
      <c r="AG99" t="s">
        <v>30</v>
      </c>
      <c r="AH99" t="s">
        <v>30</v>
      </c>
      <c r="AI99" t="s">
        <v>30</v>
      </c>
      <c r="AJ99" t="s">
        <v>5380</v>
      </c>
      <c r="AK99" t="s">
        <v>30</v>
      </c>
      <c r="AL99" t="s">
        <v>30</v>
      </c>
      <c r="AM99" t="s">
        <v>30</v>
      </c>
      <c r="AN99" s="29" t="s">
        <v>30</v>
      </c>
      <c r="AO99" t="s">
        <v>30</v>
      </c>
      <c r="AP99" t="s">
        <v>30</v>
      </c>
      <c r="AQ99" t="s">
        <v>30</v>
      </c>
      <c r="AR99" t="s">
        <v>30</v>
      </c>
      <c r="AS99" t="s">
        <v>30</v>
      </c>
      <c r="AT99" t="s">
        <v>30</v>
      </c>
      <c r="AU99" t="s">
        <v>30</v>
      </c>
      <c r="AV99" t="s">
        <v>30</v>
      </c>
      <c r="AW99" t="s">
        <v>30</v>
      </c>
      <c r="AX99" t="s">
        <v>30</v>
      </c>
      <c r="AY99" t="s">
        <v>30</v>
      </c>
      <c r="AZ99" t="s">
        <v>30</v>
      </c>
      <c r="BA99" t="s">
        <v>30</v>
      </c>
      <c r="BB99" t="s">
        <v>30</v>
      </c>
      <c r="BC99" t="s">
        <v>30</v>
      </c>
      <c r="BD99" t="s">
        <v>30</v>
      </c>
      <c r="BE99" t="s">
        <v>30</v>
      </c>
      <c r="BF99" t="s">
        <v>30</v>
      </c>
      <c r="BG99" t="s">
        <v>30</v>
      </c>
      <c r="BH99" t="s">
        <v>30</v>
      </c>
      <c r="BI99" t="s">
        <v>30</v>
      </c>
      <c r="BJ99" t="s">
        <v>30</v>
      </c>
      <c r="BK99" s="29" t="s">
        <v>30</v>
      </c>
      <c r="BL99" t="s">
        <v>3914</v>
      </c>
      <c r="BM99" t="s">
        <v>3915</v>
      </c>
      <c r="BN99" s="30">
        <v>45299.682303240697</v>
      </c>
      <c r="BO99" t="s">
        <v>5381</v>
      </c>
      <c r="BP99" t="s">
        <v>5382</v>
      </c>
      <c r="BQ99" t="s">
        <v>5383</v>
      </c>
      <c r="BR99" t="s">
        <v>3962</v>
      </c>
      <c r="BS99" t="s">
        <v>3920</v>
      </c>
      <c r="BT99" t="s">
        <v>3921</v>
      </c>
      <c r="BU99" t="s">
        <v>4096</v>
      </c>
      <c r="BV99" t="s">
        <v>5384</v>
      </c>
      <c r="BW99" t="s">
        <v>5385</v>
      </c>
      <c r="BX99" t="s">
        <v>4403</v>
      </c>
      <c r="BY99" t="s">
        <v>3926</v>
      </c>
      <c r="BZ99" t="s">
        <v>3927</v>
      </c>
      <c r="CA99" s="30">
        <v>45299.682233796302</v>
      </c>
      <c r="CB99" s="30">
        <v>45299.682303240697</v>
      </c>
      <c r="CC99" s="30">
        <v>45299.679467592599</v>
      </c>
      <c r="CD99" t="s">
        <v>15</v>
      </c>
      <c r="CE99">
        <v>2024</v>
      </c>
      <c r="CF99">
        <v>1</v>
      </c>
      <c r="CG99" t="s">
        <v>3967</v>
      </c>
      <c r="CH99" t="s">
        <v>55</v>
      </c>
      <c r="CI99" t="s">
        <v>3929</v>
      </c>
      <c r="CJ99" t="s">
        <v>3930</v>
      </c>
      <c r="CK99" t="s">
        <v>3931</v>
      </c>
      <c r="CL99" t="s">
        <v>3967</v>
      </c>
      <c r="CM99">
        <v>2035</v>
      </c>
      <c r="CN99" t="s">
        <v>3967</v>
      </c>
      <c r="CO99" t="s">
        <v>3967</v>
      </c>
      <c r="CP99" s="30">
        <v>45299</v>
      </c>
      <c r="CQ99" s="30">
        <v>46394</v>
      </c>
      <c r="CR99" t="s">
        <v>3968</v>
      </c>
      <c r="CS99" t="s">
        <v>5386</v>
      </c>
      <c r="CT99" t="s">
        <v>5387</v>
      </c>
      <c r="CU99">
        <v>23430</v>
      </c>
      <c r="CV99">
        <v>59</v>
      </c>
      <c r="CW99" t="s">
        <v>3971</v>
      </c>
      <c r="CX99" t="s">
        <v>3968</v>
      </c>
      <c r="CY99" t="s">
        <v>4712</v>
      </c>
      <c r="CZ99" t="s">
        <v>4713</v>
      </c>
      <c r="DA99" t="s">
        <v>4390</v>
      </c>
      <c r="DB99" t="s">
        <v>5384</v>
      </c>
      <c r="DC99" t="s">
        <v>5384</v>
      </c>
      <c r="DD99" t="s">
        <v>5388</v>
      </c>
      <c r="DE99" t="s">
        <v>5389</v>
      </c>
      <c r="DF99" t="s">
        <v>4736</v>
      </c>
      <c r="DG99" t="s">
        <v>3968</v>
      </c>
      <c r="DH99" t="s">
        <v>4518</v>
      </c>
      <c r="DI99" t="s">
        <v>4003</v>
      </c>
      <c r="DJ99" t="s">
        <v>4408</v>
      </c>
      <c r="DK99" t="s">
        <v>4399</v>
      </c>
      <c r="DL99" t="s">
        <v>3926</v>
      </c>
      <c r="DM99" t="s">
        <v>3945</v>
      </c>
      <c r="DN99" t="s">
        <v>3927</v>
      </c>
      <c r="DO99" t="s">
        <v>4403</v>
      </c>
      <c r="DP99" t="s">
        <v>3980</v>
      </c>
      <c r="DQ99" t="s">
        <v>15</v>
      </c>
      <c r="DR99" t="s">
        <v>3980</v>
      </c>
      <c r="DS99" t="s">
        <v>3981</v>
      </c>
      <c r="DT99" t="s">
        <v>3949</v>
      </c>
      <c r="DU99" t="s">
        <v>4395</v>
      </c>
      <c r="DV99">
        <v>0</v>
      </c>
      <c r="DW99">
        <v>0</v>
      </c>
      <c r="DX99" t="s">
        <v>3931</v>
      </c>
      <c r="DY99" t="s">
        <v>4715</v>
      </c>
      <c r="DZ99" s="30" t="s">
        <v>30</v>
      </c>
      <c r="EA99" t="s">
        <v>3931</v>
      </c>
      <c r="EB99" t="s">
        <v>3931</v>
      </c>
      <c r="EC99" t="s">
        <v>3931</v>
      </c>
      <c r="ED99" t="s">
        <v>3931</v>
      </c>
      <c r="EE99" t="s">
        <v>5390</v>
      </c>
      <c r="EF99" t="s">
        <v>5391</v>
      </c>
      <c r="EG99" t="s">
        <v>30</v>
      </c>
      <c r="EH99" t="s">
        <v>30</v>
      </c>
      <c r="EI99" t="s">
        <v>30</v>
      </c>
      <c r="EJ99" t="s">
        <v>30</v>
      </c>
      <c r="EK99" t="s">
        <v>30</v>
      </c>
      <c r="EL99">
        <v>0</v>
      </c>
      <c r="EM99">
        <v>0</v>
      </c>
      <c r="EN99" t="s">
        <v>30</v>
      </c>
      <c r="EO99" t="s">
        <v>30</v>
      </c>
      <c r="EP99">
        <v>0</v>
      </c>
      <c r="EQ99">
        <v>0</v>
      </c>
      <c r="ER99">
        <v>1</v>
      </c>
      <c r="ES99" t="s">
        <v>59</v>
      </c>
      <c r="ET99" t="s">
        <v>5384</v>
      </c>
      <c r="EU99">
        <v>0</v>
      </c>
      <c r="EV99" t="s">
        <v>30</v>
      </c>
      <c r="EW99" t="s">
        <v>30</v>
      </c>
      <c r="EX99" t="s">
        <v>30</v>
      </c>
      <c r="EY99" t="s">
        <v>30</v>
      </c>
      <c r="EZ99" t="str">
        <f t="shared" si="1"/>
        <v/>
      </c>
      <c r="FA99">
        <v>6.9444444444444404E-5</v>
      </c>
      <c r="FB99" t="s">
        <v>15</v>
      </c>
      <c r="FC99">
        <v>1</v>
      </c>
      <c r="FD99">
        <v>0</v>
      </c>
      <c r="FG99" t="s">
        <v>30</v>
      </c>
      <c r="FH99" t="s">
        <v>30</v>
      </c>
      <c r="FI99" t="s">
        <v>30</v>
      </c>
      <c r="FJ99" t="s">
        <v>30</v>
      </c>
      <c r="FK99" t="s">
        <v>30</v>
      </c>
      <c r="FL99">
        <v>1</v>
      </c>
      <c r="FM99" t="s">
        <v>3719</v>
      </c>
      <c r="FN99">
        <v>1</v>
      </c>
      <c r="FO99">
        <v>0</v>
      </c>
      <c r="FP99" t="s">
        <v>184</v>
      </c>
      <c r="FQ99">
        <v>1</v>
      </c>
      <c r="FR99">
        <v>0</v>
      </c>
      <c r="FS99" t="s">
        <v>30</v>
      </c>
      <c r="FT99" t="s">
        <v>55</v>
      </c>
      <c r="FU99">
        <v>0</v>
      </c>
      <c r="FV99">
        <v>0</v>
      </c>
      <c r="FW99">
        <v>0</v>
      </c>
      <c r="FX99">
        <v>0</v>
      </c>
      <c r="FY99" t="s">
        <v>59</v>
      </c>
      <c r="FZ99" t="s">
        <v>4399</v>
      </c>
      <c r="GA99" t="s">
        <v>30</v>
      </c>
      <c r="GB99" t="s">
        <v>30</v>
      </c>
      <c r="GC99" t="s">
        <v>30</v>
      </c>
    </row>
    <row r="100" spans="1:185" x14ac:dyDescent="0.25">
      <c r="A100" t="s">
        <v>184</v>
      </c>
      <c r="B100" t="s">
        <v>1259</v>
      </c>
      <c r="C100">
        <v>1</v>
      </c>
      <c r="D100" t="s">
        <v>1259</v>
      </c>
      <c r="E100">
        <v>1</v>
      </c>
      <c r="F100" t="s">
        <v>4030</v>
      </c>
      <c r="G100" t="s">
        <v>4030</v>
      </c>
      <c r="H100" t="s">
        <v>30</v>
      </c>
      <c r="I100" t="s">
        <v>30</v>
      </c>
      <c r="J100" t="s">
        <v>30</v>
      </c>
      <c r="K100" t="s">
        <v>30</v>
      </c>
      <c r="L100" t="s">
        <v>30</v>
      </c>
      <c r="M100" t="s">
        <v>30</v>
      </c>
      <c r="N100" t="s">
        <v>30</v>
      </c>
      <c r="O100" t="s">
        <v>30</v>
      </c>
      <c r="P100" t="s">
        <v>30</v>
      </c>
      <c r="Q100" s="29" t="s">
        <v>30</v>
      </c>
      <c r="R100" s="29" t="s">
        <v>30</v>
      </c>
      <c r="S100" t="s">
        <v>30</v>
      </c>
      <c r="T100" t="s">
        <v>30</v>
      </c>
      <c r="U100" t="s">
        <v>30</v>
      </c>
      <c r="V100" t="s">
        <v>30</v>
      </c>
      <c r="W100" t="s">
        <v>30</v>
      </c>
      <c r="X100" t="s">
        <v>30</v>
      </c>
      <c r="Y100" s="29" t="s">
        <v>30</v>
      </c>
      <c r="Z100" s="29" t="s">
        <v>30</v>
      </c>
      <c r="AA100" s="29" t="s">
        <v>30</v>
      </c>
      <c r="AB100" t="s">
        <v>30</v>
      </c>
      <c r="AC100" t="s">
        <v>30</v>
      </c>
      <c r="AD100" t="s">
        <v>30</v>
      </c>
      <c r="AE100" t="s">
        <v>30</v>
      </c>
      <c r="AF100" t="s">
        <v>30</v>
      </c>
      <c r="AG100" t="s">
        <v>30</v>
      </c>
      <c r="AH100" t="s">
        <v>30</v>
      </c>
      <c r="AI100" t="s">
        <v>30</v>
      </c>
      <c r="AJ100" t="s">
        <v>5392</v>
      </c>
      <c r="AK100" t="s">
        <v>30</v>
      </c>
      <c r="AL100" t="s">
        <v>30</v>
      </c>
      <c r="AM100" t="s">
        <v>30</v>
      </c>
      <c r="AN100" s="29" t="s">
        <v>30</v>
      </c>
      <c r="AO100" t="s">
        <v>30</v>
      </c>
      <c r="AP100" t="s">
        <v>30</v>
      </c>
      <c r="AQ100" t="s">
        <v>30</v>
      </c>
      <c r="AR100" t="s">
        <v>30</v>
      </c>
      <c r="AS100" t="s">
        <v>30</v>
      </c>
      <c r="AT100" t="s">
        <v>30</v>
      </c>
      <c r="AU100" t="s">
        <v>30</v>
      </c>
      <c r="AV100" t="s">
        <v>30</v>
      </c>
      <c r="AW100" t="s">
        <v>30</v>
      </c>
      <c r="AX100" t="s">
        <v>30</v>
      </c>
      <c r="AY100" t="s">
        <v>30</v>
      </c>
      <c r="AZ100" t="s">
        <v>30</v>
      </c>
      <c r="BA100" t="s">
        <v>30</v>
      </c>
      <c r="BB100" t="s">
        <v>30</v>
      </c>
      <c r="BC100" t="s">
        <v>30</v>
      </c>
      <c r="BD100" t="s">
        <v>30</v>
      </c>
      <c r="BE100" t="s">
        <v>30</v>
      </c>
      <c r="BF100" t="s">
        <v>30</v>
      </c>
      <c r="BG100" t="s">
        <v>30</v>
      </c>
      <c r="BH100" t="s">
        <v>30</v>
      </c>
      <c r="BI100" t="s">
        <v>30</v>
      </c>
      <c r="BJ100" t="s">
        <v>30</v>
      </c>
      <c r="BK100" s="29" t="s">
        <v>30</v>
      </c>
      <c r="BL100" t="s">
        <v>3914</v>
      </c>
      <c r="BM100" t="s">
        <v>3915</v>
      </c>
      <c r="BN100" s="30">
        <v>45456.400601851899</v>
      </c>
      <c r="BO100" t="s">
        <v>5393</v>
      </c>
      <c r="BP100" t="s">
        <v>5394</v>
      </c>
      <c r="BQ100" t="s">
        <v>5395</v>
      </c>
      <c r="BR100" t="s">
        <v>3962</v>
      </c>
      <c r="BS100" t="s">
        <v>3920</v>
      </c>
      <c r="BT100" t="s">
        <v>4013</v>
      </c>
      <c r="BU100" t="s">
        <v>4014</v>
      </c>
      <c r="BV100" t="s">
        <v>5396</v>
      </c>
      <c r="BW100" t="s">
        <v>5397</v>
      </c>
      <c r="BX100" t="s">
        <v>4038</v>
      </c>
      <c r="BY100" t="s">
        <v>3926</v>
      </c>
      <c r="BZ100" t="s">
        <v>3927</v>
      </c>
      <c r="CA100" s="30">
        <v>45456.400578703702</v>
      </c>
      <c r="CB100" s="30">
        <v>45456.400601851899</v>
      </c>
      <c r="CC100" s="30">
        <v>45456.400347222203</v>
      </c>
      <c r="CD100" t="s">
        <v>15</v>
      </c>
      <c r="CE100">
        <v>2024</v>
      </c>
      <c r="CF100">
        <v>6</v>
      </c>
      <c r="CG100" t="s">
        <v>3967</v>
      </c>
      <c r="CH100" t="s">
        <v>55</v>
      </c>
      <c r="CI100" t="s">
        <v>3929</v>
      </c>
      <c r="CJ100" t="s">
        <v>3930</v>
      </c>
      <c r="CK100" t="s">
        <v>3931</v>
      </c>
      <c r="CL100" t="s">
        <v>3967</v>
      </c>
      <c r="CM100">
        <v>2035</v>
      </c>
      <c r="CN100" t="s">
        <v>3967</v>
      </c>
      <c r="CO100" t="s">
        <v>3967</v>
      </c>
      <c r="CP100" s="30">
        <v>45456</v>
      </c>
      <c r="CQ100" s="30">
        <v>46551</v>
      </c>
      <c r="CR100" t="s">
        <v>3968</v>
      </c>
      <c r="CS100" t="s">
        <v>5398</v>
      </c>
      <c r="CT100" t="s">
        <v>5399</v>
      </c>
      <c r="CU100">
        <v>23972</v>
      </c>
      <c r="CV100">
        <v>58</v>
      </c>
      <c r="CW100" t="s">
        <v>3935</v>
      </c>
      <c r="CX100" t="s">
        <v>3968</v>
      </c>
      <c r="CY100" t="s">
        <v>4580</v>
      </c>
      <c r="CZ100" t="s">
        <v>4044</v>
      </c>
      <c r="DA100" t="s">
        <v>4425</v>
      </c>
      <c r="DB100" t="s">
        <v>5396</v>
      </c>
      <c r="DC100" t="s">
        <v>5396</v>
      </c>
      <c r="DD100" t="s">
        <v>5400</v>
      </c>
      <c r="DE100" t="s">
        <v>5401</v>
      </c>
      <c r="DF100" t="s">
        <v>4428</v>
      </c>
      <c r="DG100" t="s">
        <v>4158</v>
      </c>
      <c r="DH100" t="s">
        <v>5402</v>
      </c>
      <c r="DI100" t="s">
        <v>4003</v>
      </c>
      <c r="DJ100" t="s">
        <v>3944</v>
      </c>
      <c r="DK100" t="s">
        <v>4030</v>
      </c>
      <c r="DL100" t="s">
        <v>3926</v>
      </c>
      <c r="DM100" t="s">
        <v>3945</v>
      </c>
      <c r="DN100" t="s">
        <v>3927</v>
      </c>
      <c r="DO100" t="s">
        <v>4038</v>
      </c>
      <c r="DP100" t="s">
        <v>3980</v>
      </c>
      <c r="DQ100" t="s">
        <v>15</v>
      </c>
      <c r="DR100" t="s">
        <v>3980</v>
      </c>
      <c r="DS100" t="s">
        <v>3981</v>
      </c>
      <c r="DT100" t="s">
        <v>3949</v>
      </c>
      <c r="DU100" t="s">
        <v>4430</v>
      </c>
      <c r="DV100">
        <v>0</v>
      </c>
      <c r="DW100">
        <v>0</v>
      </c>
      <c r="DX100" t="s">
        <v>3931</v>
      </c>
      <c r="DY100" t="s">
        <v>4519</v>
      </c>
      <c r="DZ100" s="30" t="s">
        <v>30</v>
      </c>
      <c r="EA100" t="s">
        <v>3931</v>
      </c>
      <c r="EB100" t="s">
        <v>3931</v>
      </c>
      <c r="EC100" t="s">
        <v>3931</v>
      </c>
      <c r="ED100" t="s">
        <v>3931</v>
      </c>
      <c r="EE100" t="s">
        <v>5403</v>
      </c>
      <c r="EF100" t="s">
        <v>5404</v>
      </c>
      <c r="EG100" t="s">
        <v>30</v>
      </c>
      <c r="EH100" t="s">
        <v>30</v>
      </c>
      <c r="EI100" t="s">
        <v>30</v>
      </c>
      <c r="EJ100" t="s">
        <v>30</v>
      </c>
      <c r="EK100" t="s">
        <v>30</v>
      </c>
      <c r="EL100">
        <v>0</v>
      </c>
      <c r="EM100">
        <v>0</v>
      </c>
      <c r="EN100" t="s">
        <v>30</v>
      </c>
      <c r="EO100" t="s">
        <v>30</v>
      </c>
      <c r="EP100">
        <v>0</v>
      </c>
      <c r="EQ100">
        <v>0</v>
      </c>
      <c r="ER100">
        <v>1</v>
      </c>
      <c r="ES100" t="s">
        <v>58</v>
      </c>
      <c r="ET100" t="s">
        <v>5396</v>
      </c>
      <c r="EU100">
        <v>0</v>
      </c>
      <c r="EV100" t="s">
        <v>30</v>
      </c>
      <c r="EW100" t="s">
        <v>30</v>
      </c>
      <c r="EX100" t="s">
        <v>30</v>
      </c>
      <c r="EY100" t="s">
        <v>30</v>
      </c>
      <c r="EZ100" t="str">
        <f t="shared" si="1"/>
        <v/>
      </c>
      <c r="FA100">
        <v>2.31481481481481E-5</v>
      </c>
      <c r="FB100" t="s">
        <v>15</v>
      </c>
      <c r="FC100">
        <v>1</v>
      </c>
      <c r="FD100">
        <v>0</v>
      </c>
      <c r="FG100" t="s">
        <v>30</v>
      </c>
      <c r="FH100" t="s">
        <v>30</v>
      </c>
      <c r="FI100" t="s">
        <v>30</v>
      </c>
      <c r="FJ100" t="s">
        <v>30</v>
      </c>
      <c r="FK100" t="s">
        <v>30</v>
      </c>
      <c r="FL100">
        <v>1</v>
      </c>
      <c r="FM100" t="s">
        <v>3719</v>
      </c>
      <c r="FN100">
        <v>1</v>
      </c>
      <c r="FO100">
        <v>0</v>
      </c>
      <c r="FP100" t="s">
        <v>184</v>
      </c>
      <c r="FQ100">
        <v>1</v>
      </c>
      <c r="FR100">
        <v>0</v>
      </c>
      <c r="FS100" t="s">
        <v>30</v>
      </c>
      <c r="FT100" t="s">
        <v>55</v>
      </c>
      <c r="FU100">
        <v>0</v>
      </c>
      <c r="FV100">
        <v>0</v>
      </c>
      <c r="FW100">
        <v>0</v>
      </c>
      <c r="FX100">
        <v>0</v>
      </c>
      <c r="FY100" t="s">
        <v>58</v>
      </c>
      <c r="FZ100" t="s">
        <v>4030</v>
      </c>
      <c r="GA100" t="s">
        <v>30</v>
      </c>
      <c r="GB100" t="s">
        <v>30</v>
      </c>
      <c r="GC100" t="s">
        <v>30</v>
      </c>
    </row>
    <row r="101" spans="1:185" x14ac:dyDescent="0.25">
      <c r="A101" t="s">
        <v>184</v>
      </c>
      <c r="B101" t="s">
        <v>1259</v>
      </c>
      <c r="C101">
        <v>1</v>
      </c>
      <c r="D101" t="s">
        <v>1259</v>
      </c>
      <c r="E101">
        <v>1</v>
      </c>
      <c r="F101" t="s">
        <v>4965</v>
      </c>
      <c r="G101" t="s">
        <v>4965</v>
      </c>
      <c r="H101" t="s">
        <v>30</v>
      </c>
      <c r="I101" t="s">
        <v>30</v>
      </c>
      <c r="J101" t="s">
        <v>30</v>
      </c>
      <c r="K101" t="s">
        <v>30</v>
      </c>
      <c r="L101" t="s">
        <v>30</v>
      </c>
      <c r="M101" t="s">
        <v>30</v>
      </c>
      <c r="N101" t="s">
        <v>30</v>
      </c>
      <c r="O101" t="s">
        <v>30</v>
      </c>
      <c r="P101" t="s">
        <v>30</v>
      </c>
      <c r="Q101" s="29" t="s">
        <v>30</v>
      </c>
      <c r="R101" s="29" t="s">
        <v>30</v>
      </c>
      <c r="S101" t="s">
        <v>30</v>
      </c>
      <c r="T101" t="s">
        <v>30</v>
      </c>
      <c r="U101" t="s">
        <v>30</v>
      </c>
      <c r="V101" t="s">
        <v>30</v>
      </c>
      <c r="W101" t="s">
        <v>30</v>
      </c>
      <c r="X101" t="s">
        <v>30</v>
      </c>
      <c r="Y101" s="29" t="s">
        <v>30</v>
      </c>
      <c r="Z101" s="29" t="s">
        <v>30</v>
      </c>
      <c r="AA101" s="29" t="s">
        <v>30</v>
      </c>
      <c r="AB101" t="s">
        <v>30</v>
      </c>
      <c r="AC101" t="s">
        <v>30</v>
      </c>
      <c r="AD101" t="s">
        <v>30</v>
      </c>
      <c r="AE101" t="s">
        <v>30</v>
      </c>
      <c r="AF101" t="s">
        <v>30</v>
      </c>
      <c r="AG101" t="s">
        <v>30</v>
      </c>
      <c r="AH101" t="s">
        <v>30</v>
      </c>
      <c r="AI101" t="s">
        <v>30</v>
      </c>
      <c r="AJ101" t="s">
        <v>5405</v>
      </c>
      <c r="AK101" t="s">
        <v>30</v>
      </c>
      <c r="AL101" t="s">
        <v>30</v>
      </c>
      <c r="AM101" t="s">
        <v>30</v>
      </c>
      <c r="AN101" s="29" t="s">
        <v>30</v>
      </c>
      <c r="AO101" t="s">
        <v>30</v>
      </c>
      <c r="AP101" t="s">
        <v>30</v>
      </c>
      <c r="AQ101" t="s">
        <v>30</v>
      </c>
      <c r="AR101" t="s">
        <v>30</v>
      </c>
      <c r="AS101" t="s">
        <v>30</v>
      </c>
      <c r="AT101" t="s">
        <v>30</v>
      </c>
      <c r="AU101" t="s">
        <v>30</v>
      </c>
      <c r="AV101" t="s">
        <v>30</v>
      </c>
      <c r="AW101" t="s">
        <v>30</v>
      </c>
      <c r="AX101" t="s">
        <v>30</v>
      </c>
      <c r="AY101" t="s">
        <v>30</v>
      </c>
      <c r="AZ101" t="s">
        <v>30</v>
      </c>
      <c r="BA101" t="s">
        <v>30</v>
      </c>
      <c r="BB101" t="s">
        <v>30</v>
      </c>
      <c r="BC101" t="s">
        <v>30</v>
      </c>
      <c r="BD101" t="s">
        <v>30</v>
      </c>
      <c r="BE101" t="s">
        <v>30</v>
      </c>
      <c r="BF101" t="s">
        <v>30</v>
      </c>
      <c r="BG101" t="s">
        <v>30</v>
      </c>
      <c r="BH101" t="s">
        <v>30</v>
      </c>
      <c r="BI101" t="s">
        <v>30</v>
      </c>
      <c r="BJ101" t="s">
        <v>30</v>
      </c>
      <c r="BK101" s="29" t="s">
        <v>30</v>
      </c>
      <c r="BL101" t="s">
        <v>3914</v>
      </c>
      <c r="BM101" t="s">
        <v>3915</v>
      </c>
      <c r="BN101" s="30">
        <v>45582.441493055601</v>
      </c>
      <c r="BO101" t="s">
        <v>5406</v>
      </c>
      <c r="BP101" t="s">
        <v>5407</v>
      </c>
      <c r="BQ101" t="s">
        <v>5408</v>
      </c>
      <c r="BR101" t="s">
        <v>3962</v>
      </c>
      <c r="BS101" t="s">
        <v>3920</v>
      </c>
      <c r="BT101" t="s">
        <v>3921</v>
      </c>
      <c r="BU101" t="s">
        <v>4096</v>
      </c>
      <c r="BV101" t="s">
        <v>5409</v>
      </c>
      <c r="BW101" t="s">
        <v>5410</v>
      </c>
      <c r="BX101" t="s">
        <v>3993</v>
      </c>
      <c r="BY101" t="s">
        <v>3926</v>
      </c>
      <c r="BZ101" t="s">
        <v>3927</v>
      </c>
      <c r="CA101" s="30">
        <v>45582.4387152778</v>
      </c>
      <c r="CB101" s="30">
        <v>45582.4387152778</v>
      </c>
      <c r="CC101" s="30">
        <v>45579.507430555597</v>
      </c>
      <c r="CD101" t="s">
        <v>15</v>
      </c>
      <c r="CE101">
        <v>2024</v>
      </c>
      <c r="CF101">
        <v>10</v>
      </c>
      <c r="CG101" t="s">
        <v>5411</v>
      </c>
      <c r="CH101" t="s">
        <v>55</v>
      </c>
      <c r="CI101" t="s">
        <v>3929</v>
      </c>
      <c r="CJ101" t="s">
        <v>3930</v>
      </c>
      <c r="CK101" t="s">
        <v>5411</v>
      </c>
      <c r="CL101" t="s">
        <v>3931</v>
      </c>
      <c r="CM101">
        <v>2035</v>
      </c>
      <c r="CN101" t="s">
        <v>3967</v>
      </c>
      <c r="CO101" t="s">
        <v>5411</v>
      </c>
      <c r="CP101" s="30">
        <v>45582</v>
      </c>
      <c r="CQ101" s="30">
        <v>45947</v>
      </c>
      <c r="CR101" t="s">
        <v>3968</v>
      </c>
      <c r="CS101" t="s">
        <v>5412</v>
      </c>
      <c r="CT101" t="s">
        <v>4045</v>
      </c>
      <c r="CU101">
        <v>25545</v>
      </c>
      <c r="CV101">
        <v>54</v>
      </c>
      <c r="CW101" t="s">
        <v>3971</v>
      </c>
      <c r="CX101" t="s">
        <v>3968</v>
      </c>
      <c r="CY101" t="s">
        <v>5413</v>
      </c>
      <c r="CZ101" t="s">
        <v>5414</v>
      </c>
      <c r="DA101" t="s">
        <v>4390</v>
      </c>
      <c r="DB101" t="s">
        <v>5409</v>
      </c>
      <c r="DC101" t="s">
        <v>5409</v>
      </c>
      <c r="DD101" t="s">
        <v>5415</v>
      </c>
      <c r="DE101" t="s">
        <v>5416</v>
      </c>
      <c r="DF101" t="s">
        <v>4899</v>
      </c>
      <c r="DG101" t="s">
        <v>3968</v>
      </c>
      <c r="DH101" t="s">
        <v>4133</v>
      </c>
      <c r="DI101" t="s">
        <v>4003</v>
      </c>
      <c r="DJ101" t="s">
        <v>4948</v>
      </c>
      <c r="DK101" t="s">
        <v>4965</v>
      </c>
      <c r="DL101" t="s">
        <v>3926</v>
      </c>
      <c r="DM101" t="s">
        <v>3945</v>
      </c>
      <c r="DN101" t="s">
        <v>3927</v>
      </c>
      <c r="DO101" t="s">
        <v>3993</v>
      </c>
      <c r="DP101" t="s">
        <v>3980</v>
      </c>
      <c r="DQ101" t="s">
        <v>15</v>
      </c>
      <c r="DR101" t="s">
        <v>3980</v>
      </c>
      <c r="DS101" t="s">
        <v>3981</v>
      </c>
      <c r="DT101" t="s">
        <v>3949</v>
      </c>
      <c r="DU101" t="s">
        <v>4395</v>
      </c>
      <c r="DV101">
        <v>0.04</v>
      </c>
      <c r="DW101">
        <v>0.04</v>
      </c>
      <c r="DX101" t="s">
        <v>3931</v>
      </c>
      <c r="DY101" t="s">
        <v>5417</v>
      </c>
      <c r="DZ101" s="30" t="s">
        <v>30</v>
      </c>
      <c r="EA101" t="s">
        <v>3931</v>
      </c>
      <c r="EB101" t="s">
        <v>3931</v>
      </c>
      <c r="EC101" t="s">
        <v>3931</v>
      </c>
      <c r="ED101" t="s">
        <v>3931</v>
      </c>
      <c r="EE101" t="s">
        <v>5418</v>
      </c>
      <c r="EF101" t="s">
        <v>5419</v>
      </c>
      <c r="EG101" t="s">
        <v>30</v>
      </c>
      <c r="EH101" t="s">
        <v>30</v>
      </c>
      <c r="EI101" t="s">
        <v>30</v>
      </c>
      <c r="EJ101" t="s">
        <v>30</v>
      </c>
      <c r="EK101" t="s">
        <v>30</v>
      </c>
      <c r="EL101">
        <v>0</v>
      </c>
      <c r="EM101">
        <v>0</v>
      </c>
      <c r="EN101" t="s">
        <v>30</v>
      </c>
      <c r="EO101" t="s">
        <v>30</v>
      </c>
      <c r="EP101">
        <v>0</v>
      </c>
      <c r="EQ101">
        <v>0</v>
      </c>
      <c r="ER101">
        <v>1</v>
      </c>
      <c r="ES101" t="s">
        <v>62</v>
      </c>
      <c r="ET101" t="s">
        <v>5409</v>
      </c>
      <c r="EU101">
        <v>0</v>
      </c>
      <c r="EV101" t="s">
        <v>30</v>
      </c>
      <c r="EW101" t="s">
        <v>30</v>
      </c>
      <c r="EX101" t="s">
        <v>30</v>
      </c>
      <c r="EY101" t="s">
        <v>30</v>
      </c>
      <c r="EZ101" t="str">
        <f t="shared" si="1"/>
        <v/>
      </c>
      <c r="FA101">
        <v>2.7777777777777801E-3</v>
      </c>
      <c r="FB101" t="s">
        <v>15</v>
      </c>
      <c r="FC101">
        <v>1</v>
      </c>
      <c r="FD101">
        <v>0</v>
      </c>
      <c r="FG101" t="s">
        <v>30</v>
      </c>
      <c r="FH101" t="s">
        <v>30</v>
      </c>
      <c r="FI101" t="s">
        <v>30</v>
      </c>
      <c r="FJ101" t="s">
        <v>30</v>
      </c>
      <c r="FK101" t="s">
        <v>30</v>
      </c>
      <c r="FL101">
        <v>1</v>
      </c>
      <c r="FM101" t="s">
        <v>3719</v>
      </c>
      <c r="FN101">
        <v>1</v>
      </c>
      <c r="FO101">
        <v>0</v>
      </c>
      <c r="FP101" t="s">
        <v>184</v>
      </c>
      <c r="FQ101">
        <v>1</v>
      </c>
      <c r="FR101">
        <v>0</v>
      </c>
      <c r="FS101" t="s">
        <v>30</v>
      </c>
      <c r="FT101" t="s">
        <v>55</v>
      </c>
      <c r="FU101">
        <v>0</v>
      </c>
      <c r="FV101">
        <v>0</v>
      </c>
      <c r="FW101">
        <v>0</v>
      </c>
      <c r="FX101">
        <v>0</v>
      </c>
      <c r="FY101" t="s">
        <v>62</v>
      </c>
      <c r="FZ101" t="s">
        <v>4965</v>
      </c>
      <c r="GA101" t="s">
        <v>30</v>
      </c>
      <c r="GB101" t="s">
        <v>30</v>
      </c>
      <c r="GC101" t="s">
        <v>30</v>
      </c>
    </row>
    <row r="102" spans="1:185" x14ac:dyDescent="0.25">
      <c r="A102" t="s">
        <v>184</v>
      </c>
      <c r="B102" t="s">
        <v>1259</v>
      </c>
      <c r="C102">
        <v>1</v>
      </c>
      <c r="D102" t="s">
        <v>1259</v>
      </c>
      <c r="E102">
        <v>1</v>
      </c>
      <c r="F102" t="s">
        <v>4030</v>
      </c>
      <c r="G102" t="s">
        <v>4030</v>
      </c>
      <c r="H102" t="s">
        <v>30</v>
      </c>
      <c r="I102" t="s">
        <v>30</v>
      </c>
      <c r="J102" t="s">
        <v>30</v>
      </c>
      <c r="K102" t="s">
        <v>30</v>
      </c>
      <c r="L102" t="s">
        <v>30</v>
      </c>
      <c r="M102" t="s">
        <v>30</v>
      </c>
      <c r="N102" t="s">
        <v>30</v>
      </c>
      <c r="O102" t="s">
        <v>30</v>
      </c>
      <c r="P102" t="s">
        <v>30</v>
      </c>
      <c r="Q102" s="29" t="s">
        <v>30</v>
      </c>
      <c r="R102" s="29" t="s">
        <v>30</v>
      </c>
      <c r="S102" t="s">
        <v>30</v>
      </c>
      <c r="T102" t="s">
        <v>30</v>
      </c>
      <c r="U102" t="s">
        <v>30</v>
      </c>
      <c r="V102" t="s">
        <v>30</v>
      </c>
      <c r="W102" t="s">
        <v>30</v>
      </c>
      <c r="X102" t="s">
        <v>30</v>
      </c>
      <c r="Y102" s="29" t="s">
        <v>30</v>
      </c>
      <c r="Z102" s="29" t="s">
        <v>30</v>
      </c>
      <c r="AA102" s="29" t="s">
        <v>30</v>
      </c>
      <c r="AB102" t="s">
        <v>30</v>
      </c>
      <c r="AC102" t="s">
        <v>30</v>
      </c>
      <c r="AD102" t="s">
        <v>30</v>
      </c>
      <c r="AE102" t="s">
        <v>30</v>
      </c>
      <c r="AF102" t="s">
        <v>30</v>
      </c>
      <c r="AG102" t="s">
        <v>30</v>
      </c>
      <c r="AH102" t="s">
        <v>30</v>
      </c>
      <c r="AI102" t="s">
        <v>30</v>
      </c>
      <c r="AJ102" t="s">
        <v>5420</v>
      </c>
      <c r="AK102" t="s">
        <v>30</v>
      </c>
      <c r="AL102" t="s">
        <v>30</v>
      </c>
      <c r="AM102" t="s">
        <v>30</v>
      </c>
      <c r="AN102" s="29" t="s">
        <v>30</v>
      </c>
      <c r="AO102" t="s">
        <v>30</v>
      </c>
      <c r="AP102" t="s">
        <v>30</v>
      </c>
      <c r="AQ102" t="s">
        <v>30</v>
      </c>
      <c r="AR102" t="s">
        <v>30</v>
      </c>
      <c r="AS102" t="s">
        <v>30</v>
      </c>
      <c r="AT102" t="s">
        <v>30</v>
      </c>
      <c r="AU102" t="s">
        <v>30</v>
      </c>
      <c r="AV102" t="s">
        <v>30</v>
      </c>
      <c r="AW102" t="s">
        <v>30</v>
      </c>
      <c r="AX102" t="s">
        <v>30</v>
      </c>
      <c r="AY102" t="s">
        <v>30</v>
      </c>
      <c r="AZ102" t="s">
        <v>30</v>
      </c>
      <c r="BA102" t="s">
        <v>30</v>
      </c>
      <c r="BB102" t="s">
        <v>30</v>
      </c>
      <c r="BC102" t="s">
        <v>30</v>
      </c>
      <c r="BD102" t="s">
        <v>30</v>
      </c>
      <c r="BE102" t="s">
        <v>30</v>
      </c>
      <c r="BF102" t="s">
        <v>30</v>
      </c>
      <c r="BG102" t="s">
        <v>30</v>
      </c>
      <c r="BH102" t="s">
        <v>30</v>
      </c>
      <c r="BI102" t="s">
        <v>30</v>
      </c>
      <c r="BJ102" t="s">
        <v>30</v>
      </c>
      <c r="BK102" s="29" t="s">
        <v>30</v>
      </c>
      <c r="BL102" t="s">
        <v>3914</v>
      </c>
      <c r="BM102" t="s">
        <v>3915</v>
      </c>
      <c r="BN102" s="30">
        <v>45397.479571759301</v>
      </c>
      <c r="BO102" t="s">
        <v>5421</v>
      </c>
      <c r="BP102" t="s">
        <v>4954</v>
      </c>
      <c r="BQ102" t="s">
        <v>4955</v>
      </c>
      <c r="BR102" t="s">
        <v>3962</v>
      </c>
      <c r="BS102" t="s">
        <v>3920</v>
      </c>
      <c r="BT102" t="s">
        <v>4013</v>
      </c>
      <c r="BU102" t="s">
        <v>4014</v>
      </c>
      <c r="BV102" t="s">
        <v>5422</v>
      </c>
      <c r="BW102" t="s">
        <v>5423</v>
      </c>
      <c r="BX102" t="s">
        <v>4038</v>
      </c>
      <c r="BY102" t="s">
        <v>3926</v>
      </c>
      <c r="BZ102" t="s">
        <v>4123</v>
      </c>
      <c r="CA102" s="30">
        <v>45397.479548611103</v>
      </c>
      <c r="CB102" s="30">
        <v>45397.479571759301</v>
      </c>
      <c r="CC102" s="30">
        <v>45397.452094907399</v>
      </c>
      <c r="CD102" t="s">
        <v>15</v>
      </c>
      <c r="CE102">
        <v>2024</v>
      </c>
      <c r="CF102">
        <v>4</v>
      </c>
      <c r="CG102" t="s">
        <v>3967</v>
      </c>
      <c r="CH102" t="s">
        <v>55</v>
      </c>
      <c r="CI102" t="s">
        <v>3929</v>
      </c>
      <c r="CJ102" t="s">
        <v>3930</v>
      </c>
      <c r="CK102" t="s">
        <v>3931</v>
      </c>
      <c r="CL102" t="s">
        <v>3967</v>
      </c>
      <c r="CM102">
        <v>2035</v>
      </c>
      <c r="CN102" t="s">
        <v>3967</v>
      </c>
      <c r="CO102" t="s">
        <v>3967</v>
      </c>
      <c r="CP102" s="30">
        <v>45397</v>
      </c>
      <c r="CQ102" s="30">
        <v>46492</v>
      </c>
      <c r="CR102" t="s">
        <v>3968</v>
      </c>
      <c r="CS102" t="s">
        <v>4958</v>
      </c>
      <c r="CT102" t="s">
        <v>4959</v>
      </c>
      <c r="CU102">
        <v>26126</v>
      </c>
      <c r="CV102">
        <v>52</v>
      </c>
      <c r="CW102" t="s">
        <v>3971</v>
      </c>
      <c r="CX102" t="s">
        <v>3968</v>
      </c>
      <c r="CY102" t="s">
        <v>5424</v>
      </c>
      <c r="CZ102" t="s">
        <v>4044</v>
      </c>
      <c r="DA102" t="s">
        <v>4425</v>
      </c>
      <c r="DB102" t="s">
        <v>5422</v>
      </c>
      <c r="DC102" t="s">
        <v>5422</v>
      </c>
      <c r="DD102" t="s">
        <v>5425</v>
      </c>
      <c r="DE102" t="s">
        <v>5426</v>
      </c>
      <c r="DF102" t="s">
        <v>5427</v>
      </c>
      <c r="DG102" t="s">
        <v>4158</v>
      </c>
      <c r="DH102" t="s">
        <v>5428</v>
      </c>
      <c r="DI102" t="s">
        <v>4003</v>
      </c>
      <c r="DJ102" t="s">
        <v>3944</v>
      </c>
      <c r="DK102" t="s">
        <v>4030</v>
      </c>
      <c r="DL102" t="s">
        <v>3926</v>
      </c>
      <c r="DM102" t="s">
        <v>4136</v>
      </c>
      <c r="DN102" t="s">
        <v>4123</v>
      </c>
      <c r="DO102" t="s">
        <v>4038</v>
      </c>
      <c r="DP102" t="s">
        <v>3980</v>
      </c>
      <c r="DQ102" t="s">
        <v>15</v>
      </c>
      <c r="DR102" t="s">
        <v>3980</v>
      </c>
      <c r="DS102" t="s">
        <v>3981</v>
      </c>
      <c r="DT102" t="s">
        <v>3949</v>
      </c>
      <c r="DU102" t="s">
        <v>4430</v>
      </c>
      <c r="DV102">
        <v>0</v>
      </c>
      <c r="DW102">
        <v>0</v>
      </c>
      <c r="DX102" t="s">
        <v>3931</v>
      </c>
      <c r="DY102" t="s">
        <v>4677</v>
      </c>
      <c r="DZ102" s="30" t="s">
        <v>30</v>
      </c>
      <c r="EA102" t="s">
        <v>3931</v>
      </c>
      <c r="EB102" t="s">
        <v>3931</v>
      </c>
      <c r="EC102" t="s">
        <v>3931</v>
      </c>
      <c r="ED102" t="s">
        <v>3931</v>
      </c>
      <c r="EE102" t="s">
        <v>4963</v>
      </c>
      <c r="EF102" t="s">
        <v>5429</v>
      </c>
      <c r="EG102" t="s">
        <v>30</v>
      </c>
      <c r="EH102" t="s">
        <v>30</v>
      </c>
      <c r="EI102" t="s">
        <v>30</v>
      </c>
      <c r="EJ102" t="s">
        <v>30</v>
      </c>
      <c r="EK102" t="s">
        <v>30</v>
      </c>
      <c r="EL102">
        <v>0</v>
      </c>
      <c r="EM102">
        <v>0</v>
      </c>
      <c r="EN102" t="s">
        <v>30</v>
      </c>
      <c r="EO102" t="s">
        <v>30</v>
      </c>
      <c r="EP102">
        <v>0</v>
      </c>
      <c r="EQ102">
        <v>0</v>
      </c>
      <c r="ER102">
        <v>1</v>
      </c>
      <c r="ES102" t="s">
        <v>53</v>
      </c>
      <c r="ET102" t="s">
        <v>5422</v>
      </c>
      <c r="EU102">
        <v>0</v>
      </c>
      <c r="EV102" t="s">
        <v>30</v>
      </c>
      <c r="EW102" t="s">
        <v>30</v>
      </c>
      <c r="EX102" t="s">
        <v>30</v>
      </c>
      <c r="EY102" t="s">
        <v>30</v>
      </c>
      <c r="EZ102">
        <f t="shared" si="1"/>
        <v>2.3148197215050459E-5</v>
      </c>
      <c r="FA102">
        <v>2.31481481481481E-5</v>
      </c>
      <c r="FB102" t="s">
        <v>15</v>
      </c>
      <c r="FC102">
        <v>1</v>
      </c>
      <c r="FD102">
        <v>0</v>
      </c>
      <c r="FE102">
        <v>1</v>
      </c>
      <c r="FG102" t="s">
        <v>30</v>
      </c>
      <c r="FH102" t="s">
        <v>30</v>
      </c>
      <c r="FI102" t="s">
        <v>30</v>
      </c>
      <c r="FJ102" t="s">
        <v>30</v>
      </c>
      <c r="FK102" t="s">
        <v>30</v>
      </c>
      <c r="FL102">
        <v>1</v>
      </c>
      <c r="FM102" t="s">
        <v>3719</v>
      </c>
      <c r="FN102">
        <v>1</v>
      </c>
      <c r="FO102">
        <v>0</v>
      </c>
      <c r="FP102" t="s">
        <v>184</v>
      </c>
      <c r="FQ102">
        <v>1</v>
      </c>
      <c r="FR102">
        <v>0</v>
      </c>
      <c r="FS102" t="s">
        <v>30</v>
      </c>
      <c r="FT102" t="s">
        <v>55</v>
      </c>
      <c r="FU102">
        <v>0</v>
      </c>
      <c r="FV102">
        <v>0</v>
      </c>
      <c r="FW102">
        <v>0</v>
      </c>
      <c r="FX102">
        <v>0</v>
      </c>
      <c r="FY102" t="s">
        <v>53</v>
      </c>
      <c r="FZ102" t="s">
        <v>4030</v>
      </c>
      <c r="GA102" t="s">
        <v>30</v>
      </c>
      <c r="GB102" t="s">
        <v>30</v>
      </c>
      <c r="GC102" t="s">
        <v>30</v>
      </c>
    </row>
    <row r="103" spans="1:185" x14ac:dyDescent="0.25">
      <c r="A103" t="s">
        <v>184</v>
      </c>
      <c r="B103" t="s">
        <v>1259</v>
      </c>
      <c r="C103">
        <v>1</v>
      </c>
      <c r="D103" t="s">
        <v>1259</v>
      </c>
      <c r="E103">
        <v>1</v>
      </c>
      <c r="F103" t="s">
        <v>4965</v>
      </c>
      <c r="G103" t="s">
        <v>4965</v>
      </c>
      <c r="H103" t="s">
        <v>30</v>
      </c>
      <c r="I103" t="s">
        <v>30</v>
      </c>
      <c r="J103" t="s">
        <v>30</v>
      </c>
      <c r="K103" t="s">
        <v>30</v>
      </c>
      <c r="L103" t="s">
        <v>30</v>
      </c>
      <c r="M103" t="s">
        <v>30</v>
      </c>
      <c r="N103" t="s">
        <v>30</v>
      </c>
      <c r="O103" t="s">
        <v>30</v>
      </c>
      <c r="P103" t="s">
        <v>30</v>
      </c>
      <c r="Q103" s="29" t="s">
        <v>30</v>
      </c>
      <c r="R103" s="29" t="s">
        <v>30</v>
      </c>
      <c r="S103" t="s">
        <v>30</v>
      </c>
      <c r="T103" t="s">
        <v>30</v>
      </c>
      <c r="U103" t="s">
        <v>30</v>
      </c>
      <c r="V103" t="s">
        <v>30</v>
      </c>
      <c r="W103" t="s">
        <v>30</v>
      </c>
      <c r="X103" t="s">
        <v>30</v>
      </c>
      <c r="Y103" s="29" t="s">
        <v>30</v>
      </c>
      <c r="Z103" s="29" t="s">
        <v>30</v>
      </c>
      <c r="AA103" s="29" t="s">
        <v>30</v>
      </c>
      <c r="AB103" t="s">
        <v>30</v>
      </c>
      <c r="AC103" t="s">
        <v>30</v>
      </c>
      <c r="AD103" t="s">
        <v>30</v>
      </c>
      <c r="AE103" t="s">
        <v>30</v>
      </c>
      <c r="AF103" t="s">
        <v>30</v>
      </c>
      <c r="AG103" t="s">
        <v>30</v>
      </c>
      <c r="AH103" t="s">
        <v>30</v>
      </c>
      <c r="AI103" t="s">
        <v>30</v>
      </c>
      <c r="AJ103" t="s">
        <v>5430</v>
      </c>
      <c r="AK103" t="s">
        <v>30</v>
      </c>
      <c r="AL103" t="s">
        <v>30</v>
      </c>
      <c r="AM103" t="s">
        <v>30</v>
      </c>
      <c r="AN103" s="29" t="s">
        <v>30</v>
      </c>
      <c r="AO103" t="s">
        <v>30</v>
      </c>
      <c r="AP103" t="s">
        <v>30</v>
      </c>
      <c r="AQ103" t="s">
        <v>30</v>
      </c>
      <c r="AR103" t="s">
        <v>30</v>
      </c>
      <c r="AS103" t="s">
        <v>30</v>
      </c>
      <c r="AT103" t="s">
        <v>30</v>
      </c>
      <c r="AU103" t="s">
        <v>30</v>
      </c>
      <c r="AV103" t="s">
        <v>30</v>
      </c>
      <c r="AW103" t="s">
        <v>30</v>
      </c>
      <c r="AX103" t="s">
        <v>30</v>
      </c>
      <c r="AY103" t="s">
        <v>30</v>
      </c>
      <c r="AZ103" t="s">
        <v>30</v>
      </c>
      <c r="BA103" t="s">
        <v>30</v>
      </c>
      <c r="BB103" t="s">
        <v>30</v>
      </c>
      <c r="BC103" t="s">
        <v>30</v>
      </c>
      <c r="BD103" t="s">
        <v>30</v>
      </c>
      <c r="BE103" t="s">
        <v>30</v>
      </c>
      <c r="BF103" t="s">
        <v>30</v>
      </c>
      <c r="BG103" t="s">
        <v>30</v>
      </c>
      <c r="BH103" t="s">
        <v>30</v>
      </c>
      <c r="BI103" t="s">
        <v>30</v>
      </c>
      <c r="BJ103" t="s">
        <v>30</v>
      </c>
      <c r="BK103" s="29" t="s">
        <v>30</v>
      </c>
      <c r="BL103" t="s">
        <v>3914</v>
      </c>
      <c r="BM103" t="s">
        <v>3915</v>
      </c>
      <c r="BN103" s="30">
        <v>45335.611562500002</v>
      </c>
      <c r="BO103" t="s">
        <v>5431</v>
      </c>
      <c r="BP103" t="s">
        <v>4954</v>
      </c>
      <c r="BQ103" t="s">
        <v>4955</v>
      </c>
      <c r="BR103" t="s">
        <v>3962</v>
      </c>
      <c r="BS103" t="s">
        <v>3920</v>
      </c>
      <c r="BT103" t="s">
        <v>4013</v>
      </c>
      <c r="BU103" t="s">
        <v>4014</v>
      </c>
      <c r="BV103" t="s">
        <v>5422</v>
      </c>
      <c r="BW103" t="s">
        <v>5423</v>
      </c>
      <c r="BX103" t="s">
        <v>3993</v>
      </c>
      <c r="BY103" t="s">
        <v>3926</v>
      </c>
      <c r="BZ103" t="s">
        <v>4123</v>
      </c>
      <c r="CA103" s="30">
        <v>45335.604131944398</v>
      </c>
      <c r="CB103" s="30">
        <v>45335.604131944398</v>
      </c>
      <c r="CC103" s="30">
        <v>45335.393287036997</v>
      </c>
      <c r="CD103" t="s">
        <v>15</v>
      </c>
      <c r="CE103">
        <v>2024</v>
      </c>
      <c r="CF103">
        <v>2</v>
      </c>
      <c r="CG103" t="s">
        <v>5432</v>
      </c>
      <c r="CH103" t="s">
        <v>55</v>
      </c>
      <c r="CI103" t="s">
        <v>3929</v>
      </c>
      <c r="CJ103" t="s">
        <v>3930</v>
      </c>
      <c r="CK103" t="s">
        <v>5432</v>
      </c>
      <c r="CL103" t="s">
        <v>3931</v>
      </c>
      <c r="CM103">
        <v>2035</v>
      </c>
      <c r="CN103" t="s">
        <v>3967</v>
      </c>
      <c r="CO103" t="s">
        <v>5432</v>
      </c>
      <c r="CP103" s="30">
        <v>45335</v>
      </c>
      <c r="CQ103" s="30">
        <v>45701</v>
      </c>
      <c r="CR103" t="s">
        <v>3968</v>
      </c>
      <c r="CS103" t="s">
        <v>4958</v>
      </c>
      <c r="CT103" t="s">
        <v>4959</v>
      </c>
      <c r="CU103">
        <v>26126</v>
      </c>
      <c r="CV103">
        <v>52</v>
      </c>
      <c r="CW103" t="s">
        <v>3971</v>
      </c>
      <c r="CX103" t="s">
        <v>3968</v>
      </c>
      <c r="CY103" t="s">
        <v>5433</v>
      </c>
      <c r="CZ103" t="s">
        <v>5414</v>
      </c>
      <c r="DA103" t="s">
        <v>4425</v>
      </c>
      <c r="DB103" t="s">
        <v>5422</v>
      </c>
      <c r="DC103" t="s">
        <v>5422</v>
      </c>
      <c r="DD103" t="s">
        <v>5425</v>
      </c>
      <c r="DE103" t="s">
        <v>5426</v>
      </c>
      <c r="DF103" t="s">
        <v>5427</v>
      </c>
      <c r="DG103" t="s">
        <v>4158</v>
      </c>
      <c r="DH103" t="s">
        <v>5428</v>
      </c>
      <c r="DI103" t="s">
        <v>4003</v>
      </c>
      <c r="DJ103" t="s">
        <v>4948</v>
      </c>
      <c r="DK103" t="s">
        <v>4965</v>
      </c>
      <c r="DL103" t="s">
        <v>3926</v>
      </c>
      <c r="DM103" t="s">
        <v>4136</v>
      </c>
      <c r="DN103" t="s">
        <v>4123</v>
      </c>
      <c r="DO103" t="s">
        <v>3993</v>
      </c>
      <c r="DP103" t="s">
        <v>3980</v>
      </c>
      <c r="DQ103" t="s">
        <v>15</v>
      </c>
      <c r="DR103" t="s">
        <v>3980</v>
      </c>
      <c r="DS103" t="s">
        <v>3981</v>
      </c>
      <c r="DT103" t="s">
        <v>3949</v>
      </c>
      <c r="DU103" t="s">
        <v>4430</v>
      </c>
      <c r="DV103">
        <v>0.11</v>
      </c>
      <c r="DW103">
        <v>0.11</v>
      </c>
      <c r="DX103" t="s">
        <v>3931</v>
      </c>
      <c r="DY103" t="s">
        <v>5417</v>
      </c>
      <c r="DZ103" s="30" t="s">
        <v>30</v>
      </c>
      <c r="EA103" t="s">
        <v>3931</v>
      </c>
      <c r="EB103" t="s">
        <v>3931</v>
      </c>
      <c r="EC103" t="s">
        <v>3931</v>
      </c>
      <c r="ED103" t="s">
        <v>3931</v>
      </c>
      <c r="EE103" t="s">
        <v>4963</v>
      </c>
      <c r="EF103" t="s">
        <v>5434</v>
      </c>
      <c r="EG103" t="s">
        <v>30</v>
      </c>
      <c r="EH103" t="s">
        <v>30</v>
      </c>
      <c r="EI103" t="s">
        <v>30</v>
      </c>
      <c r="EJ103" t="s">
        <v>30</v>
      </c>
      <c r="EK103" t="s">
        <v>30</v>
      </c>
      <c r="EL103">
        <v>0</v>
      </c>
      <c r="EM103">
        <v>0</v>
      </c>
      <c r="EN103" t="s">
        <v>30</v>
      </c>
      <c r="EO103" t="s">
        <v>30</v>
      </c>
      <c r="EP103">
        <v>0</v>
      </c>
      <c r="EQ103">
        <v>0</v>
      </c>
      <c r="ER103">
        <v>1</v>
      </c>
      <c r="ES103" t="s">
        <v>53</v>
      </c>
      <c r="ET103" t="s">
        <v>5422</v>
      </c>
      <c r="EU103">
        <v>0</v>
      </c>
      <c r="EV103" t="s">
        <v>30</v>
      </c>
      <c r="EW103" t="s">
        <v>30</v>
      </c>
      <c r="EX103" t="s">
        <v>30</v>
      </c>
      <c r="EY103" t="s">
        <v>30</v>
      </c>
      <c r="EZ103">
        <f t="shared" si="1"/>
        <v>7.4305556045146659E-3</v>
      </c>
      <c r="FA103">
        <v>7.43055555555556E-3</v>
      </c>
      <c r="FB103" t="s">
        <v>15</v>
      </c>
      <c r="FC103">
        <v>1</v>
      </c>
      <c r="FD103">
        <v>0</v>
      </c>
      <c r="FE103">
        <v>1</v>
      </c>
      <c r="FG103" t="s">
        <v>30</v>
      </c>
      <c r="FH103" t="s">
        <v>30</v>
      </c>
      <c r="FI103" t="s">
        <v>30</v>
      </c>
      <c r="FJ103" t="s">
        <v>30</v>
      </c>
      <c r="FK103" t="s">
        <v>30</v>
      </c>
      <c r="FL103">
        <v>1</v>
      </c>
      <c r="FM103" t="s">
        <v>3719</v>
      </c>
      <c r="FN103">
        <v>1</v>
      </c>
      <c r="FO103">
        <v>0</v>
      </c>
      <c r="FP103" t="s">
        <v>184</v>
      </c>
      <c r="FQ103">
        <v>1</v>
      </c>
      <c r="FR103">
        <v>0</v>
      </c>
      <c r="FS103" t="s">
        <v>30</v>
      </c>
      <c r="FT103" t="s">
        <v>55</v>
      </c>
      <c r="FU103">
        <v>0</v>
      </c>
      <c r="FV103">
        <v>0</v>
      </c>
      <c r="FW103">
        <v>0</v>
      </c>
      <c r="FX103">
        <v>0</v>
      </c>
      <c r="FY103" t="s">
        <v>53</v>
      </c>
      <c r="FZ103" t="s">
        <v>4965</v>
      </c>
      <c r="GA103" t="s">
        <v>30</v>
      </c>
      <c r="GB103" t="s">
        <v>30</v>
      </c>
      <c r="GC103" t="s">
        <v>30</v>
      </c>
    </row>
    <row r="104" spans="1:185" x14ac:dyDescent="0.25">
      <c r="A104" t="s">
        <v>184</v>
      </c>
      <c r="B104" t="s">
        <v>1259</v>
      </c>
      <c r="C104">
        <v>1</v>
      </c>
      <c r="D104" t="s">
        <v>1259</v>
      </c>
      <c r="E104">
        <v>1</v>
      </c>
      <c r="F104" t="s">
        <v>4030</v>
      </c>
      <c r="G104" t="s">
        <v>4030</v>
      </c>
      <c r="H104" t="s">
        <v>30</v>
      </c>
      <c r="I104" t="s">
        <v>30</v>
      </c>
      <c r="J104" t="s">
        <v>30</v>
      </c>
      <c r="K104" t="s">
        <v>30</v>
      </c>
      <c r="L104" t="s">
        <v>30</v>
      </c>
      <c r="M104" t="s">
        <v>30</v>
      </c>
      <c r="N104" t="s">
        <v>30</v>
      </c>
      <c r="O104" t="s">
        <v>30</v>
      </c>
      <c r="P104" t="s">
        <v>30</v>
      </c>
      <c r="Q104" s="29" t="s">
        <v>30</v>
      </c>
      <c r="R104" s="29" t="s">
        <v>30</v>
      </c>
      <c r="S104" t="s">
        <v>30</v>
      </c>
      <c r="T104" t="s">
        <v>30</v>
      </c>
      <c r="U104" t="s">
        <v>30</v>
      </c>
      <c r="V104" t="s">
        <v>30</v>
      </c>
      <c r="W104" t="s">
        <v>30</v>
      </c>
      <c r="X104" t="s">
        <v>30</v>
      </c>
      <c r="Y104" s="29" t="s">
        <v>30</v>
      </c>
      <c r="Z104" s="29" t="s">
        <v>30</v>
      </c>
      <c r="AA104" s="29" t="s">
        <v>30</v>
      </c>
      <c r="AB104" t="s">
        <v>30</v>
      </c>
      <c r="AC104" t="s">
        <v>30</v>
      </c>
      <c r="AD104" t="s">
        <v>30</v>
      </c>
      <c r="AE104" t="s">
        <v>30</v>
      </c>
      <c r="AF104" t="s">
        <v>30</v>
      </c>
      <c r="AG104" t="s">
        <v>30</v>
      </c>
      <c r="AH104" t="s">
        <v>30</v>
      </c>
      <c r="AI104" t="s">
        <v>30</v>
      </c>
      <c r="AJ104" t="s">
        <v>5435</v>
      </c>
      <c r="AK104" t="s">
        <v>30</v>
      </c>
      <c r="AL104" t="s">
        <v>30</v>
      </c>
      <c r="AM104" t="s">
        <v>30</v>
      </c>
      <c r="AN104" s="29" t="s">
        <v>30</v>
      </c>
      <c r="AO104" t="s">
        <v>30</v>
      </c>
      <c r="AP104" t="s">
        <v>30</v>
      </c>
      <c r="AQ104" t="s">
        <v>30</v>
      </c>
      <c r="AR104" t="s">
        <v>30</v>
      </c>
      <c r="AS104" t="s">
        <v>30</v>
      </c>
      <c r="AT104" t="s">
        <v>30</v>
      </c>
      <c r="AU104" t="s">
        <v>30</v>
      </c>
      <c r="AV104" t="s">
        <v>30</v>
      </c>
      <c r="AW104" t="s">
        <v>30</v>
      </c>
      <c r="AX104" t="s">
        <v>30</v>
      </c>
      <c r="AY104" t="s">
        <v>30</v>
      </c>
      <c r="AZ104" t="s">
        <v>30</v>
      </c>
      <c r="BA104" t="s">
        <v>30</v>
      </c>
      <c r="BB104" t="s">
        <v>30</v>
      </c>
      <c r="BC104" t="s">
        <v>30</v>
      </c>
      <c r="BD104" t="s">
        <v>30</v>
      </c>
      <c r="BE104" t="s">
        <v>30</v>
      </c>
      <c r="BF104" t="s">
        <v>30</v>
      </c>
      <c r="BG104" t="s">
        <v>30</v>
      </c>
      <c r="BH104" t="s">
        <v>30</v>
      </c>
      <c r="BI104" t="s">
        <v>30</v>
      </c>
      <c r="BJ104" t="s">
        <v>30</v>
      </c>
      <c r="BK104" s="29" t="s">
        <v>30</v>
      </c>
      <c r="BL104" t="s">
        <v>3914</v>
      </c>
      <c r="BM104" t="s">
        <v>3915</v>
      </c>
      <c r="BN104" s="30">
        <v>45420.452835648197</v>
      </c>
      <c r="BO104" t="s">
        <v>5436</v>
      </c>
      <c r="BP104" t="s">
        <v>5437</v>
      </c>
      <c r="BQ104" t="s">
        <v>5438</v>
      </c>
      <c r="BR104" t="s">
        <v>3962</v>
      </c>
      <c r="BS104" t="s">
        <v>3920</v>
      </c>
      <c r="BT104" t="s">
        <v>4013</v>
      </c>
      <c r="BU104" t="s">
        <v>4014</v>
      </c>
      <c r="BV104" t="s">
        <v>5439</v>
      </c>
      <c r="BW104" t="s">
        <v>5440</v>
      </c>
      <c r="BX104" t="s">
        <v>4038</v>
      </c>
      <c r="BY104" t="s">
        <v>3926</v>
      </c>
      <c r="BZ104" t="s">
        <v>4123</v>
      </c>
      <c r="CA104" s="30">
        <v>45420.452789351897</v>
      </c>
      <c r="CB104" s="30">
        <v>45420.452835648197</v>
      </c>
      <c r="CC104" s="30">
        <v>45420.449502314797</v>
      </c>
      <c r="CD104" t="s">
        <v>15</v>
      </c>
      <c r="CE104">
        <v>2024</v>
      </c>
      <c r="CF104">
        <v>5</v>
      </c>
      <c r="CG104" t="s">
        <v>3967</v>
      </c>
      <c r="CH104" t="s">
        <v>55</v>
      </c>
      <c r="CI104" t="s">
        <v>3929</v>
      </c>
      <c r="CJ104" t="s">
        <v>3930</v>
      </c>
      <c r="CK104" t="s">
        <v>3931</v>
      </c>
      <c r="CL104" t="s">
        <v>3967</v>
      </c>
      <c r="CM104">
        <v>2035</v>
      </c>
      <c r="CN104" t="s">
        <v>3967</v>
      </c>
      <c r="CO104" t="s">
        <v>3967</v>
      </c>
      <c r="CP104" s="30">
        <v>45420</v>
      </c>
      <c r="CQ104" s="30">
        <v>46515</v>
      </c>
      <c r="CR104" t="s">
        <v>3968</v>
      </c>
      <c r="CS104" t="s">
        <v>5441</v>
      </c>
      <c r="CT104" t="s">
        <v>5442</v>
      </c>
      <c r="CU104">
        <v>27998</v>
      </c>
      <c r="CV104">
        <v>47</v>
      </c>
      <c r="CW104" t="s">
        <v>3935</v>
      </c>
      <c r="CX104" t="s">
        <v>3968</v>
      </c>
      <c r="CY104" t="s">
        <v>4059</v>
      </c>
      <c r="CZ104" t="s">
        <v>4044</v>
      </c>
      <c r="DA104" t="s">
        <v>4425</v>
      </c>
      <c r="DB104" t="s">
        <v>5439</v>
      </c>
      <c r="DC104" t="s">
        <v>5439</v>
      </c>
      <c r="DD104" t="s">
        <v>4045</v>
      </c>
      <c r="DE104" t="s">
        <v>5443</v>
      </c>
      <c r="DF104" t="s">
        <v>5444</v>
      </c>
      <c r="DG104" t="s">
        <v>4158</v>
      </c>
      <c r="DH104" t="s">
        <v>4159</v>
      </c>
      <c r="DI104" t="s">
        <v>4003</v>
      </c>
      <c r="DJ104" t="s">
        <v>3944</v>
      </c>
      <c r="DK104" t="s">
        <v>4030</v>
      </c>
      <c r="DL104" t="s">
        <v>3926</v>
      </c>
      <c r="DM104" t="s">
        <v>4136</v>
      </c>
      <c r="DN104" t="s">
        <v>4123</v>
      </c>
      <c r="DO104" t="s">
        <v>4038</v>
      </c>
      <c r="DP104" t="s">
        <v>3980</v>
      </c>
      <c r="DQ104" t="s">
        <v>15</v>
      </c>
      <c r="DR104" t="s">
        <v>3980</v>
      </c>
      <c r="DS104" t="s">
        <v>3981</v>
      </c>
      <c r="DT104" t="s">
        <v>3949</v>
      </c>
      <c r="DU104" t="s">
        <v>4430</v>
      </c>
      <c r="DV104">
        <v>0</v>
      </c>
      <c r="DW104">
        <v>0</v>
      </c>
      <c r="DX104" t="s">
        <v>3931</v>
      </c>
      <c r="DY104" t="s">
        <v>4050</v>
      </c>
      <c r="DZ104" s="30" t="s">
        <v>30</v>
      </c>
      <c r="EA104" t="s">
        <v>3931</v>
      </c>
      <c r="EB104" t="s">
        <v>3931</v>
      </c>
      <c r="EC104" t="s">
        <v>3931</v>
      </c>
      <c r="ED104" t="s">
        <v>3931</v>
      </c>
      <c r="EE104" t="s">
        <v>5445</v>
      </c>
      <c r="EF104" t="s">
        <v>5446</v>
      </c>
      <c r="EG104" t="s">
        <v>30</v>
      </c>
      <c r="EH104" t="s">
        <v>30</v>
      </c>
      <c r="EI104" t="s">
        <v>30</v>
      </c>
      <c r="EJ104" t="s">
        <v>30</v>
      </c>
      <c r="EK104" t="s">
        <v>30</v>
      </c>
      <c r="EL104">
        <v>0</v>
      </c>
      <c r="EM104">
        <v>0</v>
      </c>
      <c r="EN104" t="s">
        <v>30</v>
      </c>
      <c r="EO104" t="s">
        <v>30</v>
      </c>
      <c r="EP104">
        <v>0</v>
      </c>
      <c r="EQ104">
        <v>0</v>
      </c>
      <c r="ER104">
        <v>1</v>
      </c>
      <c r="ES104" t="s">
        <v>53</v>
      </c>
      <c r="ET104" t="s">
        <v>5439</v>
      </c>
      <c r="EU104">
        <v>0</v>
      </c>
      <c r="EV104" t="s">
        <v>30</v>
      </c>
      <c r="EW104" t="s">
        <v>30</v>
      </c>
      <c r="EX104" t="s">
        <v>30</v>
      </c>
      <c r="EY104" t="s">
        <v>30</v>
      </c>
      <c r="EZ104">
        <f t="shared" si="1"/>
        <v>4.6296299842651933E-5</v>
      </c>
      <c r="FA104">
        <v>4.6296296296296301E-5</v>
      </c>
      <c r="FB104" t="s">
        <v>15</v>
      </c>
      <c r="FC104">
        <v>1</v>
      </c>
      <c r="FD104">
        <v>0</v>
      </c>
      <c r="FE104">
        <v>1</v>
      </c>
      <c r="FG104" t="s">
        <v>30</v>
      </c>
      <c r="FH104" t="s">
        <v>30</v>
      </c>
      <c r="FI104" t="s">
        <v>30</v>
      </c>
      <c r="FJ104" t="s">
        <v>30</v>
      </c>
      <c r="FK104" t="s">
        <v>30</v>
      </c>
      <c r="FL104">
        <v>1</v>
      </c>
      <c r="FM104" t="s">
        <v>3719</v>
      </c>
      <c r="FN104">
        <v>1</v>
      </c>
      <c r="FO104">
        <v>0</v>
      </c>
      <c r="FP104" t="s">
        <v>184</v>
      </c>
      <c r="FQ104">
        <v>1</v>
      </c>
      <c r="FR104">
        <v>0</v>
      </c>
      <c r="FS104" t="s">
        <v>30</v>
      </c>
      <c r="FT104" t="s">
        <v>55</v>
      </c>
      <c r="FU104">
        <v>0</v>
      </c>
      <c r="FV104">
        <v>0</v>
      </c>
      <c r="FW104">
        <v>0</v>
      </c>
      <c r="FX104">
        <v>0</v>
      </c>
      <c r="FY104" t="s">
        <v>53</v>
      </c>
      <c r="FZ104" t="s">
        <v>4030</v>
      </c>
      <c r="GA104" t="s">
        <v>30</v>
      </c>
      <c r="GB104" t="s">
        <v>30</v>
      </c>
      <c r="GC104" t="s">
        <v>30</v>
      </c>
    </row>
    <row r="105" spans="1:185" x14ac:dyDescent="0.25">
      <c r="A105" t="s">
        <v>184</v>
      </c>
      <c r="B105" t="s">
        <v>1259</v>
      </c>
      <c r="C105">
        <v>1</v>
      </c>
      <c r="D105" t="s">
        <v>1259</v>
      </c>
      <c r="E105">
        <v>1</v>
      </c>
      <c r="F105" t="s">
        <v>4411</v>
      </c>
      <c r="G105" t="s">
        <v>4411</v>
      </c>
      <c r="H105" t="s">
        <v>30</v>
      </c>
      <c r="I105" t="s">
        <v>30</v>
      </c>
      <c r="J105" t="s">
        <v>30</v>
      </c>
      <c r="K105" t="s">
        <v>30</v>
      </c>
      <c r="L105" t="s">
        <v>30</v>
      </c>
      <c r="M105" t="s">
        <v>30</v>
      </c>
      <c r="N105" t="s">
        <v>30</v>
      </c>
      <c r="O105" t="s">
        <v>30</v>
      </c>
      <c r="P105" t="s">
        <v>30</v>
      </c>
      <c r="Q105" s="29" t="s">
        <v>30</v>
      </c>
      <c r="R105" s="29" t="s">
        <v>30</v>
      </c>
      <c r="S105" t="s">
        <v>30</v>
      </c>
      <c r="T105" t="s">
        <v>30</v>
      </c>
      <c r="U105" t="s">
        <v>30</v>
      </c>
      <c r="V105" t="s">
        <v>30</v>
      </c>
      <c r="W105" t="s">
        <v>30</v>
      </c>
      <c r="X105" t="s">
        <v>30</v>
      </c>
      <c r="Y105" s="29" t="s">
        <v>30</v>
      </c>
      <c r="Z105" s="29" t="s">
        <v>30</v>
      </c>
      <c r="AA105" s="29" t="s">
        <v>30</v>
      </c>
      <c r="AB105" t="s">
        <v>30</v>
      </c>
      <c r="AC105" t="s">
        <v>30</v>
      </c>
      <c r="AD105" t="s">
        <v>30</v>
      </c>
      <c r="AE105" t="s">
        <v>30</v>
      </c>
      <c r="AF105" t="s">
        <v>30</v>
      </c>
      <c r="AG105" t="s">
        <v>30</v>
      </c>
      <c r="AH105" t="s">
        <v>30</v>
      </c>
      <c r="AI105" t="s">
        <v>30</v>
      </c>
      <c r="AJ105" t="s">
        <v>5447</v>
      </c>
      <c r="AK105" t="s">
        <v>30</v>
      </c>
      <c r="AL105" t="s">
        <v>30</v>
      </c>
      <c r="AM105" t="s">
        <v>30</v>
      </c>
      <c r="AN105" s="29" t="s">
        <v>30</v>
      </c>
      <c r="AO105" t="s">
        <v>30</v>
      </c>
      <c r="AP105" t="s">
        <v>30</v>
      </c>
      <c r="AQ105" t="s">
        <v>30</v>
      </c>
      <c r="AR105" t="s">
        <v>30</v>
      </c>
      <c r="AS105" t="s">
        <v>30</v>
      </c>
      <c r="AT105" t="s">
        <v>30</v>
      </c>
      <c r="AU105" t="s">
        <v>30</v>
      </c>
      <c r="AV105" t="s">
        <v>30</v>
      </c>
      <c r="AW105" t="s">
        <v>30</v>
      </c>
      <c r="AX105" t="s">
        <v>30</v>
      </c>
      <c r="AY105" t="s">
        <v>30</v>
      </c>
      <c r="AZ105" t="s">
        <v>30</v>
      </c>
      <c r="BA105" t="s">
        <v>30</v>
      </c>
      <c r="BB105" t="s">
        <v>30</v>
      </c>
      <c r="BC105" t="s">
        <v>30</v>
      </c>
      <c r="BD105" t="s">
        <v>30</v>
      </c>
      <c r="BE105" t="s">
        <v>30</v>
      </c>
      <c r="BF105" t="s">
        <v>30</v>
      </c>
      <c r="BG105" t="s">
        <v>30</v>
      </c>
      <c r="BH105" t="s">
        <v>30</v>
      </c>
      <c r="BI105" t="s">
        <v>30</v>
      </c>
      <c r="BJ105" t="s">
        <v>30</v>
      </c>
      <c r="BK105" s="29" t="s">
        <v>30</v>
      </c>
      <c r="BL105" t="s">
        <v>3914</v>
      </c>
      <c r="BM105" t="s">
        <v>3915</v>
      </c>
      <c r="BN105" s="30">
        <v>45356.406481481499</v>
      </c>
      <c r="BO105" t="s">
        <v>5448</v>
      </c>
      <c r="BP105" t="s">
        <v>5449</v>
      </c>
      <c r="BQ105" t="s">
        <v>5450</v>
      </c>
      <c r="BR105" t="s">
        <v>3962</v>
      </c>
      <c r="BS105" t="s">
        <v>3920</v>
      </c>
      <c r="BT105" t="s">
        <v>4216</v>
      </c>
      <c r="BU105" t="s">
        <v>4217</v>
      </c>
      <c r="BV105" t="s">
        <v>5451</v>
      </c>
      <c r="BW105" t="s">
        <v>5452</v>
      </c>
      <c r="BX105" t="s">
        <v>3993</v>
      </c>
      <c r="BY105" t="s">
        <v>3926</v>
      </c>
      <c r="BZ105" t="s">
        <v>4123</v>
      </c>
      <c r="CA105" s="30">
        <v>45356.383877314802</v>
      </c>
      <c r="CB105" s="30">
        <v>45356.383877314802</v>
      </c>
      <c r="CC105" s="30">
        <v>45355.653136574103</v>
      </c>
      <c r="CD105" t="s">
        <v>15</v>
      </c>
      <c r="CE105">
        <v>2024</v>
      </c>
      <c r="CF105">
        <v>3</v>
      </c>
      <c r="CG105" t="s">
        <v>5453</v>
      </c>
      <c r="CH105" t="s">
        <v>55</v>
      </c>
      <c r="CI105" t="s">
        <v>3929</v>
      </c>
      <c r="CJ105" t="s">
        <v>3930</v>
      </c>
      <c r="CK105" t="s">
        <v>5453</v>
      </c>
      <c r="CL105" t="s">
        <v>3931</v>
      </c>
      <c r="CM105">
        <v>2035</v>
      </c>
      <c r="CN105" t="s">
        <v>3967</v>
      </c>
      <c r="CO105" t="s">
        <v>5453</v>
      </c>
      <c r="CP105" s="30">
        <v>45356</v>
      </c>
      <c r="CQ105" s="30">
        <v>45721</v>
      </c>
      <c r="CR105" t="s">
        <v>3968</v>
      </c>
      <c r="CS105" t="s">
        <v>5454</v>
      </c>
      <c r="CT105" t="s">
        <v>5455</v>
      </c>
      <c r="CU105">
        <v>24564</v>
      </c>
      <c r="CV105">
        <v>56</v>
      </c>
      <c r="CW105" t="s">
        <v>3935</v>
      </c>
      <c r="CX105" t="s">
        <v>3968</v>
      </c>
      <c r="CY105" t="s">
        <v>5029</v>
      </c>
      <c r="CZ105" t="s">
        <v>5456</v>
      </c>
      <c r="DA105" t="s">
        <v>4390</v>
      </c>
      <c r="DB105" t="s">
        <v>5451</v>
      </c>
      <c r="DC105" t="s">
        <v>5451</v>
      </c>
      <c r="DD105" t="s">
        <v>5457</v>
      </c>
      <c r="DE105" t="s">
        <v>5458</v>
      </c>
      <c r="DF105" t="s">
        <v>5459</v>
      </c>
      <c r="DG105" t="s">
        <v>3968</v>
      </c>
      <c r="DH105" t="s">
        <v>5460</v>
      </c>
      <c r="DI105" t="s">
        <v>4003</v>
      </c>
      <c r="DJ105" t="s">
        <v>4408</v>
      </c>
      <c r="DK105" t="s">
        <v>4411</v>
      </c>
      <c r="DL105" t="s">
        <v>3926</v>
      </c>
      <c r="DM105" t="s">
        <v>4136</v>
      </c>
      <c r="DN105" t="s">
        <v>4123</v>
      </c>
      <c r="DO105" t="s">
        <v>3993</v>
      </c>
      <c r="DP105" t="s">
        <v>3980</v>
      </c>
      <c r="DQ105" t="s">
        <v>15</v>
      </c>
      <c r="DR105" t="s">
        <v>3980</v>
      </c>
      <c r="DS105" t="s">
        <v>3981</v>
      </c>
      <c r="DT105" t="s">
        <v>3949</v>
      </c>
      <c r="DU105" t="s">
        <v>4395</v>
      </c>
      <c r="DV105">
        <v>0.33</v>
      </c>
      <c r="DW105">
        <v>0.33</v>
      </c>
      <c r="DX105" t="s">
        <v>3931</v>
      </c>
      <c r="DY105" t="s">
        <v>5031</v>
      </c>
      <c r="DZ105" s="30" t="s">
        <v>30</v>
      </c>
      <c r="EA105" t="s">
        <v>3931</v>
      </c>
      <c r="EB105" t="s">
        <v>3931</v>
      </c>
      <c r="EC105" t="s">
        <v>3931</v>
      </c>
      <c r="ED105" t="s">
        <v>3931</v>
      </c>
      <c r="EE105" t="s">
        <v>5461</v>
      </c>
      <c r="EF105" t="s">
        <v>5462</v>
      </c>
      <c r="EG105" t="s">
        <v>30</v>
      </c>
      <c r="EH105" t="s">
        <v>30</v>
      </c>
      <c r="EI105" t="s">
        <v>30</v>
      </c>
      <c r="EJ105" t="s">
        <v>30</v>
      </c>
      <c r="EK105" t="s">
        <v>30</v>
      </c>
      <c r="EL105">
        <v>0</v>
      </c>
      <c r="EM105">
        <v>0</v>
      </c>
      <c r="EN105" t="s">
        <v>30</v>
      </c>
      <c r="EO105" t="s">
        <v>30</v>
      </c>
      <c r="EP105">
        <v>0</v>
      </c>
      <c r="EQ105">
        <v>0</v>
      </c>
      <c r="ER105">
        <v>1</v>
      </c>
      <c r="ES105" t="s">
        <v>62</v>
      </c>
      <c r="ET105" t="s">
        <v>5451</v>
      </c>
      <c r="EU105">
        <v>0</v>
      </c>
      <c r="EV105" t="s">
        <v>30</v>
      </c>
      <c r="EW105" t="s">
        <v>30</v>
      </c>
      <c r="EX105" t="s">
        <v>30</v>
      </c>
      <c r="EY105" t="s">
        <v>30</v>
      </c>
      <c r="EZ105">
        <f t="shared" si="1"/>
        <v>2.2604166697419714E-2</v>
      </c>
      <c r="FA105">
        <v>2.2604166666666699E-2</v>
      </c>
      <c r="FB105" t="s">
        <v>15</v>
      </c>
      <c r="FC105">
        <v>1</v>
      </c>
      <c r="FD105">
        <v>0</v>
      </c>
      <c r="FE105">
        <v>1</v>
      </c>
      <c r="FG105" t="s">
        <v>30</v>
      </c>
      <c r="FH105" t="s">
        <v>30</v>
      </c>
      <c r="FI105" t="s">
        <v>30</v>
      </c>
      <c r="FJ105" t="s">
        <v>30</v>
      </c>
      <c r="FK105" t="s">
        <v>30</v>
      </c>
      <c r="FL105">
        <v>1</v>
      </c>
      <c r="FM105" t="s">
        <v>3719</v>
      </c>
      <c r="FN105">
        <v>1</v>
      </c>
      <c r="FO105">
        <v>0</v>
      </c>
      <c r="FP105" t="s">
        <v>184</v>
      </c>
      <c r="FQ105">
        <v>1</v>
      </c>
      <c r="FR105">
        <v>0</v>
      </c>
      <c r="FS105" t="s">
        <v>30</v>
      </c>
      <c r="FT105" t="s">
        <v>55</v>
      </c>
      <c r="FU105">
        <v>0</v>
      </c>
      <c r="FV105">
        <v>0</v>
      </c>
      <c r="FW105">
        <v>0</v>
      </c>
      <c r="FX105">
        <v>0</v>
      </c>
      <c r="FY105" t="s">
        <v>62</v>
      </c>
      <c r="FZ105" t="s">
        <v>4411</v>
      </c>
      <c r="GA105" t="s">
        <v>30</v>
      </c>
      <c r="GB105" t="s">
        <v>30</v>
      </c>
      <c r="GC105" t="s">
        <v>30</v>
      </c>
    </row>
    <row r="106" spans="1:185" x14ac:dyDescent="0.25">
      <c r="A106" t="s">
        <v>184</v>
      </c>
      <c r="B106" t="s">
        <v>1259</v>
      </c>
      <c r="C106">
        <v>1</v>
      </c>
      <c r="D106" t="s">
        <v>1259</v>
      </c>
      <c r="E106">
        <v>1</v>
      </c>
      <c r="F106" t="s">
        <v>4030</v>
      </c>
      <c r="G106" t="s">
        <v>4030</v>
      </c>
      <c r="H106" t="s">
        <v>30</v>
      </c>
      <c r="I106" t="s">
        <v>30</v>
      </c>
      <c r="J106" t="s">
        <v>30</v>
      </c>
      <c r="K106" t="s">
        <v>30</v>
      </c>
      <c r="L106" t="s">
        <v>30</v>
      </c>
      <c r="M106" t="s">
        <v>30</v>
      </c>
      <c r="N106" t="s">
        <v>30</v>
      </c>
      <c r="O106" t="s">
        <v>30</v>
      </c>
      <c r="P106" t="s">
        <v>30</v>
      </c>
      <c r="Q106" s="29" t="s">
        <v>30</v>
      </c>
      <c r="R106" s="29" t="s">
        <v>30</v>
      </c>
      <c r="S106" t="s">
        <v>30</v>
      </c>
      <c r="T106" t="s">
        <v>30</v>
      </c>
      <c r="U106" t="s">
        <v>30</v>
      </c>
      <c r="V106" t="s">
        <v>30</v>
      </c>
      <c r="W106" t="s">
        <v>30</v>
      </c>
      <c r="X106" t="s">
        <v>30</v>
      </c>
      <c r="Y106" s="29" t="s">
        <v>30</v>
      </c>
      <c r="Z106" s="29" t="s">
        <v>30</v>
      </c>
      <c r="AA106" s="29" t="s">
        <v>30</v>
      </c>
      <c r="AB106" t="s">
        <v>30</v>
      </c>
      <c r="AC106" t="s">
        <v>30</v>
      </c>
      <c r="AD106" t="s">
        <v>30</v>
      </c>
      <c r="AE106" t="s">
        <v>30</v>
      </c>
      <c r="AF106" t="s">
        <v>30</v>
      </c>
      <c r="AG106" t="s">
        <v>30</v>
      </c>
      <c r="AH106" t="s">
        <v>30</v>
      </c>
      <c r="AI106" t="s">
        <v>30</v>
      </c>
      <c r="AJ106" t="s">
        <v>5463</v>
      </c>
      <c r="AK106" t="s">
        <v>30</v>
      </c>
      <c r="AL106" t="s">
        <v>30</v>
      </c>
      <c r="AM106" t="s">
        <v>30</v>
      </c>
      <c r="AN106" s="29" t="s">
        <v>30</v>
      </c>
      <c r="AO106" t="s">
        <v>30</v>
      </c>
      <c r="AP106" t="s">
        <v>30</v>
      </c>
      <c r="AQ106" t="s">
        <v>30</v>
      </c>
      <c r="AR106" t="s">
        <v>30</v>
      </c>
      <c r="AS106" t="s">
        <v>30</v>
      </c>
      <c r="AT106" t="s">
        <v>30</v>
      </c>
      <c r="AU106" t="s">
        <v>30</v>
      </c>
      <c r="AV106" t="s">
        <v>30</v>
      </c>
      <c r="AW106" t="s">
        <v>30</v>
      </c>
      <c r="AX106" t="s">
        <v>30</v>
      </c>
      <c r="AY106" t="s">
        <v>30</v>
      </c>
      <c r="AZ106" t="s">
        <v>30</v>
      </c>
      <c r="BA106" t="s">
        <v>30</v>
      </c>
      <c r="BB106" t="s">
        <v>30</v>
      </c>
      <c r="BC106" t="s">
        <v>30</v>
      </c>
      <c r="BD106" t="s">
        <v>30</v>
      </c>
      <c r="BE106" t="s">
        <v>30</v>
      </c>
      <c r="BF106" t="s">
        <v>30</v>
      </c>
      <c r="BG106" t="s">
        <v>30</v>
      </c>
      <c r="BH106" t="s">
        <v>30</v>
      </c>
      <c r="BI106" t="s">
        <v>30</v>
      </c>
      <c r="BJ106" t="s">
        <v>30</v>
      </c>
      <c r="BK106" s="29" t="s">
        <v>30</v>
      </c>
      <c r="BL106" t="s">
        <v>3914</v>
      </c>
      <c r="BM106" t="s">
        <v>3915</v>
      </c>
      <c r="BN106" s="30">
        <v>45393.684317129599</v>
      </c>
      <c r="BO106" t="s">
        <v>5464</v>
      </c>
      <c r="BP106" t="s">
        <v>5058</v>
      </c>
      <c r="BQ106" t="s">
        <v>5059</v>
      </c>
      <c r="BR106" t="s">
        <v>3962</v>
      </c>
      <c r="BS106" t="s">
        <v>3920</v>
      </c>
      <c r="BT106" t="s">
        <v>3921</v>
      </c>
      <c r="BU106" t="s">
        <v>3963</v>
      </c>
      <c r="BV106" t="s">
        <v>4086</v>
      </c>
      <c r="BW106" t="s">
        <v>4087</v>
      </c>
      <c r="BX106" t="s">
        <v>4038</v>
      </c>
      <c r="BY106" t="s">
        <v>3926</v>
      </c>
      <c r="BZ106" t="s">
        <v>3927</v>
      </c>
      <c r="CA106" s="30">
        <v>45393.684270833299</v>
      </c>
      <c r="CB106" s="30">
        <v>45393.684317129599</v>
      </c>
      <c r="CC106" s="30">
        <v>45393.682916666701</v>
      </c>
      <c r="CD106" t="s">
        <v>15</v>
      </c>
      <c r="CE106">
        <v>2024</v>
      </c>
      <c r="CF106">
        <v>4</v>
      </c>
      <c r="CG106" t="s">
        <v>3967</v>
      </c>
      <c r="CH106" t="s">
        <v>55</v>
      </c>
      <c r="CI106" t="s">
        <v>3929</v>
      </c>
      <c r="CJ106" t="s">
        <v>3930</v>
      </c>
      <c r="CK106" t="s">
        <v>3931</v>
      </c>
      <c r="CL106" t="s">
        <v>3967</v>
      </c>
      <c r="CM106">
        <v>2035</v>
      </c>
      <c r="CN106" t="s">
        <v>3967</v>
      </c>
      <c r="CO106" t="s">
        <v>3967</v>
      </c>
      <c r="CP106" s="30">
        <v>45393</v>
      </c>
      <c r="CQ106" s="30">
        <v>46488</v>
      </c>
      <c r="CR106" t="s">
        <v>3968</v>
      </c>
      <c r="CS106" t="s">
        <v>3969</v>
      </c>
      <c r="CT106" t="s">
        <v>4311</v>
      </c>
      <c r="CU106">
        <v>23595</v>
      </c>
      <c r="CV106">
        <v>59</v>
      </c>
      <c r="CW106" t="s">
        <v>3935</v>
      </c>
      <c r="CX106" t="s">
        <v>3968</v>
      </c>
      <c r="CY106" t="s">
        <v>5424</v>
      </c>
      <c r="CZ106" t="s">
        <v>4044</v>
      </c>
      <c r="DA106" t="s">
        <v>4425</v>
      </c>
      <c r="DB106" t="s">
        <v>4086</v>
      </c>
      <c r="DC106" t="s">
        <v>4086</v>
      </c>
      <c r="DD106" t="s">
        <v>4088</v>
      </c>
      <c r="DE106" t="s">
        <v>4089</v>
      </c>
      <c r="DF106" t="s">
        <v>5067</v>
      </c>
      <c r="DG106" t="s">
        <v>3968</v>
      </c>
      <c r="DH106" t="s">
        <v>3977</v>
      </c>
      <c r="DI106" t="s">
        <v>4003</v>
      </c>
      <c r="DJ106" t="s">
        <v>3944</v>
      </c>
      <c r="DK106" t="s">
        <v>4030</v>
      </c>
      <c r="DL106" t="s">
        <v>3926</v>
      </c>
      <c r="DM106" t="s">
        <v>3945</v>
      </c>
      <c r="DN106" t="s">
        <v>3927</v>
      </c>
      <c r="DO106" t="s">
        <v>4038</v>
      </c>
      <c r="DP106" t="s">
        <v>3980</v>
      </c>
      <c r="DQ106" t="s">
        <v>15</v>
      </c>
      <c r="DR106" t="s">
        <v>3980</v>
      </c>
      <c r="DS106" t="s">
        <v>3981</v>
      </c>
      <c r="DT106" t="s">
        <v>3949</v>
      </c>
      <c r="DU106" t="s">
        <v>4430</v>
      </c>
      <c r="DV106">
        <v>0</v>
      </c>
      <c r="DW106">
        <v>0</v>
      </c>
      <c r="DX106" t="s">
        <v>3931</v>
      </c>
      <c r="DY106" t="s">
        <v>4677</v>
      </c>
      <c r="DZ106" s="30" t="s">
        <v>30</v>
      </c>
      <c r="EA106" t="s">
        <v>3931</v>
      </c>
      <c r="EB106" t="s">
        <v>3931</v>
      </c>
      <c r="EC106" t="s">
        <v>3931</v>
      </c>
      <c r="ED106" t="s">
        <v>3931</v>
      </c>
      <c r="EE106" t="s">
        <v>3983</v>
      </c>
      <c r="EF106" t="s">
        <v>5465</v>
      </c>
      <c r="EG106" t="s">
        <v>30</v>
      </c>
      <c r="EH106" t="s">
        <v>30</v>
      </c>
      <c r="EI106" t="s">
        <v>30</v>
      </c>
      <c r="EJ106" t="s">
        <v>30</v>
      </c>
      <c r="EK106" t="s">
        <v>30</v>
      </c>
      <c r="EL106">
        <v>0</v>
      </c>
      <c r="EM106">
        <v>0</v>
      </c>
      <c r="EN106" t="s">
        <v>30</v>
      </c>
      <c r="EO106" t="s">
        <v>30</v>
      </c>
      <c r="EP106">
        <v>0</v>
      </c>
      <c r="EQ106">
        <v>0</v>
      </c>
      <c r="ER106">
        <v>1</v>
      </c>
      <c r="ES106" t="s">
        <v>62</v>
      </c>
      <c r="ET106" t="s">
        <v>4086</v>
      </c>
      <c r="EU106">
        <v>0</v>
      </c>
      <c r="EV106" t="s">
        <v>30</v>
      </c>
      <c r="EW106" t="s">
        <v>30</v>
      </c>
      <c r="EX106" t="s">
        <v>30</v>
      </c>
      <c r="EY106" t="s">
        <v>30</v>
      </c>
      <c r="EZ106" t="str">
        <f t="shared" si="1"/>
        <v/>
      </c>
      <c r="FA106">
        <v>4.6296296296296301E-5</v>
      </c>
      <c r="FB106" t="s">
        <v>15</v>
      </c>
      <c r="FC106">
        <v>1</v>
      </c>
      <c r="FD106">
        <v>0</v>
      </c>
      <c r="FG106" t="s">
        <v>30</v>
      </c>
      <c r="FH106" t="s">
        <v>30</v>
      </c>
      <c r="FI106" t="s">
        <v>30</v>
      </c>
      <c r="FJ106" t="s">
        <v>30</v>
      </c>
      <c r="FK106" t="s">
        <v>30</v>
      </c>
      <c r="FL106">
        <v>1</v>
      </c>
      <c r="FM106" t="s">
        <v>3719</v>
      </c>
      <c r="FN106">
        <v>1</v>
      </c>
      <c r="FO106">
        <v>0</v>
      </c>
      <c r="FP106" t="s">
        <v>184</v>
      </c>
      <c r="FQ106">
        <v>1</v>
      </c>
      <c r="FR106">
        <v>0</v>
      </c>
      <c r="FS106" t="s">
        <v>30</v>
      </c>
      <c r="FT106" t="s">
        <v>55</v>
      </c>
      <c r="FU106">
        <v>0</v>
      </c>
      <c r="FV106">
        <v>0</v>
      </c>
      <c r="FW106">
        <v>0</v>
      </c>
      <c r="FX106">
        <v>0</v>
      </c>
      <c r="FY106" t="s">
        <v>62</v>
      </c>
      <c r="FZ106" t="s">
        <v>4030</v>
      </c>
      <c r="GA106" t="s">
        <v>30</v>
      </c>
      <c r="GB106" t="s">
        <v>30</v>
      </c>
      <c r="GC106" t="s">
        <v>30</v>
      </c>
    </row>
    <row r="107" spans="1:185" x14ac:dyDescent="0.25">
      <c r="A107" t="s">
        <v>184</v>
      </c>
      <c r="B107" t="s">
        <v>1259</v>
      </c>
      <c r="C107">
        <v>1</v>
      </c>
      <c r="D107" t="s">
        <v>1259</v>
      </c>
      <c r="E107">
        <v>1</v>
      </c>
      <c r="F107" t="s">
        <v>4399</v>
      </c>
      <c r="G107" t="s">
        <v>4399</v>
      </c>
      <c r="H107" t="s">
        <v>30</v>
      </c>
      <c r="I107" t="s">
        <v>30</v>
      </c>
      <c r="J107" t="s">
        <v>30</v>
      </c>
      <c r="K107" t="s">
        <v>30</v>
      </c>
      <c r="L107" t="s">
        <v>30</v>
      </c>
      <c r="M107" t="s">
        <v>30</v>
      </c>
      <c r="N107" t="s">
        <v>30</v>
      </c>
      <c r="O107" t="s">
        <v>30</v>
      </c>
      <c r="P107" t="s">
        <v>30</v>
      </c>
      <c r="Q107" s="29" t="s">
        <v>30</v>
      </c>
      <c r="R107" s="29" t="s">
        <v>30</v>
      </c>
      <c r="S107" t="s">
        <v>30</v>
      </c>
      <c r="T107" t="s">
        <v>30</v>
      </c>
      <c r="U107" t="s">
        <v>30</v>
      </c>
      <c r="V107" t="s">
        <v>30</v>
      </c>
      <c r="W107" t="s">
        <v>30</v>
      </c>
      <c r="X107" t="s">
        <v>30</v>
      </c>
      <c r="Y107" s="29" t="s">
        <v>30</v>
      </c>
      <c r="Z107" s="29" t="s">
        <v>30</v>
      </c>
      <c r="AA107" s="29" t="s">
        <v>30</v>
      </c>
      <c r="AB107" t="s">
        <v>30</v>
      </c>
      <c r="AC107" t="s">
        <v>30</v>
      </c>
      <c r="AD107" t="s">
        <v>30</v>
      </c>
      <c r="AE107" t="s">
        <v>30</v>
      </c>
      <c r="AF107" t="s">
        <v>30</v>
      </c>
      <c r="AG107" t="s">
        <v>30</v>
      </c>
      <c r="AH107" t="s">
        <v>30</v>
      </c>
      <c r="AI107" t="s">
        <v>30</v>
      </c>
      <c r="AJ107" t="s">
        <v>5466</v>
      </c>
      <c r="AK107" t="s">
        <v>30</v>
      </c>
      <c r="AL107" t="s">
        <v>30</v>
      </c>
      <c r="AM107" t="s">
        <v>30</v>
      </c>
      <c r="AN107" s="29" t="s">
        <v>30</v>
      </c>
      <c r="AO107" t="s">
        <v>30</v>
      </c>
      <c r="AP107" t="s">
        <v>30</v>
      </c>
      <c r="AQ107" t="s">
        <v>30</v>
      </c>
      <c r="AR107" t="s">
        <v>30</v>
      </c>
      <c r="AS107" t="s">
        <v>30</v>
      </c>
      <c r="AT107" t="s">
        <v>30</v>
      </c>
      <c r="AU107" t="s">
        <v>30</v>
      </c>
      <c r="AV107" t="s">
        <v>30</v>
      </c>
      <c r="AW107" t="s">
        <v>30</v>
      </c>
      <c r="AX107" t="s">
        <v>30</v>
      </c>
      <c r="AY107" t="s">
        <v>30</v>
      </c>
      <c r="AZ107" t="s">
        <v>30</v>
      </c>
      <c r="BA107" t="s">
        <v>30</v>
      </c>
      <c r="BB107" t="s">
        <v>30</v>
      </c>
      <c r="BC107" t="s">
        <v>30</v>
      </c>
      <c r="BD107" t="s">
        <v>30</v>
      </c>
      <c r="BE107" t="s">
        <v>30</v>
      </c>
      <c r="BF107" t="s">
        <v>30</v>
      </c>
      <c r="BG107" t="s">
        <v>30</v>
      </c>
      <c r="BH107" t="s">
        <v>30</v>
      </c>
      <c r="BI107" t="s">
        <v>30</v>
      </c>
      <c r="BJ107" t="s">
        <v>30</v>
      </c>
      <c r="BK107" s="29" t="s">
        <v>30</v>
      </c>
      <c r="BL107" t="s">
        <v>3914</v>
      </c>
      <c r="BM107" t="s">
        <v>3915</v>
      </c>
      <c r="BN107" s="30">
        <v>45385.594629629602</v>
      </c>
      <c r="BO107" t="s">
        <v>5467</v>
      </c>
      <c r="BP107" t="s">
        <v>5058</v>
      </c>
      <c r="BQ107" t="s">
        <v>5059</v>
      </c>
      <c r="BR107" t="s">
        <v>3962</v>
      </c>
      <c r="BS107" t="s">
        <v>3920</v>
      </c>
      <c r="BT107" t="s">
        <v>3921</v>
      </c>
      <c r="BU107" t="s">
        <v>3963</v>
      </c>
      <c r="BV107" t="s">
        <v>4086</v>
      </c>
      <c r="BW107" t="s">
        <v>5468</v>
      </c>
      <c r="BX107" t="s">
        <v>4403</v>
      </c>
      <c r="BY107" t="s">
        <v>3926</v>
      </c>
      <c r="BZ107" t="s">
        <v>3927</v>
      </c>
      <c r="CA107" s="30">
        <v>45385.594583333303</v>
      </c>
      <c r="CB107" s="30">
        <v>45385.594629629602</v>
      </c>
      <c r="CC107" s="30">
        <v>45385.593460648197</v>
      </c>
      <c r="CD107" t="s">
        <v>15</v>
      </c>
      <c r="CE107">
        <v>2024</v>
      </c>
      <c r="CF107">
        <v>4</v>
      </c>
      <c r="CG107" t="s">
        <v>3967</v>
      </c>
      <c r="CH107" t="s">
        <v>55</v>
      </c>
      <c r="CI107" t="s">
        <v>3929</v>
      </c>
      <c r="CJ107" t="s">
        <v>3930</v>
      </c>
      <c r="CK107" t="s">
        <v>3931</v>
      </c>
      <c r="CL107" t="s">
        <v>3967</v>
      </c>
      <c r="CM107">
        <v>2035</v>
      </c>
      <c r="CN107" t="s">
        <v>3967</v>
      </c>
      <c r="CO107" t="s">
        <v>3967</v>
      </c>
      <c r="CP107" s="30">
        <v>45385</v>
      </c>
      <c r="CQ107" s="30">
        <v>46480</v>
      </c>
      <c r="CR107" t="s">
        <v>3968</v>
      </c>
      <c r="CS107" t="s">
        <v>3969</v>
      </c>
      <c r="CT107" t="s">
        <v>4311</v>
      </c>
      <c r="CU107">
        <v>23595</v>
      </c>
      <c r="CV107">
        <v>59</v>
      </c>
      <c r="CW107" t="s">
        <v>3935</v>
      </c>
      <c r="CX107" t="s">
        <v>3968</v>
      </c>
      <c r="CY107" t="s">
        <v>5469</v>
      </c>
      <c r="CZ107" t="s">
        <v>4713</v>
      </c>
      <c r="DA107" t="s">
        <v>5073</v>
      </c>
      <c r="DB107" t="s">
        <v>4086</v>
      </c>
      <c r="DC107" t="s">
        <v>4086</v>
      </c>
      <c r="DD107" t="s">
        <v>5470</v>
      </c>
      <c r="DE107" t="s">
        <v>5471</v>
      </c>
      <c r="DF107" t="s">
        <v>5067</v>
      </c>
      <c r="DG107" t="s">
        <v>3968</v>
      </c>
      <c r="DH107" t="s">
        <v>3977</v>
      </c>
      <c r="DI107" t="s">
        <v>4003</v>
      </c>
      <c r="DJ107" t="s">
        <v>4408</v>
      </c>
      <c r="DK107" t="s">
        <v>4399</v>
      </c>
      <c r="DL107" t="s">
        <v>3926</v>
      </c>
      <c r="DM107" t="s">
        <v>3945</v>
      </c>
      <c r="DN107" t="s">
        <v>3927</v>
      </c>
      <c r="DO107" t="s">
        <v>4403</v>
      </c>
      <c r="DP107" t="s">
        <v>3980</v>
      </c>
      <c r="DQ107" t="s">
        <v>15</v>
      </c>
      <c r="DR107" t="s">
        <v>3980</v>
      </c>
      <c r="DS107" t="s">
        <v>3981</v>
      </c>
      <c r="DT107" t="s">
        <v>3949</v>
      </c>
      <c r="DU107" t="s">
        <v>4430</v>
      </c>
      <c r="DV107">
        <v>0</v>
      </c>
      <c r="DW107">
        <v>0</v>
      </c>
      <c r="DX107" t="s">
        <v>3931</v>
      </c>
      <c r="DY107" t="s">
        <v>4715</v>
      </c>
      <c r="DZ107" s="30" t="s">
        <v>30</v>
      </c>
      <c r="EA107" t="s">
        <v>3931</v>
      </c>
      <c r="EB107" t="s">
        <v>3931</v>
      </c>
      <c r="EC107" t="s">
        <v>3931</v>
      </c>
      <c r="ED107" t="s">
        <v>3931</v>
      </c>
      <c r="EE107" t="s">
        <v>3983</v>
      </c>
      <c r="EF107" t="s">
        <v>5472</v>
      </c>
      <c r="EG107" t="s">
        <v>30</v>
      </c>
      <c r="EH107" t="s">
        <v>30</v>
      </c>
      <c r="EI107" t="s">
        <v>30</v>
      </c>
      <c r="EJ107" t="s">
        <v>30</v>
      </c>
      <c r="EK107" t="s">
        <v>30</v>
      </c>
      <c r="EL107">
        <v>0</v>
      </c>
      <c r="EM107">
        <v>0</v>
      </c>
      <c r="EN107" t="s">
        <v>30</v>
      </c>
      <c r="EO107" t="s">
        <v>30</v>
      </c>
      <c r="EP107">
        <v>0</v>
      </c>
      <c r="EQ107">
        <v>0</v>
      </c>
      <c r="ER107">
        <v>1</v>
      </c>
      <c r="ES107" t="s">
        <v>62</v>
      </c>
      <c r="ET107" t="s">
        <v>4086</v>
      </c>
      <c r="EU107">
        <v>0</v>
      </c>
      <c r="EV107" t="s">
        <v>30</v>
      </c>
      <c r="EW107" t="s">
        <v>30</v>
      </c>
      <c r="EX107" t="s">
        <v>30</v>
      </c>
      <c r="EY107" t="s">
        <v>30</v>
      </c>
      <c r="EZ107" t="str">
        <f t="shared" si="1"/>
        <v/>
      </c>
      <c r="FA107">
        <v>4.6296296296296301E-5</v>
      </c>
      <c r="FB107" t="s">
        <v>15</v>
      </c>
      <c r="FC107">
        <v>1</v>
      </c>
      <c r="FD107">
        <v>0</v>
      </c>
      <c r="FG107" t="s">
        <v>30</v>
      </c>
      <c r="FH107" t="s">
        <v>30</v>
      </c>
      <c r="FI107" t="s">
        <v>30</v>
      </c>
      <c r="FJ107" t="s">
        <v>30</v>
      </c>
      <c r="FK107" t="s">
        <v>30</v>
      </c>
      <c r="FL107">
        <v>1</v>
      </c>
      <c r="FM107" t="s">
        <v>3719</v>
      </c>
      <c r="FN107">
        <v>1</v>
      </c>
      <c r="FO107">
        <v>0</v>
      </c>
      <c r="FP107" t="s">
        <v>184</v>
      </c>
      <c r="FQ107">
        <v>1</v>
      </c>
      <c r="FR107">
        <v>0</v>
      </c>
      <c r="FS107" t="s">
        <v>30</v>
      </c>
      <c r="FT107" t="s">
        <v>55</v>
      </c>
      <c r="FU107">
        <v>0</v>
      </c>
      <c r="FV107">
        <v>0</v>
      </c>
      <c r="FW107">
        <v>0</v>
      </c>
      <c r="FX107">
        <v>0</v>
      </c>
      <c r="FY107" t="s">
        <v>62</v>
      </c>
      <c r="FZ107" t="s">
        <v>4399</v>
      </c>
      <c r="GA107" t="s">
        <v>30</v>
      </c>
      <c r="GB107" t="s">
        <v>30</v>
      </c>
      <c r="GC107" t="s">
        <v>30</v>
      </c>
    </row>
    <row r="108" spans="1:185" x14ac:dyDescent="0.25">
      <c r="A108" t="s">
        <v>184</v>
      </c>
      <c r="B108" t="s">
        <v>1259</v>
      </c>
      <c r="C108">
        <v>1</v>
      </c>
      <c r="D108" t="s">
        <v>1259</v>
      </c>
      <c r="E108">
        <v>1</v>
      </c>
      <c r="F108" t="s">
        <v>4030</v>
      </c>
      <c r="G108" t="s">
        <v>4030</v>
      </c>
      <c r="H108" t="s">
        <v>30</v>
      </c>
      <c r="I108" t="s">
        <v>30</v>
      </c>
      <c r="J108" t="s">
        <v>30</v>
      </c>
      <c r="K108" t="s">
        <v>30</v>
      </c>
      <c r="L108" t="s">
        <v>30</v>
      </c>
      <c r="M108" t="s">
        <v>30</v>
      </c>
      <c r="N108" t="s">
        <v>30</v>
      </c>
      <c r="O108" t="s">
        <v>30</v>
      </c>
      <c r="P108" t="s">
        <v>30</v>
      </c>
      <c r="Q108" s="29" t="s">
        <v>30</v>
      </c>
      <c r="R108" s="29" t="s">
        <v>30</v>
      </c>
      <c r="S108" t="s">
        <v>30</v>
      </c>
      <c r="T108" t="s">
        <v>30</v>
      </c>
      <c r="U108" t="s">
        <v>30</v>
      </c>
      <c r="V108" t="s">
        <v>30</v>
      </c>
      <c r="W108" t="s">
        <v>30</v>
      </c>
      <c r="X108" t="s">
        <v>30</v>
      </c>
      <c r="Y108" s="29" t="s">
        <v>30</v>
      </c>
      <c r="Z108" s="29" t="s">
        <v>30</v>
      </c>
      <c r="AA108" s="29" t="s">
        <v>30</v>
      </c>
      <c r="AB108" t="s">
        <v>30</v>
      </c>
      <c r="AC108" t="s">
        <v>30</v>
      </c>
      <c r="AD108" t="s">
        <v>30</v>
      </c>
      <c r="AE108" t="s">
        <v>30</v>
      </c>
      <c r="AF108" t="s">
        <v>30</v>
      </c>
      <c r="AG108" t="s">
        <v>30</v>
      </c>
      <c r="AH108" t="s">
        <v>30</v>
      </c>
      <c r="AI108" t="s">
        <v>30</v>
      </c>
      <c r="AJ108" t="s">
        <v>5473</v>
      </c>
      <c r="AK108" t="s">
        <v>30</v>
      </c>
      <c r="AL108" t="s">
        <v>30</v>
      </c>
      <c r="AM108" t="s">
        <v>30</v>
      </c>
      <c r="AN108" s="29" t="s">
        <v>30</v>
      </c>
      <c r="AO108" t="s">
        <v>30</v>
      </c>
      <c r="AP108" t="s">
        <v>30</v>
      </c>
      <c r="AQ108" t="s">
        <v>30</v>
      </c>
      <c r="AR108" t="s">
        <v>30</v>
      </c>
      <c r="AS108" t="s">
        <v>30</v>
      </c>
      <c r="AT108" t="s">
        <v>30</v>
      </c>
      <c r="AU108" t="s">
        <v>30</v>
      </c>
      <c r="AV108" t="s">
        <v>30</v>
      </c>
      <c r="AW108" t="s">
        <v>30</v>
      </c>
      <c r="AX108" t="s">
        <v>30</v>
      </c>
      <c r="AY108" t="s">
        <v>30</v>
      </c>
      <c r="AZ108" t="s">
        <v>30</v>
      </c>
      <c r="BA108" t="s">
        <v>30</v>
      </c>
      <c r="BB108" t="s">
        <v>30</v>
      </c>
      <c r="BC108" t="s">
        <v>30</v>
      </c>
      <c r="BD108" t="s">
        <v>30</v>
      </c>
      <c r="BE108" t="s">
        <v>30</v>
      </c>
      <c r="BF108" t="s">
        <v>30</v>
      </c>
      <c r="BG108" t="s">
        <v>30</v>
      </c>
      <c r="BH108" t="s">
        <v>30</v>
      </c>
      <c r="BI108" t="s">
        <v>30</v>
      </c>
      <c r="BJ108" t="s">
        <v>30</v>
      </c>
      <c r="BK108" s="29" t="s">
        <v>30</v>
      </c>
      <c r="BL108" t="s">
        <v>3914</v>
      </c>
      <c r="BM108" t="s">
        <v>3915</v>
      </c>
      <c r="BN108" s="30">
        <v>45579.668263888903</v>
      </c>
      <c r="BO108" t="s">
        <v>5474</v>
      </c>
      <c r="BP108" t="s">
        <v>5475</v>
      </c>
      <c r="BQ108" t="s">
        <v>5476</v>
      </c>
      <c r="BR108" t="s">
        <v>3962</v>
      </c>
      <c r="BS108" t="s">
        <v>3920</v>
      </c>
      <c r="BT108" t="s">
        <v>4013</v>
      </c>
      <c r="BU108" t="s">
        <v>4014</v>
      </c>
      <c r="BV108" t="s">
        <v>5477</v>
      </c>
      <c r="BW108" t="s">
        <v>5478</v>
      </c>
      <c r="BX108" t="s">
        <v>4038</v>
      </c>
      <c r="BY108" t="s">
        <v>3926</v>
      </c>
      <c r="BZ108" t="s">
        <v>4123</v>
      </c>
      <c r="CA108" s="30">
        <v>45579.668229166702</v>
      </c>
      <c r="CB108" s="30">
        <v>45579.668263888903</v>
      </c>
      <c r="CC108" s="30">
        <v>45579.665925925903</v>
      </c>
      <c r="CD108" t="s">
        <v>15</v>
      </c>
      <c r="CE108">
        <v>2024</v>
      </c>
      <c r="CF108">
        <v>10</v>
      </c>
      <c r="CG108" t="s">
        <v>3967</v>
      </c>
      <c r="CH108" t="s">
        <v>55</v>
      </c>
      <c r="CI108" t="s">
        <v>3929</v>
      </c>
      <c r="CJ108" t="s">
        <v>3930</v>
      </c>
      <c r="CK108" t="s">
        <v>3931</v>
      </c>
      <c r="CL108" t="s">
        <v>3967</v>
      </c>
      <c r="CM108">
        <v>2035</v>
      </c>
      <c r="CN108" t="s">
        <v>3967</v>
      </c>
      <c r="CO108" t="s">
        <v>3967</v>
      </c>
      <c r="CP108" s="30">
        <v>45579</v>
      </c>
      <c r="CQ108" s="30">
        <v>46674</v>
      </c>
      <c r="CR108" t="s">
        <v>3968</v>
      </c>
      <c r="CS108" t="s">
        <v>5479</v>
      </c>
      <c r="CT108" t="s">
        <v>4974</v>
      </c>
      <c r="CU108">
        <v>36115</v>
      </c>
      <c r="CV108">
        <v>25</v>
      </c>
      <c r="CW108" t="s">
        <v>3971</v>
      </c>
      <c r="CX108" t="s">
        <v>3968</v>
      </c>
      <c r="CY108" t="s">
        <v>4513</v>
      </c>
      <c r="CZ108" t="s">
        <v>4514</v>
      </c>
      <c r="DA108" t="s">
        <v>4390</v>
      </c>
      <c r="DB108" t="s">
        <v>5477</v>
      </c>
      <c r="DC108" t="s">
        <v>5477</v>
      </c>
      <c r="DD108" t="s">
        <v>5480</v>
      </c>
      <c r="DE108" t="s">
        <v>5481</v>
      </c>
      <c r="DF108" t="s">
        <v>4024</v>
      </c>
      <c r="DG108" t="s">
        <v>3968</v>
      </c>
      <c r="DH108" t="s">
        <v>4025</v>
      </c>
      <c r="DI108" t="s">
        <v>4003</v>
      </c>
      <c r="DJ108" t="s">
        <v>3944</v>
      </c>
      <c r="DK108" t="s">
        <v>4030</v>
      </c>
      <c r="DL108" t="s">
        <v>3926</v>
      </c>
      <c r="DM108" t="s">
        <v>4136</v>
      </c>
      <c r="DN108" t="s">
        <v>4123</v>
      </c>
      <c r="DO108" t="s">
        <v>4038</v>
      </c>
      <c r="DP108" t="s">
        <v>3980</v>
      </c>
      <c r="DQ108" t="s">
        <v>15</v>
      </c>
      <c r="DR108" t="s">
        <v>3980</v>
      </c>
      <c r="DS108" t="s">
        <v>3981</v>
      </c>
      <c r="DT108" t="s">
        <v>3949</v>
      </c>
      <c r="DU108" t="s">
        <v>4395</v>
      </c>
      <c r="DV108">
        <v>0</v>
      </c>
      <c r="DW108">
        <v>0</v>
      </c>
      <c r="DX108" t="s">
        <v>3931</v>
      </c>
      <c r="DY108" t="s">
        <v>4519</v>
      </c>
      <c r="DZ108" s="30" t="s">
        <v>30</v>
      </c>
      <c r="EA108" t="s">
        <v>3931</v>
      </c>
      <c r="EB108" t="s">
        <v>3931</v>
      </c>
      <c r="EC108" t="s">
        <v>3931</v>
      </c>
      <c r="ED108" t="s">
        <v>3931</v>
      </c>
      <c r="EE108" t="s">
        <v>5482</v>
      </c>
      <c r="EF108" t="s">
        <v>5483</v>
      </c>
      <c r="EG108" t="s">
        <v>30</v>
      </c>
      <c r="EH108" t="s">
        <v>30</v>
      </c>
      <c r="EI108" t="s">
        <v>30</v>
      </c>
      <c r="EJ108" t="s">
        <v>30</v>
      </c>
      <c r="EK108" t="s">
        <v>30</v>
      </c>
      <c r="EL108">
        <v>0</v>
      </c>
      <c r="EM108">
        <v>0</v>
      </c>
      <c r="EN108" t="s">
        <v>30</v>
      </c>
      <c r="EO108" t="s">
        <v>30</v>
      </c>
      <c r="EP108">
        <v>0</v>
      </c>
      <c r="EQ108">
        <v>0</v>
      </c>
      <c r="ER108">
        <v>1</v>
      </c>
      <c r="ES108" t="s">
        <v>62</v>
      </c>
      <c r="ET108" t="s">
        <v>5477</v>
      </c>
      <c r="EU108">
        <v>0</v>
      </c>
      <c r="EV108" t="s">
        <v>30</v>
      </c>
      <c r="EW108" t="s">
        <v>30</v>
      </c>
      <c r="EX108" t="s">
        <v>30</v>
      </c>
      <c r="EY108" t="s">
        <v>30</v>
      </c>
      <c r="EZ108">
        <f t="shared" si="1"/>
        <v>3.4722201235126704E-5</v>
      </c>
      <c r="FA108">
        <v>3.4722222222222202E-5</v>
      </c>
      <c r="FB108" t="s">
        <v>15</v>
      </c>
      <c r="FC108">
        <v>1</v>
      </c>
      <c r="FD108">
        <v>0</v>
      </c>
      <c r="FE108">
        <v>1</v>
      </c>
      <c r="FG108" t="s">
        <v>30</v>
      </c>
      <c r="FH108" t="s">
        <v>30</v>
      </c>
      <c r="FI108" t="s">
        <v>30</v>
      </c>
      <c r="FJ108" t="s">
        <v>30</v>
      </c>
      <c r="FK108" t="s">
        <v>30</v>
      </c>
      <c r="FL108">
        <v>1</v>
      </c>
      <c r="FM108" t="s">
        <v>3719</v>
      </c>
      <c r="FN108">
        <v>1</v>
      </c>
      <c r="FO108">
        <v>0</v>
      </c>
      <c r="FP108" t="s">
        <v>184</v>
      </c>
      <c r="FQ108">
        <v>1</v>
      </c>
      <c r="FR108">
        <v>0</v>
      </c>
      <c r="FS108" t="s">
        <v>30</v>
      </c>
      <c r="FT108" t="s">
        <v>55</v>
      </c>
      <c r="FU108">
        <v>0</v>
      </c>
      <c r="FV108">
        <v>0</v>
      </c>
      <c r="FW108">
        <v>0</v>
      </c>
      <c r="FX108">
        <v>0</v>
      </c>
      <c r="FY108" t="s">
        <v>62</v>
      </c>
      <c r="FZ108" t="s">
        <v>4030</v>
      </c>
      <c r="GA108" t="s">
        <v>30</v>
      </c>
      <c r="GB108" t="s">
        <v>30</v>
      </c>
      <c r="GC108" t="s">
        <v>30</v>
      </c>
    </row>
    <row r="109" spans="1:185" x14ac:dyDescent="0.25">
      <c r="A109" t="s">
        <v>184</v>
      </c>
      <c r="B109" t="s">
        <v>1259</v>
      </c>
      <c r="C109">
        <v>1</v>
      </c>
      <c r="D109" t="s">
        <v>1259</v>
      </c>
      <c r="E109">
        <v>1</v>
      </c>
      <c r="F109" t="s">
        <v>4411</v>
      </c>
      <c r="G109" t="s">
        <v>4411</v>
      </c>
      <c r="H109" t="s">
        <v>30</v>
      </c>
      <c r="I109" t="s">
        <v>30</v>
      </c>
      <c r="J109" t="s">
        <v>30</v>
      </c>
      <c r="K109" t="s">
        <v>30</v>
      </c>
      <c r="L109" t="s">
        <v>30</v>
      </c>
      <c r="M109" t="s">
        <v>30</v>
      </c>
      <c r="N109" t="s">
        <v>30</v>
      </c>
      <c r="O109" t="s">
        <v>30</v>
      </c>
      <c r="P109" t="s">
        <v>30</v>
      </c>
      <c r="Q109" s="29" t="s">
        <v>30</v>
      </c>
      <c r="R109" s="29" t="s">
        <v>30</v>
      </c>
      <c r="S109" t="s">
        <v>30</v>
      </c>
      <c r="T109" t="s">
        <v>30</v>
      </c>
      <c r="U109" t="s">
        <v>30</v>
      </c>
      <c r="V109" t="s">
        <v>30</v>
      </c>
      <c r="W109" t="s">
        <v>30</v>
      </c>
      <c r="X109" t="s">
        <v>30</v>
      </c>
      <c r="Y109" s="29" t="s">
        <v>30</v>
      </c>
      <c r="Z109" s="29" t="s">
        <v>30</v>
      </c>
      <c r="AA109" s="29" t="s">
        <v>30</v>
      </c>
      <c r="AB109" t="s">
        <v>30</v>
      </c>
      <c r="AC109" t="s">
        <v>30</v>
      </c>
      <c r="AD109" t="s">
        <v>30</v>
      </c>
      <c r="AE109" t="s">
        <v>30</v>
      </c>
      <c r="AF109" t="s">
        <v>30</v>
      </c>
      <c r="AG109" t="s">
        <v>30</v>
      </c>
      <c r="AH109" t="s">
        <v>30</v>
      </c>
      <c r="AI109" t="s">
        <v>30</v>
      </c>
      <c r="AJ109" t="s">
        <v>5484</v>
      </c>
      <c r="AK109" t="s">
        <v>30</v>
      </c>
      <c r="AL109" t="s">
        <v>30</v>
      </c>
      <c r="AM109" t="s">
        <v>30</v>
      </c>
      <c r="AN109" s="29" t="s">
        <v>30</v>
      </c>
      <c r="AO109" t="s">
        <v>30</v>
      </c>
      <c r="AP109" t="s">
        <v>30</v>
      </c>
      <c r="AQ109" t="s">
        <v>30</v>
      </c>
      <c r="AR109" t="s">
        <v>30</v>
      </c>
      <c r="AS109" t="s">
        <v>30</v>
      </c>
      <c r="AT109" t="s">
        <v>30</v>
      </c>
      <c r="AU109" t="s">
        <v>30</v>
      </c>
      <c r="AV109" t="s">
        <v>30</v>
      </c>
      <c r="AW109" t="s">
        <v>30</v>
      </c>
      <c r="AX109" t="s">
        <v>30</v>
      </c>
      <c r="AY109" t="s">
        <v>30</v>
      </c>
      <c r="AZ109" t="s">
        <v>30</v>
      </c>
      <c r="BA109" t="s">
        <v>30</v>
      </c>
      <c r="BB109" t="s">
        <v>30</v>
      </c>
      <c r="BC109" t="s">
        <v>30</v>
      </c>
      <c r="BD109" t="s">
        <v>30</v>
      </c>
      <c r="BE109" t="s">
        <v>30</v>
      </c>
      <c r="BF109" t="s">
        <v>30</v>
      </c>
      <c r="BG109" t="s">
        <v>30</v>
      </c>
      <c r="BH109" t="s">
        <v>30</v>
      </c>
      <c r="BI109" t="s">
        <v>30</v>
      </c>
      <c r="BJ109" t="s">
        <v>30</v>
      </c>
      <c r="BK109" s="29" t="s">
        <v>30</v>
      </c>
      <c r="BL109" t="s">
        <v>3914</v>
      </c>
      <c r="BM109" t="s">
        <v>3915</v>
      </c>
      <c r="BN109" s="30">
        <v>45587.703506944403</v>
      </c>
      <c r="BO109" t="s">
        <v>5485</v>
      </c>
      <c r="BP109" t="s">
        <v>5486</v>
      </c>
      <c r="BQ109" t="s">
        <v>5487</v>
      </c>
      <c r="BR109" t="s">
        <v>3962</v>
      </c>
      <c r="BS109" t="s">
        <v>3920</v>
      </c>
      <c r="BT109" t="s">
        <v>3921</v>
      </c>
      <c r="BU109" t="s">
        <v>4096</v>
      </c>
      <c r="BV109" t="s">
        <v>5488</v>
      </c>
      <c r="BW109" t="s">
        <v>5489</v>
      </c>
      <c r="BX109" t="s">
        <v>4403</v>
      </c>
      <c r="BY109" t="s">
        <v>3926</v>
      </c>
      <c r="BZ109" t="s">
        <v>3927</v>
      </c>
      <c r="CA109" s="30">
        <v>45587.700497685197</v>
      </c>
      <c r="CB109" s="30">
        <v>45587.700497685197</v>
      </c>
      <c r="CC109" s="30">
        <v>45587.697268518503</v>
      </c>
      <c r="CD109" t="s">
        <v>15</v>
      </c>
      <c r="CE109">
        <v>2024</v>
      </c>
      <c r="CF109">
        <v>10</v>
      </c>
      <c r="CG109" t="s">
        <v>5490</v>
      </c>
      <c r="CH109" t="s">
        <v>55</v>
      </c>
      <c r="CI109" t="s">
        <v>3929</v>
      </c>
      <c r="CJ109" t="s">
        <v>3930</v>
      </c>
      <c r="CK109" t="s">
        <v>5490</v>
      </c>
      <c r="CL109" t="s">
        <v>3931</v>
      </c>
      <c r="CM109">
        <v>2035</v>
      </c>
      <c r="CN109" t="s">
        <v>3967</v>
      </c>
      <c r="CO109" t="s">
        <v>5490</v>
      </c>
      <c r="CP109" s="30">
        <v>45587</v>
      </c>
      <c r="CQ109" s="30">
        <v>46682</v>
      </c>
      <c r="CR109" t="s">
        <v>3968</v>
      </c>
      <c r="CS109" t="s">
        <v>5443</v>
      </c>
      <c r="CT109" t="s">
        <v>4543</v>
      </c>
      <c r="CU109">
        <v>23779</v>
      </c>
      <c r="CV109">
        <v>59</v>
      </c>
      <c r="CW109" t="s">
        <v>3971</v>
      </c>
      <c r="CX109" t="s">
        <v>3968</v>
      </c>
      <c r="CY109" t="s">
        <v>4778</v>
      </c>
      <c r="CZ109" t="s">
        <v>5491</v>
      </c>
      <c r="DA109" t="s">
        <v>4390</v>
      </c>
      <c r="DB109" t="s">
        <v>5488</v>
      </c>
      <c r="DC109" t="s">
        <v>5488</v>
      </c>
      <c r="DD109" t="s">
        <v>5492</v>
      </c>
      <c r="DE109" t="s">
        <v>5493</v>
      </c>
      <c r="DF109" t="s">
        <v>5494</v>
      </c>
      <c r="DG109" t="s">
        <v>3968</v>
      </c>
      <c r="DH109" t="s">
        <v>5495</v>
      </c>
      <c r="DI109" t="s">
        <v>4003</v>
      </c>
      <c r="DJ109" t="s">
        <v>4408</v>
      </c>
      <c r="DK109" t="s">
        <v>4411</v>
      </c>
      <c r="DL109" t="s">
        <v>3926</v>
      </c>
      <c r="DM109" t="s">
        <v>3945</v>
      </c>
      <c r="DN109" t="s">
        <v>3927</v>
      </c>
      <c r="DO109" t="s">
        <v>4403</v>
      </c>
      <c r="DP109" t="s">
        <v>3980</v>
      </c>
      <c r="DQ109" t="s">
        <v>15</v>
      </c>
      <c r="DR109" t="s">
        <v>3980</v>
      </c>
      <c r="DS109" t="s">
        <v>3981</v>
      </c>
      <c r="DT109" t="s">
        <v>3949</v>
      </c>
      <c r="DU109" t="s">
        <v>4395</v>
      </c>
      <c r="DV109">
        <v>0.04</v>
      </c>
      <c r="DW109">
        <v>0.04</v>
      </c>
      <c r="DX109" t="s">
        <v>3931</v>
      </c>
      <c r="DY109" t="s">
        <v>5378</v>
      </c>
      <c r="DZ109" s="30" t="s">
        <v>30</v>
      </c>
      <c r="EA109" t="s">
        <v>3931</v>
      </c>
      <c r="EB109" t="s">
        <v>3931</v>
      </c>
      <c r="EC109" t="s">
        <v>3931</v>
      </c>
      <c r="ED109" t="s">
        <v>3931</v>
      </c>
      <c r="EE109" t="s">
        <v>5496</v>
      </c>
      <c r="EF109" t="s">
        <v>5497</v>
      </c>
      <c r="EG109" t="s">
        <v>30</v>
      </c>
      <c r="EH109" t="s">
        <v>30</v>
      </c>
      <c r="EI109" t="s">
        <v>30</v>
      </c>
      <c r="EJ109" t="s">
        <v>30</v>
      </c>
      <c r="EK109" t="s">
        <v>30</v>
      </c>
      <c r="EL109">
        <v>0</v>
      </c>
      <c r="EM109">
        <v>0</v>
      </c>
      <c r="EN109" t="s">
        <v>30</v>
      </c>
      <c r="EO109" t="s">
        <v>30</v>
      </c>
      <c r="EP109">
        <v>0</v>
      </c>
      <c r="EQ109">
        <v>0</v>
      </c>
      <c r="ER109">
        <v>1</v>
      </c>
      <c r="ES109" t="s">
        <v>62</v>
      </c>
      <c r="ET109" t="s">
        <v>5488</v>
      </c>
      <c r="EU109">
        <v>0</v>
      </c>
      <c r="EV109" t="s">
        <v>30</v>
      </c>
      <c r="EW109" t="s">
        <v>30</v>
      </c>
      <c r="EX109" t="s">
        <v>30</v>
      </c>
      <c r="EY109" t="s">
        <v>30</v>
      </c>
      <c r="EZ109" t="str">
        <f t="shared" si="1"/>
        <v/>
      </c>
      <c r="FA109">
        <v>3.0092592592592601E-3</v>
      </c>
      <c r="FB109" t="s">
        <v>15</v>
      </c>
      <c r="FC109">
        <v>1</v>
      </c>
      <c r="FD109">
        <v>0</v>
      </c>
      <c r="FG109" t="s">
        <v>30</v>
      </c>
      <c r="FH109" t="s">
        <v>30</v>
      </c>
      <c r="FI109" t="s">
        <v>30</v>
      </c>
      <c r="FJ109" t="s">
        <v>30</v>
      </c>
      <c r="FK109" t="s">
        <v>30</v>
      </c>
      <c r="FL109">
        <v>1</v>
      </c>
      <c r="FM109" t="s">
        <v>3719</v>
      </c>
      <c r="FN109">
        <v>1</v>
      </c>
      <c r="FO109">
        <v>0</v>
      </c>
      <c r="FP109" t="s">
        <v>184</v>
      </c>
      <c r="FQ109">
        <v>1</v>
      </c>
      <c r="FR109">
        <v>0</v>
      </c>
      <c r="FS109" t="s">
        <v>30</v>
      </c>
      <c r="FT109" t="s">
        <v>55</v>
      </c>
      <c r="FU109">
        <v>0</v>
      </c>
      <c r="FV109">
        <v>0</v>
      </c>
      <c r="FW109">
        <v>0</v>
      </c>
      <c r="FX109">
        <v>0</v>
      </c>
      <c r="FY109" t="s">
        <v>62</v>
      </c>
      <c r="FZ109" t="s">
        <v>4411</v>
      </c>
      <c r="GA109" t="s">
        <v>30</v>
      </c>
      <c r="GB109" t="s">
        <v>30</v>
      </c>
      <c r="GC109" t="s">
        <v>30</v>
      </c>
    </row>
    <row r="110" spans="1:185" x14ac:dyDescent="0.25">
      <c r="A110" t="s">
        <v>184</v>
      </c>
      <c r="B110" t="s">
        <v>1259</v>
      </c>
      <c r="C110">
        <v>1</v>
      </c>
      <c r="D110" t="s">
        <v>1259</v>
      </c>
      <c r="E110">
        <v>1</v>
      </c>
      <c r="F110" t="s">
        <v>3985</v>
      </c>
      <c r="G110" t="s">
        <v>3985</v>
      </c>
      <c r="H110" t="s">
        <v>30</v>
      </c>
      <c r="I110" t="s">
        <v>30</v>
      </c>
      <c r="J110" t="s">
        <v>30</v>
      </c>
      <c r="K110" t="s">
        <v>30</v>
      </c>
      <c r="L110" t="s">
        <v>30</v>
      </c>
      <c r="M110" t="s">
        <v>30</v>
      </c>
      <c r="N110" t="s">
        <v>30</v>
      </c>
      <c r="O110" t="s">
        <v>30</v>
      </c>
      <c r="P110" t="s">
        <v>30</v>
      </c>
      <c r="Q110" s="29" t="s">
        <v>30</v>
      </c>
      <c r="R110" s="29" t="s">
        <v>30</v>
      </c>
      <c r="S110" t="s">
        <v>30</v>
      </c>
      <c r="T110" t="s">
        <v>30</v>
      </c>
      <c r="U110" t="s">
        <v>30</v>
      </c>
      <c r="V110" t="s">
        <v>30</v>
      </c>
      <c r="W110" t="s">
        <v>30</v>
      </c>
      <c r="X110" t="s">
        <v>30</v>
      </c>
      <c r="Y110" s="29" t="s">
        <v>30</v>
      </c>
      <c r="Z110" s="29" t="s">
        <v>30</v>
      </c>
      <c r="AA110" s="29" t="s">
        <v>30</v>
      </c>
      <c r="AB110" t="s">
        <v>30</v>
      </c>
      <c r="AC110" t="s">
        <v>30</v>
      </c>
      <c r="AD110" t="s">
        <v>30</v>
      </c>
      <c r="AE110" t="s">
        <v>30</v>
      </c>
      <c r="AF110" t="s">
        <v>30</v>
      </c>
      <c r="AG110" t="s">
        <v>30</v>
      </c>
      <c r="AH110" t="s">
        <v>30</v>
      </c>
      <c r="AI110" t="s">
        <v>30</v>
      </c>
      <c r="AJ110" t="s">
        <v>5498</v>
      </c>
      <c r="AK110" t="s">
        <v>30</v>
      </c>
      <c r="AL110" t="s">
        <v>30</v>
      </c>
      <c r="AM110" t="s">
        <v>30</v>
      </c>
      <c r="AN110" s="29" t="s">
        <v>30</v>
      </c>
      <c r="AO110" t="s">
        <v>30</v>
      </c>
      <c r="AP110" t="s">
        <v>30</v>
      </c>
      <c r="AQ110" t="s">
        <v>30</v>
      </c>
      <c r="AR110" t="s">
        <v>30</v>
      </c>
      <c r="AS110" t="s">
        <v>30</v>
      </c>
      <c r="AT110" t="s">
        <v>30</v>
      </c>
      <c r="AU110" t="s">
        <v>30</v>
      </c>
      <c r="AV110" t="s">
        <v>30</v>
      </c>
      <c r="AW110" t="s">
        <v>30</v>
      </c>
      <c r="AX110" t="s">
        <v>30</v>
      </c>
      <c r="AY110" t="s">
        <v>30</v>
      </c>
      <c r="AZ110" t="s">
        <v>30</v>
      </c>
      <c r="BA110" t="s">
        <v>30</v>
      </c>
      <c r="BB110" t="s">
        <v>30</v>
      </c>
      <c r="BC110" t="s">
        <v>30</v>
      </c>
      <c r="BD110" t="s">
        <v>30</v>
      </c>
      <c r="BE110" t="s">
        <v>30</v>
      </c>
      <c r="BF110" t="s">
        <v>30</v>
      </c>
      <c r="BG110" t="s">
        <v>30</v>
      </c>
      <c r="BH110" t="s">
        <v>30</v>
      </c>
      <c r="BI110" t="s">
        <v>30</v>
      </c>
      <c r="BJ110" t="s">
        <v>30</v>
      </c>
      <c r="BK110" s="29" t="s">
        <v>30</v>
      </c>
      <c r="BL110" t="s">
        <v>3914</v>
      </c>
      <c r="BM110" t="s">
        <v>3915</v>
      </c>
      <c r="BN110" s="30">
        <v>45370.725509259297</v>
      </c>
      <c r="BO110" t="s">
        <v>5499</v>
      </c>
      <c r="BP110" t="s">
        <v>5500</v>
      </c>
      <c r="BQ110" t="s">
        <v>5501</v>
      </c>
      <c r="BR110" t="s">
        <v>3962</v>
      </c>
      <c r="BS110" t="s">
        <v>3920</v>
      </c>
      <c r="BT110" t="s">
        <v>4013</v>
      </c>
      <c r="BU110" t="s">
        <v>4014</v>
      </c>
      <c r="BV110" t="s">
        <v>5502</v>
      </c>
      <c r="BW110" t="s">
        <v>5503</v>
      </c>
      <c r="BX110" t="s">
        <v>3993</v>
      </c>
      <c r="BY110" t="s">
        <v>3926</v>
      </c>
      <c r="BZ110" t="s">
        <v>3927</v>
      </c>
      <c r="CA110" s="30">
        <v>45370.630636574097</v>
      </c>
      <c r="CB110" s="30">
        <v>45370.717418981498</v>
      </c>
      <c r="CC110" s="30">
        <v>45370.629733796297</v>
      </c>
      <c r="CD110" t="s">
        <v>15</v>
      </c>
      <c r="CE110">
        <v>2024</v>
      </c>
      <c r="CF110">
        <v>3</v>
      </c>
      <c r="CG110" t="s">
        <v>5504</v>
      </c>
      <c r="CH110" t="s">
        <v>63</v>
      </c>
      <c r="CI110" t="s">
        <v>3929</v>
      </c>
      <c r="CJ110" t="s">
        <v>3930</v>
      </c>
      <c r="CK110" t="s">
        <v>5504</v>
      </c>
      <c r="CL110" t="s">
        <v>3931</v>
      </c>
      <c r="CM110">
        <v>2035</v>
      </c>
      <c r="CN110" t="s">
        <v>3967</v>
      </c>
      <c r="CO110" t="s">
        <v>5504</v>
      </c>
      <c r="CP110" s="30">
        <v>45370</v>
      </c>
      <c r="CQ110" s="30">
        <v>45735</v>
      </c>
      <c r="CR110" t="s">
        <v>3968</v>
      </c>
      <c r="CS110" t="s">
        <v>5505</v>
      </c>
      <c r="CT110" t="s">
        <v>5506</v>
      </c>
      <c r="CU110">
        <v>22008</v>
      </c>
      <c r="CV110">
        <v>63</v>
      </c>
      <c r="CW110" t="s">
        <v>3935</v>
      </c>
      <c r="CX110" t="s">
        <v>3968</v>
      </c>
      <c r="CY110" t="s">
        <v>4445</v>
      </c>
      <c r="CZ110" t="s">
        <v>3998</v>
      </c>
      <c r="DA110" t="s">
        <v>4390</v>
      </c>
      <c r="DB110" t="s">
        <v>4097</v>
      </c>
      <c r="DC110" t="s">
        <v>5502</v>
      </c>
      <c r="DD110" t="s">
        <v>5507</v>
      </c>
      <c r="DE110" t="s">
        <v>5508</v>
      </c>
      <c r="DF110" t="s">
        <v>4750</v>
      </c>
      <c r="DG110" t="s">
        <v>3968</v>
      </c>
      <c r="DH110" t="s">
        <v>4469</v>
      </c>
      <c r="DI110" t="s">
        <v>4003</v>
      </c>
      <c r="DJ110" t="s">
        <v>4004</v>
      </c>
      <c r="DK110" t="s">
        <v>3985</v>
      </c>
      <c r="DL110" t="s">
        <v>3926</v>
      </c>
      <c r="DM110" t="s">
        <v>3945</v>
      </c>
      <c r="DN110" t="s">
        <v>3927</v>
      </c>
      <c r="DO110" t="s">
        <v>3993</v>
      </c>
      <c r="DP110" t="s">
        <v>5122</v>
      </c>
      <c r="DQ110" t="s">
        <v>15</v>
      </c>
      <c r="DR110" t="s">
        <v>15</v>
      </c>
      <c r="DS110" t="s">
        <v>3981</v>
      </c>
      <c r="DT110" t="s">
        <v>3949</v>
      </c>
      <c r="DU110" t="s">
        <v>4395</v>
      </c>
      <c r="DV110">
        <v>0.12</v>
      </c>
      <c r="DW110">
        <v>0.12</v>
      </c>
      <c r="DX110" t="s">
        <v>3931</v>
      </c>
      <c r="DY110" t="s">
        <v>4005</v>
      </c>
      <c r="DZ110" s="30" t="s">
        <v>30</v>
      </c>
      <c r="EA110" t="s">
        <v>3931</v>
      </c>
      <c r="EB110" t="s">
        <v>3931</v>
      </c>
      <c r="EC110" t="s">
        <v>3931</v>
      </c>
      <c r="ED110" t="s">
        <v>3931</v>
      </c>
      <c r="EE110" t="s">
        <v>5509</v>
      </c>
      <c r="EF110" t="s">
        <v>5510</v>
      </c>
      <c r="EG110" t="s">
        <v>30</v>
      </c>
      <c r="EH110" t="s">
        <v>30</v>
      </c>
      <c r="EI110" t="s">
        <v>30</v>
      </c>
      <c r="EJ110" t="s">
        <v>30</v>
      </c>
      <c r="EK110" t="s">
        <v>30</v>
      </c>
      <c r="EL110">
        <v>0</v>
      </c>
      <c r="EM110">
        <v>0</v>
      </c>
      <c r="EN110" t="s">
        <v>30</v>
      </c>
      <c r="EO110" t="s">
        <v>30</v>
      </c>
      <c r="EP110">
        <v>0</v>
      </c>
      <c r="EQ110">
        <v>0</v>
      </c>
      <c r="ER110">
        <v>1</v>
      </c>
      <c r="ES110" t="s">
        <v>53</v>
      </c>
      <c r="ET110" t="s">
        <v>5502</v>
      </c>
      <c r="EU110">
        <v>0</v>
      </c>
      <c r="EV110" t="s">
        <v>30</v>
      </c>
      <c r="EW110" t="s">
        <v>30</v>
      </c>
      <c r="EX110" t="s">
        <v>30</v>
      </c>
      <c r="EY110" t="s">
        <v>30</v>
      </c>
      <c r="EZ110" t="str">
        <f t="shared" si="1"/>
        <v/>
      </c>
      <c r="FA110">
        <v>9.4872685185185199E-2</v>
      </c>
      <c r="FB110" t="s">
        <v>15</v>
      </c>
      <c r="FC110">
        <v>1</v>
      </c>
      <c r="FD110">
        <v>0</v>
      </c>
      <c r="FG110" t="s">
        <v>30</v>
      </c>
      <c r="FH110" t="s">
        <v>30</v>
      </c>
      <c r="FI110" t="s">
        <v>30</v>
      </c>
      <c r="FJ110" t="s">
        <v>30</v>
      </c>
      <c r="FK110" t="s">
        <v>30</v>
      </c>
      <c r="FL110">
        <v>1</v>
      </c>
      <c r="FM110" t="s">
        <v>3719</v>
      </c>
      <c r="FN110">
        <v>1</v>
      </c>
      <c r="FO110">
        <v>0</v>
      </c>
      <c r="FP110" t="s">
        <v>184</v>
      </c>
      <c r="FQ110">
        <v>1</v>
      </c>
      <c r="FR110">
        <v>0</v>
      </c>
      <c r="FS110" t="s">
        <v>30</v>
      </c>
      <c r="FT110" t="s">
        <v>63</v>
      </c>
      <c r="FU110">
        <v>0</v>
      </c>
      <c r="FV110">
        <v>0</v>
      </c>
      <c r="FW110">
        <v>0</v>
      </c>
      <c r="FX110">
        <v>0</v>
      </c>
      <c r="FY110" t="s">
        <v>53</v>
      </c>
      <c r="FZ110" t="s">
        <v>3985</v>
      </c>
      <c r="GA110" t="s">
        <v>30</v>
      </c>
      <c r="GB110" t="s">
        <v>30</v>
      </c>
      <c r="GC110" t="s">
        <v>30</v>
      </c>
    </row>
    <row r="111" spans="1:185" x14ac:dyDescent="0.25">
      <c r="A111" t="s">
        <v>184</v>
      </c>
      <c r="B111" t="s">
        <v>1259</v>
      </c>
      <c r="C111">
        <v>1</v>
      </c>
      <c r="D111" t="s">
        <v>1259</v>
      </c>
      <c r="E111">
        <v>1</v>
      </c>
      <c r="F111" t="s">
        <v>4030</v>
      </c>
      <c r="G111" t="s">
        <v>4030</v>
      </c>
      <c r="H111" t="s">
        <v>30</v>
      </c>
      <c r="I111" t="s">
        <v>30</v>
      </c>
      <c r="J111" t="s">
        <v>30</v>
      </c>
      <c r="K111" t="s">
        <v>30</v>
      </c>
      <c r="L111" t="s">
        <v>30</v>
      </c>
      <c r="M111" t="s">
        <v>30</v>
      </c>
      <c r="N111" t="s">
        <v>30</v>
      </c>
      <c r="O111" t="s">
        <v>30</v>
      </c>
      <c r="P111" t="s">
        <v>30</v>
      </c>
      <c r="Q111" s="29" t="s">
        <v>30</v>
      </c>
      <c r="R111" s="29" t="s">
        <v>30</v>
      </c>
      <c r="S111" t="s">
        <v>30</v>
      </c>
      <c r="T111" t="s">
        <v>30</v>
      </c>
      <c r="U111" t="s">
        <v>30</v>
      </c>
      <c r="V111" t="s">
        <v>30</v>
      </c>
      <c r="W111" t="s">
        <v>30</v>
      </c>
      <c r="X111" t="s">
        <v>30</v>
      </c>
      <c r="Y111" s="29" t="s">
        <v>30</v>
      </c>
      <c r="Z111" s="29" t="s">
        <v>30</v>
      </c>
      <c r="AA111" s="29" t="s">
        <v>30</v>
      </c>
      <c r="AB111" t="s">
        <v>30</v>
      </c>
      <c r="AC111" t="s">
        <v>30</v>
      </c>
      <c r="AD111" t="s">
        <v>30</v>
      </c>
      <c r="AE111" t="s">
        <v>30</v>
      </c>
      <c r="AF111" t="s">
        <v>30</v>
      </c>
      <c r="AG111" t="s">
        <v>30</v>
      </c>
      <c r="AH111" t="s">
        <v>30</v>
      </c>
      <c r="AI111" t="s">
        <v>30</v>
      </c>
      <c r="AJ111" t="s">
        <v>5511</v>
      </c>
      <c r="AK111" t="s">
        <v>30</v>
      </c>
      <c r="AL111" t="s">
        <v>30</v>
      </c>
      <c r="AM111" t="s">
        <v>30</v>
      </c>
      <c r="AN111" s="29" t="s">
        <v>30</v>
      </c>
      <c r="AO111" t="s">
        <v>30</v>
      </c>
      <c r="AP111" t="s">
        <v>30</v>
      </c>
      <c r="AQ111" t="s">
        <v>30</v>
      </c>
      <c r="AR111" t="s">
        <v>30</v>
      </c>
      <c r="AS111" t="s">
        <v>30</v>
      </c>
      <c r="AT111" t="s">
        <v>30</v>
      </c>
      <c r="AU111" t="s">
        <v>30</v>
      </c>
      <c r="AV111" t="s">
        <v>30</v>
      </c>
      <c r="AW111" t="s">
        <v>30</v>
      </c>
      <c r="AX111" t="s">
        <v>30</v>
      </c>
      <c r="AY111" t="s">
        <v>30</v>
      </c>
      <c r="AZ111" t="s">
        <v>30</v>
      </c>
      <c r="BA111" t="s">
        <v>30</v>
      </c>
      <c r="BB111" t="s">
        <v>30</v>
      </c>
      <c r="BC111" t="s">
        <v>30</v>
      </c>
      <c r="BD111" t="s">
        <v>30</v>
      </c>
      <c r="BE111" t="s">
        <v>30</v>
      </c>
      <c r="BF111" t="s">
        <v>30</v>
      </c>
      <c r="BG111" t="s">
        <v>30</v>
      </c>
      <c r="BH111" t="s">
        <v>30</v>
      </c>
      <c r="BI111" t="s">
        <v>30</v>
      </c>
      <c r="BJ111" t="s">
        <v>30</v>
      </c>
      <c r="BK111" s="29" t="s">
        <v>30</v>
      </c>
      <c r="BL111" t="s">
        <v>3914</v>
      </c>
      <c r="BM111" t="s">
        <v>3915</v>
      </c>
      <c r="BN111" s="30">
        <v>45622.953657407401</v>
      </c>
      <c r="BO111" t="s">
        <v>5512</v>
      </c>
      <c r="BP111" t="s">
        <v>5513</v>
      </c>
      <c r="BQ111" t="s">
        <v>5514</v>
      </c>
      <c r="BR111" t="s">
        <v>3962</v>
      </c>
      <c r="BS111" t="s">
        <v>3920</v>
      </c>
      <c r="BT111" t="s">
        <v>4013</v>
      </c>
      <c r="BU111" t="s">
        <v>4014</v>
      </c>
      <c r="BV111" t="s">
        <v>5502</v>
      </c>
      <c r="BW111" t="s">
        <v>5515</v>
      </c>
      <c r="BX111" t="s">
        <v>4038</v>
      </c>
      <c r="BY111" t="s">
        <v>3926</v>
      </c>
      <c r="BZ111" t="s">
        <v>3927</v>
      </c>
      <c r="CA111" s="30">
        <v>45622.9536226852</v>
      </c>
      <c r="CB111" s="30">
        <v>45622.953657407401</v>
      </c>
      <c r="CC111" s="30">
        <v>45617.579490740703</v>
      </c>
      <c r="CD111" t="s">
        <v>15</v>
      </c>
      <c r="CE111">
        <v>2024</v>
      </c>
      <c r="CF111">
        <v>11</v>
      </c>
      <c r="CG111" t="s">
        <v>3967</v>
      </c>
      <c r="CH111" t="s">
        <v>55</v>
      </c>
      <c r="CI111" t="s">
        <v>3929</v>
      </c>
      <c r="CJ111" t="s">
        <v>3930</v>
      </c>
      <c r="CK111" t="s">
        <v>3931</v>
      </c>
      <c r="CL111" t="s">
        <v>3967</v>
      </c>
      <c r="CM111">
        <v>2035</v>
      </c>
      <c r="CN111" t="s">
        <v>3967</v>
      </c>
      <c r="CO111" t="s">
        <v>3967</v>
      </c>
      <c r="CP111" s="30">
        <v>45622</v>
      </c>
      <c r="CQ111" s="30">
        <v>46717</v>
      </c>
      <c r="CR111" t="s">
        <v>3968</v>
      </c>
      <c r="CS111" t="s">
        <v>5516</v>
      </c>
      <c r="CT111" t="s">
        <v>5517</v>
      </c>
      <c r="CU111">
        <v>24896</v>
      </c>
      <c r="CV111">
        <v>56</v>
      </c>
      <c r="CW111" t="s">
        <v>3971</v>
      </c>
      <c r="CX111" t="s">
        <v>3968</v>
      </c>
      <c r="CY111" t="s">
        <v>5518</v>
      </c>
      <c r="CZ111" t="s">
        <v>4514</v>
      </c>
      <c r="DA111" t="s">
        <v>4625</v>
      </c>
      <c r="DB111" t="s">
        <v>5502</v>
      </c>
      <c r="DC111" t="s">
        <v>5502</v>
      </c>
      <c r="DD111" t="s">
        <v>5519</v>
      </c>
      <c r="DE111" t="s">
        <v>5222</v>
      </c>
      <c r="DF111" t="s">
        <v>4750</v>
      </c>
      <c r="DG111" t="s">
        <v>3968</v>
      </c>
      <c r="DH111" t="s">
        <v>4469</v>
      </c>
      <c r="DI111" t="s">
        <v>4003</v>
      </c>
      <c r="DJ111" t="s">
        <v>3944</v>
      </c>
      <c r="DK111" t="s">
        <v>4030</v>
      </c>
      <c r="DL111" t="s">
        <v>3926</v>
      </c>
      <c r="DM111" t="s">
        <v>3945</v>
      </c>
      <c r="DN111" t="s">
        <v>3927</v>
      </c>
      <c r="DO111" t="s">
        <v>4038</v>
      </c>
      <c r="DP111" t="s">
        <v>3980</v>
      </c>
      <c r="DQ111" t="s">
        <v>15</v>
      </c>
      <c r="DR111" t="s">
        <v>3980</v>
      </c>
      <c r="DS111" t="s">
        <v>3981</v>
      </c>
      <c r="DT111" t="s">
        <v>3949</v>
      </c>
      <c r="DU111" t="s">
        <v>4630</v>
      </c>
      <c r="DV111">
        <v>0</v>
      </c>
      <c r="DW111">
        <v>0</v>
      </c>
      <c r="DX111" t="s">
        <v>3931</v>
      </c>
      <c r="DY111" t="s">
        <v>4487</v>
      </c>
      <c r="DZ111" s="30" t="s">
        <v>30</v>
      </c>
      <c r="EA111" t="s">
        <v>3931</v>
      </c>
      <c r="EB111" t="s">
        <v>3931</v>
      </c>
      <c r="EC111" t="s">
        <v>3931</v>
      </c>
      <c r="ED111" t="s">
        <v>3931</v>
      </c>
      <c r="EE111" t="s">
        <v>5520</v>
      </c>
      <c r="EF111" t="s">
        <v>5521</v>
      </c>
      <c r="EG111" t="s">
        <v>30</v>
      </c>
      <c r="EH111" t="s">
        <v>30</v>
      </c>
      <c r="EI111" t="s">
        <v>30</v>
      </c>
      <c r="EJ111" t="s">
        <v>30</v>
      </c>
      <c r="EK111" t="s">
        <v>30</v>
      </c>
      <c r="EL111">
        <v>0</v>
      </c>
      <c r="EM111">
        <v>0</v>
      </c>
      <c r="EN111" t="s">
        <v>30</v>
      </c>
      <c r="EO111" t="s">
        <v>30</v>
      </c>
      <c r="EP111">
        <v>0</v>
      </c>
      <c r="EQ111">
        <v>0</v>
      </c>
      <c r="ER111">
        <v>1</v>
      </c>
      <c r="ES111" t="s">
        <v>53</v>
      </c>
      <c r="ET111" t="s">
        <v>5502</v>
      </c>
      <c r="EU111">
        <v>0</v>
      </c>
      <c r="EV111" t="s">
        <v>30</v>
      </c>
      <c r="EW111" t="s">
        <v>30</v>
      </c>
      <c r="EX111" t="s">
        <v>30</v>
      </c>
      <c r="EY111" t="s">
        <v>30</v>
      </c>
      <c r="EZ111" t="str">
        <f t="shared" si="1"/>
        <v/>
      </c>
      <c r="FA111">
        <v>3.4722222222222202E-5</v>
      </c>
      <c r="FB111" t="s">
        <v>15</v>
      </c>
      <c r="FC111">
        <v>1</v>
      </c>
      <c r="FD111">
        <v>0</v>
      </c>
      <c r="FG111" t="s">
        <v>30</v>
      </c>
      <c r="FH111" t="s">
        <v>30</v>
      </c>
      <c r="FI111" t="s">
        <v>30</v>
      </c>
      <c r="FJ111" t="s">
        <v>30</v>
      </c>
      <c r="FK111" t="s">
        <v>30</v>
      </c>
      <c r="FL111">
        <v>1</v>
      </c>
      <c r="FM111" t="s">
        <v>3719</v>
      </c>
      <c r="FN111">
        <v>1</v>
      </c>
      <c r="FO111">
        <v>0</v>
      </c>
      <c r="FP111" t="s">
        <v>184</v>
      </c>
      <c r="FQ111">
        <v>1</v>
      </c>
      <c r="FR111">
        <v>0</v>
      </c>
      <c r="FS111" t="s">
        <v>30</v>
      </c>
      <c r="FT111" t="s">
        <v>55</v>
      </c>
      <c r="FU111">
        <v>0</v>
      </c>
      <c r="FV111">
        <v>0</v>
      </c>
      <c r="FW111">
        <v>0</v>
      </c>
      <c r="FX111">
        <v>0</v>
      </c>
      <c r="FY111" t="s">
        <v>53</v>
      </c>
      <c r="FZ111" t="s">
        <v>4030</v>
      </c>
      <c r="GA111" t="s">
        <v>30</v>
      </c>
      <c r="GB111" t="s">
        <v>30</v>
      </c>
      <c r="GC111" t="s">
        <v>30</v>
      </c>
    </row>
    <row r="112" spans="1:185" x14ac:dyDescent="0.25">
      <c r="A112" t="s">
        <v>184</v>
      </c>
      <c r="B112" t="s">
        <v>1259</v>
      </c>
      <c r="C112">
        <v>1</v>
      </c>
      <c r="D112" t="s">
        <v>1259</v>
      </c>
      <c r="E112">
        <v>1</v>
      </c>
      <c r="F112" t="s">
        <v>4857</v>
      </c>
      <c r="G112" t="s">
        <v>4857</v>
      </c>
      <c r="H112" t="s">
        <v>30</v>
      </c>
      <c r="I112" t="s">
        <v>30</v>
      </c>
      <c r="J112" t="s">
        <v>30</v>
      </c>
      <c r="K112" t="s">
        <v>30</v>
      </c>
      <c r="L112" t="s">
        <v>30</v>
      </c>
      <c r="M112" t="s">
        <v>30</v>
      </c>
      <c r="N112" t="s">
        <v>30</v>
      </c>
      <c r="O112" t="s">
        <v>30</v>
      </c>
      <c r="P112" t="s">
        <v>30</v>
      </c>
      <c r="Q112" s="29" t="s">
        <v>30</v>
      </c>
      <c r="R112" s="29" t="s">
        <v>30</v>
      </c>
      <c r="S112" t="s">
        <v>30</v>
      </c>
      <c r="T112" t="s">
        <v>30</v>
      </c>
      <c r="U112" t="s">
        <v>30</v>
      </c>
      <c r="V112" t="s">
        <v>30</v>
      </c>
      <c r="W112" t="s">
        <v>30</v>
      </c>
      <c r="X112" t="s">
        <v>30</v>
      </c>
      <c r="Y112" s="29" t="s">
        <v>30</v>
      </c>
      <c r="Z112" s="29" t="s">
        <v>30</v>
      </c>
      <c r="AA112" s="29" t="s">
        <v>30</v>
      </c>
      <c r="AB112" t="s">
        <v>30</v>
      </c>
      <c r="AC112" t="s">
        <v>30</v>
      </c>
      <c r="AD112" t="s">
        <v>30</v>
      </c>
      <c r="AE112" t="s">
        <v>30</v>
      </c>
      <c r="AF112" t="s">
        <v>30</v>
      </c>
      <c r="AG112" t="s">
        <v>30</v>
      </c>
      <c r="AH112" t="s">
        <v>30</v>
      </c>
      <c r="AI112" t="s">
        <v>30</v>
      </c>
      <c r="AJ112" t="s">
        <v>5522</v>
      </c>
      <c r="AK112" t="s">
        <v>30</v>
      </c>
      <c r="AL112" t="s">
        <v>30</v>
      </c>
      <c r="AM112" t="s">
        <v>30</v>
      </c>
      <c r="AN112" s="29" t="s">
        <v>30</v>
      </c>
      <c r="AO112" t="s">
        <v>30</v>
      </c>
      <c r="AP112" t="s">
        <v>30</v>
      </c>
      <c r="AQ112" t="s">
        <v>30</v>
      </c>
      <c r="AR112" t="s">
        <v>30</v>
      </c>
      <c r="AS112" t="s">
        <v>30</v>
      </c>
      <c r="AT112" t="s">
        <v>30</v>
      </c>
      <c r="AU112" t="s">
        <v>30</v>
      </c>
      <c r="AV112" t="s">
        <v>30</v>
      </c>
      <c r="AW112" t="s">
        <v>30</v>
      </c>
      <c r="AX112" t="s">
        <v>30</v>
      </c>
      <c r="AY112" t="s">
        <v>30</v>
      </c>
      <c r="AZ112" t="s">
        <v>30</v>
      </c>
      <c r="BA112" t="s">
        <v>30</v>
      </c>
      <c r="BB112" t="s">
        <v>30</v>
      </c>
      <c r="BC112" t="s">
        <v>30</v>
      </c>
      <c r="BD112" t="s">
        <v>30</v>
      </c>
      <c r="BE112" t="s">
        <v>30</v>
      </c>
      <c r="BF112" t="s">
        <v>30</v>
      </c>
      <c r="BG112" t="s">
        <v>30</v>
      </c>
      <c r="BH112" t="s">
        <v>30</v>
      </c>
      <c r="BI112" t="s">
        <v>30</v>
      </c>
      <c r="BJ112" t="s">
        <v>30</v>
      </c>
      <c r="BK112" s="29" t="s">
        <v>30</v>
      </c>
      <c r="BL112" t="s">
        <v>3914</v>
      </c>
      <c r="BM112" t="s">
        <v>3915</v>
      </c>
      <c r="BN112" s="30">
        <v>45370.461377314801</v>
      </c>
      <c r="BO112" t="s">
        <v>5523</v>
      </c>
      <c r="BP112" t="s">
        <v>5524</v>
      </c>
      <c r="BQ112" t="s">
        <v>5525</v>
      </c>
      <c r="BR112" t="s">
        <v>3962</v>
      </c>
      <c r="BS112" t="s">
        <v>3920</v>
      </c>
      <c r="BT112" t="s">
        <v>4013</v>
      </c>
      <c r="BU112" t="s">
        <v>4014</v>
      </c>
      <c r="BV112" t="s">
        <v>5502</v>
      </c>
      <c r="BW112" t="s">
        <v>5515</v>
      </c>
      <c r="BX112" t="s">
        <v>4403</v>
      </c>
      <c r="BY112" t="s">
        <v>3926</v>
      </c>
      <c r="BZ112" t="s">
        <v>3927</v>
      </c>
      <c r="CA112" s="30">
        <v>45370.445127314801</v>
      </c>
      <c r="CB112" s="30">
        <v>45370.445127314801</v>
      </c>
      <c r="CC112" s="30">
        <v>45370.118298611102</v>
      </c>
      <c r="CD112" t="s">
        <v>15</v>
      </c>
      <c r="CE112">
        <v>2024</v>
      </c>
      <c r="CF112">
        <v>3</v>
      </c>
      <c r="CG112" t="s">
        <v>5526</v>
      </c>
      <c r="CH112" t="s">
        <v>55</v>
      </c>
      <c r="CI112" t="s">
        <v>3929</v>
      </c>
      <c r="CJ112" t="s">
        <v>3930</v>
      </c>
      <c r="CK112" t="s">
        <v>5526</v>
      </c>
      <c r="CL112" t="s">
        <v>3931</v>
      </c>
      <c r="CM112">
        <v>2035</v>
      </c>
      <c r="CN112" t="s">
        <v>3967</v>
      </c>
      <c r="CO112" t="s">
        <v>5526</v>
      </c>
      <c r="CP112" s="30">
        <v>45370</v>
      </c>
      <c r="CQ112" s="30">
        <v>46465</v>
      </c>
      <c r="CR112" t="s">
        <v>3968</v>
      </c>
      <c r="CS112" t="s">
        <v>5527</v>
      </c>
      <c r="CT112" t="s">
        <v>3970</v>
      </c>
      <c r="CU112">
        <v>21367</v>
      </c>
      <c r="CV112">
        <v>65</v>
      </c>
      <c r="CW112" t="s">
        <v>3971</v>
      </c>
      <c r="CX112" t="s">
        <v>3968</v>
      </c>
      <c r="CY112" t="s">
        <v>4863</v>
      </c>
      <c r="CZ112" t="s">
        <v>4864</v>
      </c>
      <c r="DA112" t="s">
        <v>4390</v>
      </c>
      <c r="DB112" t="s">
        <v>5502</v>
      </c>
      <c r="DC112" t="s">
        <v>5502</v>
      </c>
      <c r="DD112" t="s">
        <v>5519</v>
      </c>
      <c r="DE112" t="s">
        <v>5222</v>
      </c>
      <c r="DF112" t="s">
        <v>4468</v>
      </c>
      <c r="DG112" t="s">
        <v>3968</v>
      </c>
      <c r="DH112" t="s">
        <v>4469</v>
      </c>
      <c r="DI112" t="s">
        <v>4003</v>
      </c>
      <c r="DJ112" t="s">
        <v>4408</v>
      </c>
      <c r="DK112" t="s">
        <v>4857</v>
      </c>
      <c r="DL112" t="s">
        <v>3926</v>
      </c>
      <c r="DM112" t="s">
        <v>3945</v>
      </c>
      <c r="DN112" t="s">
        <v>3927</v>
      </c>
      <c r="DO112" t="s">
        <v>4403</v>
      </c>
      <c r="DP112" t="s">
        <v>3980</v>
      </c>
      <c r="DQ112" t="s">
        <v>15</v>
      </c>
      <c r="DR112" t="s">
        <v>3980</v>
      </c>
      <c r="DS112" t="s">
        <v>3981</v>
      </c>
      <c r="DT112" t="s">
        <v>3949</v>
      </c>
      <c r="DU112" t="s">
        <v>4395</v>
      </c>
      <c r="DV112">
        <v>0.23</v>
      </c>
      <c r="DW112">
        <v>0.23</v>
      </c>
      <c r="DX112" t="s">
        <v>3931</v>
      </c>
      <c r="DY112" t="s">
        <v>4919</v>
      </c>
      <c r="DZ112" s="30" t="s">
        <v>30</v>
      </c>
      <c r="EA112" t="s">
        <v>3931</v>
      </c>
      <c r="EB112" t="s">
        <v>3931</v>
      </c>
      <c r="EC112" t="s">
        <v>3931</v>
      </c>
      <c r="ED112" t="s">
        <v>3931</v>
      </c>
      <c r="EE112" t="s">
        <v>5528</v>
      </c>
      <c r="EF112" t="s">
        <v>5529</v>
      </c>
      <c r="EG112" t="s">
        <v>30</v>
      </c>
      <c r="EH112" t="s">
        <v>30</v>
      </c>
      <c r="EI112" t="s">
        <v>30</v>
      </c>
      <c r="EJ112" t="s">
        <v>30</v>
      </c>
      <c r="EK112" t="s">
        <v>30</v>
      </c>
      <c r="EL112">
        <v>0</v>
      </c>
      <c r="EM112">
        <v>0</v>
      </c>
      <c r="EN112" t="s">
        <v>30</v>
      </c>
      <c r="EO112" t="s">
        <v>30</v>
      </c>
      <c r="EP112">
        <v>0</v>
      </c>
      <c r="EQ112">
        <v>0</v>
      </c>
      <c r="ER112">
        <v>1</v>
      </c>
      <c r="ES112" t="s">
        <v>53</v>
      </c>
      <c r="ET112" t="s">
        <v>5502</v>
      </c>
      <c r="EU112">
        <v>0</v>
      </c>
      <c r="EV112" t="s">
        <v>30</v>
      </c>
      <c r="EW112" t="s">
        <v>30</v>
      </c>
      <c r="EX112" t="s">
        <v>30</v>
      </c>
      <c r="EY112" t="s">
        <v>30</v>
      </c>
      <c r="EZ112" t="str">
        <f t="shared" si="1"/>
        <v/>
      </c>
      <c r="FA112">
        <v>1.6250000000000001E-2</v>
      </c>
      <c r="FB112" t="s">
        <v>15</v>
      </c>
      <c r="FC112">
        <v>1</v>
      </c>
      <c r="FD112">
        <v>0</v>
      </c>
      <c r="FG112" t="s">
        <v>30</v>
      </c>
      <c r="FH112" t="s">
        <v>30</v>
      </c>
      <c r="FI112" t="s">
        <v>30</v>
      </c>
      <c r="FJ112" t="s">
        <v>30</v>
      </c>
      <c r="FK112" t="s">
        <v>30</v>
      </c>
      <c r="FL112">
        <v>1</v>
      </c>
      <c r="FM112" t="s">
        <v>3719</v>
      </c>
      <c r="FN112">
        <v>1</v>
      </c>
      <c r="FO112">
        <v>0</v>
      </c>
      <c r="FP112" t="s">
        <v>184</v>
      </c>
      <c r="FQ112">
        <v>1</v>
      </c>
      <c r="FR112">
        <v>0</v>
      </c>
      <c r="FS112" t="s">
        <v>30</v>
      </c>
      <c r="FT112" t="s">
        <v>55</v>
      </c>
      <c r="FU112">
        <v>0</v>
      </c>
      <c r="FV112">
        <v>0</v>
      </c>
      <c r="FW112">
        <v>0</v>
      </c>
      <c r="FX112">
        <v>0</v>
      </c>
      <c r="FY112" t="s">
        <v>53</v>
      </c>
      <c r="FZ112" t="s">
        <v>4857</v>
      </c>
      <c r="GA112" t="s">
        <v>30</v>
      </c>
      <c r="GB112" t="s">
        <v>30</v>
      </c>
      <c r="GC112" t="s">
        <v>30</v>
      </c>
    </row>
    <row r="113" spans="1:185" x14ac:dyDescent="0.25">
      <c r="A113" t="s">
        <v>184</v>
      </c>
      <c r="B113" t="s">
        <v>1259</v>
      </c>
      <c r="C113">
        <v>1</v>
      </c>
      <c r="D113" t="s">
        <v>1259</v>
      </c>
      <c r="E113">
        <v>1</v>
      </c>
      <c r="F113" t="s">
        <v>4399</v>
      </c>
      <c r="G113" t="s">
        <v>4399</v>
      </c>
      <c r="H113" t="s">
        <v>30</v>
      </c>
      <c r="I113" t="s">
        <v>30</v>
      </c>
      <c r="J113" t="s">
        <v>30</v>
      </c>
      <c r="K113" t="s">
        <v>30</v>
      </c>
      <c r="L113" t="s">
        <v>30</v>
      </c>
      <c r="M113" t="s">
        <v>30</v>
      </c>
      <c r="N113" t="s">
        <v>30</v>
      </c>
      <c r="O113" t="s">
        <v>30</v>
      </c>
      <c r="P113" t="s">
        <v>30</v>
      </c>
      <c r="Q113" s="29" t="s">
        <v>30</v>
      </c>
      <c r="R113" s="29" t="s">
        <v>30</v>
      </c>
      <c r="S113" t="s">
        <v>30</v>
      </c>
      <c r="T113" t="s">
        <v>30</v>
      </c>
      <c r="U113" t="s">
        <v>30</v>
      </c>
      <c r="V113" t="s">
        <v>30</v>
      </c>
      <c r="W113" t="s">
        <v>30</v>
      </c>
      <c r="X113" t="s">
        <v>30</v>
      </c>
      <c r="Y113" s="29" t="s">
        <v>30</v>
      </c>
      <c r="Z113" s="29" t="s">
        <v>30</v>
      </c>
      <c r="AA113" s="29" t="s">
        <v>30</v>
      </c>
      <c r="AB113" t="s">
        <v>30</v>
      </c>
      <c r="AC113" t="s">
        <v>30</v>
      </c>
      <c r="AD113" t="s">
        <v>30</v>
      </c>
      <c r="AE113" t="s">
        <v>30</v>
      </c>
      <c r="AF113" t="s">
        <v>30</v>
      </c>
      <c r="AG113" t="s">
        <v>30</v>
      </c>
      <c r="AH113" t="s">
        <v>30</v>
      </c>
      <c r="AI113" t="s">
        <v>30</v>
      </c>
      <c r="AJ113" t="s">
        <v>5530</v>
      </c>
      <c r="AK113" t="s">
        <v>30</v>
      </c>
      <c r="AL113" t="s">
        <v>30</v>
      </c>
      <c r="AM113" t="s">
        <v>30</v>
      </c>
      <c r="AN113" s="29" t="s">
        <v>30</v>
      </c>
      <c r="AO113" t="s">
        <v>30</v>
      </c>
      <c r="AP113" t="s">
        <v>30</v>
      </c>
      <c r="AQ113" t="s">
        <v>30</v>
      </c>
      <c r="AR113" t="s">
        <v>30</v>
      </c>
      <c r="AS113" t="s">
        <v>30</v>
      </c>
      <c r="AT113" t="s">
        <v>30</v>
      </c>
      <c r="AU113" t="s">
        <v>30</v>
      </c>
      <c r="AV113" t="s">
        <v>30</v>
      </c>
      <c r="AW113" t="s">
        <v>30</v>
      </c>
      <c r="AX113" t="s">
        <v>30</v>
      </c>
      <c r="AY113" t="s">
        <v>30</v>
      </c>
      <c r="AZ113" t="s">
        <v>30</v>
      </c>
      <c r="BA113" t="s">
        <v>30</v>
      </c>
      <c r="BB113" t="s">
        <v>30</v>
      </c>
      <c r="BC113" t="s">
        <v>30</v>
      </c>
      <c r="BD113" t="s">
        <v>30</v>
      </c>
      <c r="BE113" t="s">
        <v>30</v>
      </c>
      <c r="BF113" t="s">
        <v>30</v>
      </c>
      <c r="BG113" t="s">
        <v>30</v>
      </c>
      <c r="BH113" t="s">
        <v>30</v>
      </c>
      <c r="BI113" t="s">
        <v>30</v>
      </c>
      <c r="BJ113" t="s">
        <v>30</v>
      </c>
      <c r="BK113" s="29" t="s">
        <v>30</v>
      </c>
      <c r="BL113" t="s">
        <v>3914</v>
      </c>
      <c r="BM113" t="s">
        <v>3915</v>
      </c>
      <c r="BN113" s="30">
        <v>45329.553993055597</v>
      </c>
      <c r="BO113" t="s">
        <v>5531</v>
      </c>
      <c r="BP113" t="s">
        <v>5532</v>
      </c>
      <c r="BQ113" t="s">
        <v>5533</v>
      </c>
      <c r="BR113" t="s">
        <v>3962</v>
      </c>
      <c r="BS113" t="s">
        <v>3920</v>
      </c>
      <c r="BT113" t="s">
        <v>4013</v>
      </c>
      <c r="BU113" t="s">
        <v>5534</v>
      </c>
      <c r="BV113" t="s">
        <v>5535</v>
      </c>
      <c r="BW113" t="s">
        <v>5536</v>
      </c>
      <c r="BX113" t="s">
        <v>4403</v>
      </c>
      <c r="BY113" t="s">
        <v>3926</v>
      </c>
      <c r="BZ113" t="s">
        <v>3927</v>
      </c>
      <c r="CA113" s="30">
        <v>45329.553946759297</v>
      </c>
      <c r="CB113" s="30">
        <v>45329.553993055597</v>
      </c>
      <c r="CC113" s="30">
        <v>45329.551932870403</v>
      </c>
      <c r="CD113" t="s">
        <v>15</v>
      </c>
      <c r="CE113">
        <v>2024</v>
      </c>
      <c r="CF113">
        <v>2</v>
      </c>
      <c r="CG113" t="s">
        <v>3967</v>
      </c>
      <c r="CH113" t="s">
        <v>55</v>
      </c>
      <c r="CI113" t="s">
        <v>3929</v>
      </c>
      <c r="CJ113" t="s">
        <v>3930</v>
      </c>
      <c r="CK113" t="s">
        <v>3931</v>
      </c>
      <c r="CL113" t="s">
        <v>3967</v>
      </c>
      <c r="CM113">
        <v>2035</v>
      </c>
      <c r="CN113" t="s">
        <v>3967</v>
      </c>
      <c r="CO113" t="s">
        <v>3967</v>
      </c>
      <c r="CP113" s="30">
        <v>45329</v>
      </c>
      <c r="CQ113" s="30">
        <v>46424</v>
      </c>
      <c r="CR113" t="s">
        <v>3968</v>
      </c>
      <c r="CS113" t="s">
        <v>4655</v>
      </c>
      <c r="CT113" t="s">
        <v>5537</v>
      </c>
      <c r="CU113">
        <v>23975</v>
      </c>
      <c r="CV113">
        <v>58</v>
      </c>
      <c r="CW113" t="s">
        <v>3971</v>
      </c>
      <c r="CX113" t="s">
        <v>3968</v>
      </c>
      <c r="CY113" t="s">
        <v>4404</v>
      </c>
      <c r="CZ113" t="s">
        <v>4405</v>
      </c>
      <c r="DA113" t="s">
        <v>4609</v>
      </c>
      <c r="DB113" t="s">
        <v>5535</v>
      </c>
      <c r="DC113" t="s">
        <v>5535</v>
      </c>
      <c r="DD113" t="s">
        <v>5538</v>
      </c>
      <c r="DE113" t="s">
        <v>5539</v>
      </c>
      <c r="DF113" t="s">
        <v>4182</v>
      </c>
      <c r="DG113" t="s">
        <v>3968</v>
      </c>
      <c r="DH113" t="s">
        <v>4183</v>
      </c>
      <c r="DI113" t="s">
        <v>4003</v>
      </c>
      <c r="DJ113" t="s">
        <v>4408</v>
      </c>
      <c r="DK113" t="s">
        <v>4399</v>
      </c>
      <c r="DL113" t="s">
        <v>3926</v>
      </c>
      <c r="DM113" t="s">
        <v>3945</v>
      </c>
      <c r="DN113" t="s">
        <v>3927</v>
      </c>
      <c r="DO113" t="s">
        <v>4403</v>
      </c>
      <c r="DP113" t="s">
        <v>3980</v>
      </c>
      <c r="DQ113" t="s">
        <v>15</v>
      </c>
      <c r="DR113" t="s">
        <v>3980</v>
      </c>
      <c r="DS113" t="s">
        <v>3981</v>
      </c>
      <c r="DT113" t="s">
        <v>3949</v>
      </c>
      <c r="DU113" t="s">
        <v>4611</v>
      </c>
      <c r="DV113">
        <v>0</v>
      </c>
      <c r="DW113">
        <v>0</v>
      </c>
      <c r="DX113" t="s">
        <v>3931</v>
      </c>
      <c r="DY113" t="s">
        <v>4409</v>
      </c>
      <c r="DZ113" s="30" t="s">
        <v>30</v>
      </c>
      <c r="EA113" t="s">
        <v>3931</v>
      </c>
      <c r="EB113" t="s">
        <v>3931</v>
      </c>
      <c r="EC113" t="s">
        <v>3931</v>
      </c>
      <c r="ED113" t="s">
        <v>3931</v>
      </c>
      <c r="EE113" t="s">
        <v>5540</v>
      </c>
      <c r="EF113" t="s">
        <v>5541</v>
      </c>
      <c r="EG113" t="s">
        <v>30</v>
      </c>
      <c r="EH113" t="s">
        <v>30</v>
      </c>
      <c r="EI113" t="s">
        <v>30</v>
      </c>
      <c r="EJ113" t="s">
        <v>30</v>
      </c>
      <c r="EK113" t="s">
        <v>30</v>
      </c>
      <c r="EL113">
        <v>0</v>
      </c>
      <c r="EM113">
        <v>0</v>
      </c>
      <c r="EN113" t="s">
        <v>30</v>
      </c>
      <c r="EO113" t="s">
        <v>30</v>
      </c>
      <c r="EP113">
        <v>0</v>
      </c>
      <c r="EQ113">
        <v>0</v>
      </c>
      <c r="ER113">
        <v>1</v>
      </c>
      <c r="ES113" t="s">
        <v>59</v>
      </c>
      <c r="ET113" t="s">
        <v>5535</v>
      </c>
      <c r="EU113">
        <v>0</v>
      </c>
      <c r="EV113" t="s">
        <v>30</v>
      </c>
      <c r="EW113" t="s">
        <v>30</v>
      </c>
      <c r="EX113" t="s">
        <v>30</v>
      </c>
      <c r="EY113" t="s">
        <v>30</v>
      </c>
      <c r="EZ113" t="str">
        <f t="shared" si="1"/>
        <v/>
      </c>
      <c r="FA113">
        <v>4.6296296296296301E-5</v>
      </c>
      <c r="FB113" t="s">
        <v>15</v>
      </c>
      <c r="FC113">
        <v>1</v>
      </c>
      <c r="FD113">
        <v>0</v>
      </c>
      <c r="FG113" t="s">
        <v>30</v>
      </c>
      <c r="FH113" t="s">
        <v>30</v>
      </c>
      <c r="FI113" t="s">
        <v>30</v>
      </c>
      <c r="FJ113" t="s">
        <v>30</v>
      </c>
      <c r="FK113" t="s">
        <v>30</v>
      </c>
      <c r="FL113">
        <v>1</v>
      </c>
      <c r="FM113" t="s">
        <v>3719</v>
      </c>
      <c r="FN113">
        <v>1</v>
      </c>
      <c r="FO113">
        <v>0</v>
      </c>
      <c r="FP113" t="s">
        <v>184</v>
      </c>
      <c r="FQ113">
        <v>1</v>
      </c>
      <c r="FR113">
        <v>0</v>
      </c>
      <c r="FS113" t="s">
        <v>30</v>
      </c>
      <c r="FT113" t="s">
        <v>55</v>
      </c>
      <c r="FU113">
        <v>0</v>
      </c>
      <c r="FV113">
        <v>0</v>
      </c>
      <c r="FW113">
        <v>0</v>
      </c>
      <c r="FX113">
        <v>0</v>
      </c>
      <c r="FY113" t="s">
        <v>59</v>
      </c>
      <c r="FZ113" t="s">
        <v>4399</v>
      </c>
      <c r="GA113" t="s">
        <v>30</v>
      </c>
      <c r="GB113" t="s">
        <v>30</v>
      </c>
      <c r="GC113" t="s">
        <v>30</v>
      </c>
    </row>
    <row r="114" spans="1:185" x14ac:dyDescent="0.25">
      <c r="A114" t="s">
        <v>184</v>
      </c>
      <c r="B114" t="s">
        <v>1259</v>
      </c>
      <c r="C114">
        <v>1</v>
      </c>
      <c r="D114" t="s">
        <v>1259</v>
      </c>
      <c r="E114">
        <v>1</v>
      </c>
      <c r="F114" t="s">
        <v>4454</v>
      </c>
      <c r="G114" t="s">
        <v>4454</v>
      </c>
      <c r="H114" t="s">
        <v>30</v>
      </c>
      <c r="I114" t="s">
        <v>30</v>
      </c>
      <c r="J114" t="s">
        <v>30</v>
      </c>
      <c r="K114" t="s">
        <v>30</v>
      </c>
      <c r="L114" t="s">
        <v>30</v>
      </c>
      <c r="M114" t="s">
        <v>30</v>
      </c>
      <c r="N114" t="s">
        <v>30</v>
      </c>
      <c r="O114" t="s">
        <v>30</v>
      </c>
      <c r="P114" t="s">
        <v>30</v>
      </c>
      <c r="Q114" s="29" t="s">
        <v>30</v>
      </c>
      <c r="R114" s="29" t="s">
        <v>30</v>
      </c>
      <c r="S114" t="s">
        <v>30</v>
      </c>
      <c r="T114" t="s">
        <v>30</v>
      </c>
      <c r="U114" t="s">
        <v>30</v>
      </c>
      <c r="V114" t="s">
        <v>30</v>
      </c>
      <c r="W114" t="s">
        <v>30</v>
      </c>
      <c r="X114" t="s">
        <v>30</v>
      </c>
      <c r="Y114" s="29" t="s">
        <v>30</v>
      </c>
      <c r="Z114" s="29" t="s">
        <v>30</v>
      </c>
      <c r="AA114" s="29" t="s">
        <v>30</v>
      </c>
      <c r="AB114" t="s">
        <v>30</v>
      </c>
      <c r="AC114" t="s">
        <v>30</v>
      </c>
      <c r="AD114" t="s">
        <v>30</v>
      </c>
      <c r="AE114" t="s">
        <v>30</v>
      </c>
      <c r="AF114" t="s">
        <v>30</v>
      </c>
      <c r="AG114" t="s">
        <v>30</v>
      </c>
      <c r="AH114" t="s">
        <v>30</v>
      </c>
      <c r="AI114" t="s">
        <v>30</v>
      </c>
      <c r="AJ114" t="s">
        <v>5542</v>
      </c>
      <c r="AK114" t="s">
        <v>30</v>
      </c>
      <c r="AL114" t="s">
        <v>30</v>
      </c>
      <c r="AM114" t="s">
        <v>30</v>
      </c>
      <c r="AN114" s="29" t="s">
        <v>30</v>
      </c>
      <c r="AO114" t="s">
        <v>30</v>
      </c>
      <c r="AP114" t="s">
        <v>30</v>
      </c>
      <c r="AQ114" t="s">
        <v>30</v>
      </c>
      <c r="AR114" t="s">
        <v>30</v>
      </c>
      <c r="AS114" t="s">
        <v>30</v>
      </c>
      <c r="AT114" t="s">
        <v>30</v>
      </c>
      <c r="AU114" t="s">
        <v>30</v>
      </c>
      <c r="AV114" t="s">
        <v>30</v>
      </c>
      <c r="AW114" t="s">
        <v>30</v>
      </c>
      <c r="AX114" t="s">
        <v>30</v>
      </c>
      <c r="AY114" t="s">
        <v>30</v>
      </c>
      <c r="AZ114" t="s">
        <v>30</v>
      </c>
      <c r="BA114" t="s">
        <v>30</v>
      </c>
      <c r="BB114" t="s">
        <v>30</v>
      </c>
      <c r="BC114" t="s">
        <v>30</v>
      </c>
      <c r="BD114" t="s">
        <v>30</v>
      </c>
      <c r="BE114" t="s">
        <v>30</v>
      </c>
      <c r="BF114" t="s">
        <v>30</v>
      </c>
      <c r="BG114" t="s">
        <v>30</v>
      </c>
      <c r="BH114" t="s">
        <v>30</v>
      </c>
      <c r="BI114" t="s">
        <v>30</v>
      </c>
      <c r="BJ114" t="s">
        <v>30</v>
      </c>
      <c r="BK114" s="29" t="s">
        <v>30</v>
      </c>
      <c r="BL114" t="s">
        <v>3914</v>
      </c>
      <c r="BM114" t="s">
        <v>3915</v>
      </c>
      <c r="BN114" s="30">
        <v>45629.583912037</v>
      </c>
      <c r="BO114" t="s">
        <v>5543</v>
      </c>
      <c r="BP114" t="s">
        <v>5544</v>
      </c>
      <c r="BQ114" t="s">
        <v>5545</v>
      </c>
      <c r="BR114" t="s">
        <v>3962</v>
      </c>
      <c r="BS114" t="s">
        <v>3920</v>
      </c>
      <c r="BT114" t="s">
        <v>4013</v>
      </c>
      <c r="BU114" t="s">
        <v>4014</v>
      </c>
      <c r="BV114" t="s">
        <v>5546</v>
      </c>
      <c r="BW114" t="s">
        <v>5547</v>
      </c>
      <c r="BX114" t="s">
        <v>3993</v>
      </c>
      <c r="BY114" t="s">
        <v>3926</v>
      </c>
      <c r="BZ114" t="s">
        <v>3927</v>
      </c>
      <c r="CA114" s="30">
        <v>45629.579780092601</v>
      </c>
      <c r="CB114" s="30">
        <v>45629.579780092601</v>
      </c>
      <c r="CC114" s="30">
        <v>45629.456226851798</v>
      </c>
      <c r="CD114" t="s">
        <v>15</v>
      </c>
      <c r="CE114">
        <v>2024</v>
      </c>
      <c r="CF114">
        <v>12</v>
      </c>
      <c r="CG114" t="s">
        <v>5548</v>
      </c>
      <c r="CH114" t="s">
        <v>55</v>
      </c>
      <c r="CI114" t="s">
        <v>3929</v>
      </c>
      <c r="CJ114" t="s">
        <v>3930</v>
      </c>
      <c r="CK114" t="s">
        <v>5548</v>
      </c>
      <c r="CL114" t="s">
        <v>3931</v>
      </c>
      <c r="CM114">
        <v>2035</v>
      </c>
      <c r="CN114" t="s">
        <v>3967</v>
      </c>
      <c r="CO114" t="s">
        <v>5548</v>
      </c>
      <c r="CP114" s="30">
        <v>45629</v>
      </c>
      <c r="CQ114" s="30">
        <v>45994</v>
      </c>
      <c r="CR114" t="s">
        <v>3968</v>
      </c>
      <c r="CS114" t="s">
        <v>5549</v>
      </c>
      <c r="CT114" t="s">
        <v>5550</v>
      </c>
      <c r="CU114">
        <v>16177</v>
      </c>
      <c r="CV114">
        <v>80</v>
      </c>
      <c r="CW114" t="s">
        <v>3971</v>
      </c>
      <c r="CX114" t="s">
        <v>3968</v>
      </c>
      <c r="CY114" t="s">
        <v>4464</v>
      </c>
      <c r="CZ114" t="s">
        <v>4465</v>
      </c>
      <c r="DA114" t="s">
        <v>4625</v>
      </c>
      <c r="DB114" t="s">
        <v>5546</v>
      </c>
      <c r="DC114" t="s">
        <v>5546</v>
      </c>
      <c r="DD114" t="s">
        <v>5551</v>
      </c>
      <c r="DE114" t="s">
        <v>5552</v>
      </c>
      <c r="DF114" t="s">
        <v>4024</v>
      </c>
      <c r="DG114" t="s">
        <v>3968</v>
      </c>
      <c r="DH114" t="s">
        <v>4025</v>
      </c>
      <c r="DI114" t="s">
        <v>4003</v>
      </c>
      <c r="DJ114" t="s">
        <v>4004</v>
      </c>
      <c r="DK114" t="s">
        <v>4454</v>
      </c>
      <c r="DL114" t="s">
        <v>3926</v>
      </c>
      <c r="DM114" t="s">
        <v>3945</v>
      </c>
      <c r="DN114" t="s">
        <v>3927</v>
      </c>
      <c r="DO114" t="s">
        <v>3993</v>
      </c>
      <c r="DP114" t="s">
        <v>3980</v>
      </c>
      <c r="DQ114" t="s">
        <v>15</v>
      </c>
      <c r="DR114" t="s">
        <v>3980</v>
      </c>
      <c r="DS114" t="s">
        <v>3981</v>
      </c>
      <c r="DT114" t="s">
        <v>3949</v>
      </c>
      <c r="DU114" t="s">
        <v>4630</v>
      </c>
      <c r="DV114">
        <v>0.06</v>
      </c>
      <c r="DW114">
        <v>0.06</v>
      </c>
      <c r="DX114" t="s">
        <v>3931</v>
      </c>
      <c r="DY114" t="s">
        <v>4470</v>
      </c>
      <c r="DZ114" s="30" t="s">
        <v>30</v>
      </c>
      <c r="EA114" t="s">
        <v>3931</v>
      </c>
      <c r="EB114" t="s">
        <v>3931</v>
      </c>
      <c r="EC114" t="s">
        <v>3931</v>
      </c>
      <c r="ED114" t="s">
        <v>3931</v>
      </c>
      <c r="EE114" t="s">
        <v>5553</v>
      </c>
      <c r="EF114" t="s">
        <v>5554</v>
      </c>
      <c r="EG114" t="s">
        <v>30</v>
      </c>
      <c r="EH114" t="s">
        <v>30</v>
      </c>
      <c r="EI114" t="s">
        <v>30</v>
      </c>
      <c r="EJ114" t="s">
        <v>30</v>
      </c>
      <c r="EK114" t="s">
        <v>30</v>
      </c>
      <c r="EL114">
        <v>0</v>
      </c>
      <c r="EM114">
        <v>0</v>
      </c>
      <c r="EN114" t="s">
        <v>30</v>
      </c>
      <c r="EO114" t="s">
        <v>30</v>
      </c>
      <c r="EP114">
        <v>0</v>
      </c>
      <c r="EQ114">
        <v>0</v>
      </c>
      <c r="ER114">
        <v>1</v>
      </c>
      <c r="ES114" t="s">
        <v>71</v>
      </c>
      <c r="ET114" t="s">
        <v>5546</v>
      </c>
      <c r="EU114">
        <v>1</v>
      </c>
      <c r="EV114" t="s">
        <v>30</v>
      </c>
      <c r="EW114" t="s">
        <v>30</v>
      </c>
      <c r="EX114" t="s">
        <v>30</v>
      </c>
      <c r="EY114" t="s">
        <v>30</v>
      </c>
      <c r="EZ114" t="str">
        <f t="shared" si="1"/>
        <v/>
      </c>
      <c r="FA114">
        <v>4.1319444444444398E-3</v>
      </c>
      <c r="FB114" t="s">
        <v>15</v>
      </c>
      <c r="FC114">
        <v>1</v>
      </c>
      <c r="FD114">
        <v>0</v>
      </c>
      <c r="FG114" t="s">
        <v>30</v>
      </c>
      <c r="FH114" t="s">
        <v>30</v>
      </c>
      <c r="FI114" t="s">
        <v>30</v>
      </c>
      <c r="FJ114" t="s">
        <v>30</v>
      </c>
      <c r="FK114" t="s">
        <v>30</v>
      </c>
      <c r="FL114">
        <v>1</v>
      </c>
      <c r="FM114" t="s">
        <v>3719</v>
      </c>
      <c r="FN114">
        <v>1</v>
      </c>
      <c r="FO114">
        <v>0</v>
      </c>
      <c r="FP114" t="s">
        <v>184</v>
      </c>
      <c r="FQ114">
        <v>1</v>
      </c>
      <c r="FR114">
        <v>0</v>
      </c>
      <c r="FS114" t="s">
        <v>30</v>
      </c>
      <c r="FT114" t="s">
        <v>55</v>
      </c>
      <c r="FU114">
        <v>0</v>
      </c>
      <c r="FV114">
        <v>0</v>
      </c>
      <c r="FW114">
        <v>0</v>
      </c>
      <c r="FX114">
        <v>0</v>
      </c>
      <c r="FY114" t="s">
        <v>71</v>
      </c>
      <c r="FZ114" t="s">
        <v>4454</v>
      </c>
      <c r="GA114" t="s">
        <v>30</v>
      </c>
      <c r="GB114" t="s">
        <v>30</v>
      </c>
      <c r="GC114" t="s">
        <v>30</v>
      </c>
    </row>
    <row r="115" spans="1:185" x14ac:dyDescent="0.25">
      <c r="A115" t="s">
        <v>184</v>
      </c>
      <c r="B115" t="s">
        <v>1259</v>
      </c>
      <c r="C115">
        <v>1</v>
      </c>
      <c r="D115" t="s">
        <v>1259</v>
      </c>
      <c r="E115">
        <v>1</v>
      </c>
      <c r="F115" t="s">
        <v>4454</v>
      </c>
      <c r="G115" t="s">
        <v>4454</v>
      </c>
      <c r="H115" t="s">
        <v>30</v>
      </c>
      <c r="I115" t="s">
        <v>30</v>
      </c>
      <c r="J115" t="s">
        <v>30</v>
      </c>
      <c r="K115" t="s">
        <v>30</v>
      </c>
      <c r="L115" t="s">
        <v>30</v>
      </c>
      <c r="M115" t="s">
        <v>30</v>
      </c>
      <c r="N115" t="s">
        <v>30</v>
      </c>
      <c r="O115" t="s">
        <v>30</v>
      </c>
      <c r="P115" t="s">
        <v>30</v>
      </c>
      <c r="Q115" s="29" t="s">
        <v>30</v>
      </c>
      <c r="R115" s="29" t="s">
        <v>30</v>
      </c>
      <c r="S115" t="s">
        <v>30</v>
      </c>
      <c r="T115" t="s">
        <v>30</v>
      </c>
      <c r="U115" t="s">
        <v>30</v>
      </c>
      <c r="V115" t="s">
        <v>30</v>
      </c>
      <c r="W115" t="s">
        <v>30</v>
      </c>
      <c r="X115" t="s">
        <v>30</v>
      </c>
      <c r="Y115" s="29" t="s">
        <v>30</v>
      </c>
      <c r="Z115" s="29" t="s">
        <v>30</v>
      </c>
      <c r="AA115" s="29" t="s">
        <v>30</v>
      </c>
      <c r="AB115" t="s">
        <v>30</v>
      </c>
      <c r="AC115" t="s">
        <v>30</v>
      </c>
      <c r="AD115" t="s">
        <v>30</v>
      </c>
      <c r="AE115" t="s">
        <v>30</v>
      </c>
      <c r="AF115" t="s">
        <v>30</v>
      </c>
      <c r="AG115" t="s">
        <v>30</v>
      </c>
      <c r="AH115" t="s">
        <v>30</v>
      </c>
      <c r="AI115" t="s">
        <v>30</v>
      </c>
      <c r="AJ115" t="s">
        <v>5555</v>
      </c>
      <c r="AK115" t="s">
        <v>30</v>
      </c>
      <c r="AL115" t="s">
        <v>30</v>
      </c>
      <c r="AM115" t="s">
        <v>30</v>
      </c>
      <c r="AN115" s="29" t="s">
        <v>30</v>
      </c>
      <c r="AO115" t="s">
        <v>30</v>
      </c>
      <c r="AP115" t="s">
        <v>30</v>
      </c>
      <c r="AQ115" t="s">
        <v>30</v>
      </c>
      <c r="AR115" t="s">
        <v>30</v>
      </c>
      <c r="AS115" t="s">
        <v>30</v>
      </c>
      <c r="AT115" t="s">
        <v>30</v>
      </c>
      <c r="AU115" t="s">
        <v>30</v>
      </c>
      <c r="AV115" t="s">
        <v>30</v>
      </c>
      <c r="AW115" t="s">
        <v>30</v>
      </c>
      <c r="AX115" t="s">
        <v>30</v>
      </c>
      <c r="AY115" t="s">
        <v>30</v>
      </c>
      <c r="AZ115" t="s">
        <v>30</v>
      </c>
      <c r="BA115" t="s">
        <v>30</v>
      </c>
      <c r="BB115" t="s">
        <v>30</v>
      </c>
      <c r="BC115" t="s">
        <v>30</v>
      </c>
      <c r="BD115" t="s">
        <v>30</v>
      </c>
      <c r="BE115" t="s">
        <v>30</v>
      </c>
      <c r="BF115" t="s">
        <v>30</v>
      </c>
      <c r="BG115" t="s">
        <v>30</v>
      </c>
      <c r="BH115" t="s">
        <v>30</v>
      </c>
      <c r="BI115" t="s">
        <v>30</v>
      </c>
      <c r="BJ115" t="s">
        <v>30</v>
      </c>
      <c r="BK115" s="29" t="s">
        <v>30</v>
      </c>
      <c r="BL115" t="s">
        <v>3914</v>
      </c>
      <c r="BM115" t="s">
        <v>3915</v>
      </c>
      <c r="BN115" s="30">
        <v>45362.5101967593</v>
      </c>
      <c r="BO115" t="s">
        <v>5556</v>
      </c>
      <c r="BP115" t="s">
        <v>5557</v>
      </c>
      <c r="BQ115" t="s">
        <v>5558</v>
      </c>
      <c r="BR115" t="s">
        <v>3919</v>
      </c>
      <c r="BS115" t="s">
        <v>3920</v>
      </c>
      <c r="BT115" t="s">
        <v>3921</v>
      </c>
      <c r="BU115" t="s">
        <v>4438</v>
      </c>
      <c r="BV115" t="s">
        <v>5559</v>
      </c>
      <c r="BW115" t="s">
        <v>5560</v>
      </c>
      <c r="BX115" t="s">
        <v>4441</v>
      </c>
      <c r="BY115" t="s">
        <v>3926</v>
      </c>
      <c r="BZ115" t="s">
        <v>4123</v>
      </c>
      <c r="CA115" s="30">
        <v>45362.501041666699</v>
      </c>
      <c r="CB115" s="30">
        <v>45362.501041666699</v>
      </c>
      <c r="CC115" s="30">
        <v>45362.497002314798</v>
      </c>
      <c r="CD115" t="s">
        <v>15</v>
      </c>
      <c r="CE115">
        <v>2024</v>
      </c>
      <c r="CF115">
        <v>3</v>
      </c>
      <c r="CG115" t="s">
        <v>5561</v>
      </c>
      <c r="CH115" t="s">
        <v>55</v>
      </c>
      <c r="CI115" t="s">
        <v>3929</v>
      </c>
      <c r="CJ115" t="s">
        <v>3930</v>
      </c>
      <c r="CK115" t="s">
        <v>5561</v>
      </c>
      <c r="CL115" t="s">
        <v>3931</v>
      </c>
      <c r="CM115">
        <v>2035</v>
      </c>
      <c r="CN115" t="s">
        <v>3967</v>
      </c>
      <c r="CO115" t="s">
        <v>5561</v>
      </c>
      <c r="CP115" s="30">
        <v>45362</v>
      </c>
      <c r="CQ115" s="30">
        <v>45727</v>
      </c>
      <c r="CR115" t="s">
        <v>3932</v>
      </c>
      <c r="CS115" t="s">
        <v>5562</v>
      </c>
      <c r="CT115" t="s">
        <v>5314</v>
      </c>
      <c r="CU115">
        <v>26685</v>
      </c>
      <c r="CV115">
        <v>51</v>
      </c>
      <c r="CW115" t="s">
        <v>3971</v>
      </c>
      <c r="CX115" t="s">
        <v>3932</v>
      </c>
      <c r="CY115" t="s">
        <v>5315</v>
      </c>
      <c r="CZ115" t="s">
        <v>5064</v>
      </c>
      <c r="DA115" t="s">
        <v>4390</v>
      </c>
      <c r="DB115" t="s">
        <v>5559</v>
      </c>
      <c r="DC115" t="s">
        <v>5559</v>
      </c>
      <c r="DD115" t="s">
        <v>5563</v>
      </c>
      <c r="DE115" t="s">
        <v>5564</v>
      </c>
      <c r="DF115" t="s">
        <v>5565</v>
      </c>
      <c r="DG115" t="s">
        <v>3932</v>
      </c>
      <c r="DH115" t="s">
        <v>5566</v>
      </c>
      <c r="DI115" t="s">
        <v>4003</v>
      </c>
      <c r="DJ115" t="s">
        <v>4004</v>
      </c>
      <c r="DK115" t="s">
        <v>4454</v>
      </c>
      <c r="DL115" t="s">
        <v>3926</v>
      </c>
      <c r="DM115" t="s">
        <v>4136</v>
      </c>
      <c r="DN115" t="s">
        <v>4123</v>
      </c>
      <c r="DO115" t="s">
        <v>4441</v>
      </c>
      <c r="DP115" t="s">
        <v>3980</v>
      </c>
      <c r="DQ115" t="s">
        <v>15</v>
      </c>
      <c r="DR115" t="s">
        <v>3980</v>
      </c>
      <c r="DS115" t="s">
        <v>3981</v>
      </c>
      <c r="DT115" t="s">
        <v>3949</v>
      </c>
      <c r="DU115" t="s">
        <v>4395</v>
      </c>
      <c r="DV115">
        <v>0.13</v>
      </c>
      <c r="DW115">
        <v>0.13</v>
      </c>
      <c r="DX115" t="s">
        <v>3931</v>
      </c>
      <c r="DY115" t="s">
        <v>5068</v>
      </c>
      <c r="DZ115" s="30" t="s">
        <v>30</v>
      </c>
      <c r="EA115" t="s">
        <v>3931</v>
      </c>
      <c r="EB115" t="s">
        <v>3931</v>
      </c>
      <c r="EC115" t="s">
        <v>3931</v>
      </c>
      <c r="ED115" t="s">
        <v>3931</v>
      </c>
      <c r="EE115" t="s">
        <v>5567</v>
      </c>
      <c r="EF115" t="s">
        <v>5568</v>
      </c>
      <c r="EG115" t="s">
        <v>30</v>
      </c>
      <c r="EH115" t="s">
        <v>30</v>
      </c>
      <c r="EI115" t="s">
        <v>30</v>
      </c>
      <c r="EJ115" t="s">
        <v>30</v>
      </c>
      <c r="EK115" t="s">
        <v>30</v>
      </c>
      <c r="EL115">
        <v>0</v>
      </c>
      <c r="EM115">
        <v>0</v>
      </c>
      <c r="EN115" t="s">
        <v>30</v>
      </c>
      <c r="EO115" t="s">
        <v>30</v>
      </c>
      <c r="EP115">
        <v>0</v>
      </c>
      <c r="EQ115">
        <v>0</v>
      </c>
      <c r="ER115">
        <v>1</v>
      </c>
      <c r="ES115" t="s">
        <v>71</v>
      </c>
      <c r="ET115" t="s">
        <v>5559</v>
      </c>
      <c r="EU115">
        <v>1</v>
      </c>
      <c r="EV115" t="s">
        <v>30</v>
      </c>
      <c r="EW115" t="s">
        <v>30</v>
      </c>
      <c r="EX115" t="s">
        <v>30</v>
      </c>
      <c r="EY115" t="s">
        <v>30</v>
      </c>
      <c r="EZ115">
        <f t="shared" si="1"/>
        <v>9.1550926008494571E-3</v>
      </c>
      <c r="FA115">
        <v>9.1550925925925897E-3</v>
      </c>
      <c r="FB115" t="s">
        <v>15</v>
      </c>
      <c r="FC115">
        <v>1</v>
      </c>
      <c r="FD115">
        <v>0</v>
      </c>
      <c r="FE115">
        <v>1</v>
      </c>
      <c r="FG115" t="s">
        <v>30</v>
      </c>
      <c r="FH115" t="s">
        <v>30</v>
      </c>
      <c r="FI115" t="s">
        <v>30</v>
      </c>
      <c r="FJ115" t="s">
        <v>30</v>
      </c>
      <c r="FK115" t="s">
        <v>30</v>
      </c>
      <c r="FL115">
        <v>1</v>
      </c>
      <c r="FM115" t="s">
        <v>3719</v>
      </c>
      <c r="FN115">
        <v>1</v>
      </c>
      <c r="FO115">
        <v>0</v>
      </c>
      <c r="FP115" t="s">
        <v>184</v>
      </c>
      <c r="FQ115">
        <v>1</v>
      </c>
      <c r="FR115">
        <v>0</v>
      </c>
      <c r="FS115" t="s">
        <v>30</v>
      </c>
      <c r="FT115" t="s">
        <v>55</v>
      </c>
      <c r="FU115">
        <v>0</v>
      </c>
      <c r="FV115">
        <v>0</v>
      </c>
      <c r="FW115">
        <v>0</v>
      </c>
      <c r="FX115">
        <v>0</v>
      </c>
      <c r="FY115" t="s">
        <v>71</v>
      </c>
      <c r="FZ115" t="s">
        <v>4454</v>
      </c>
      <c r="GA115" t="s">
        <v>30</v>
      </c>
      <c r="GB115" t="s">
        <v>30</v>
      </c>
      <c r="GC115" t="s">
        <v>30</v>
      </c>
    </row>
    <row r="116" spans="1:185" x14ac:dyDescent="0.25">
      <c r="A116" t="s">
        <v>184</v>
      </c>
      <c r="B116" t="s">
        <v>1259</v>
      </c>
      <c r="C116">
        <v>1</v>
      </c>
      <c r="D116" t="s">
        <v>1259</v>
      </c>
      <c r="E116">
        <v>1</v>
      </c>
      <c r="F116" t="s">
        <v>4857</v>
      </c>
      <c r="G116" t="s">
        <v>4857</v>
      </c>
      <c r="H116" t="s">
        <v>30</v>
      </c>
      <c r="I116" t="s">
        <v>30</v>
      </c>
      <c r="J116" t="s">
        <v>30</v>
      </c>
      <c r="K116" t="s">
        <v>30</v>
      </c>
      <c r="L116" t="s">
        <v>30</v>
      </c>
      <c r="M116" t="s">
        <v>30</v>
      </c>
      <c r="N116" t="s">
        <v>30</v>
      </c>
      <c r="O116" t="s">
        <v>30</v>
      </c>
      <c r="P116" t="s">
        <v>30</v>
      </c>
      <c r="Q116" s="29" t="s">
        <v>30</v>
      </c>
      <c r="R116" s="29" t="s">
        <v>30</v>
      </c>
      <c r="S116" t="s">
        <v>30</v>
      </c>
      <c r="T116" t="s">
        <v>30</v>
      </c>
      <c r="U116" t="s">
        <v>30</v>
      </c>
      <c r="V116" t="s">
        <v>30</v>
      </c>
      <c r="W116" t="s">
        <v>30</v>
      </c>
      <c r="X116" t="s">
        <v>30</v>
      </c>
      <c r="Y116" s="29" t="s">
        <v>30</v>
      </c>
      <c r="Z116" s="29" t="s">
        <v>30</v>
      </c>
      <c r="AA116" s="29" t="s">
        <v>30</v>
      </c>
      <c r="AB116" t="s">
        <v>30</v>
      </c>
      <c r="AC116" t="s">
        <v>30</v>
      </c>
      <c r="AD116" t="s">
        <v>30</v>
      </c>
      <c r="AE116" t="s">
        <v>30</v>
      </c>
      <c r="AF116" t="s">
        <v>30</v>
      </c>
      <c r="AG116" t="s">
        <v>30</v>
      </c>
      <c r="AH116" t="s">
        <v>30</v>
      </c>
      <c r="AI116" t="s">
        <v>30</v>
      </c>
      <c r="AJ116" t="s">
        <v>5569</v>
      </c>
      <c r="AK116" t="s">
        <v>30</v>
      </c>
      <c r="AL116" t="s">
        <v>30</v>
      </c>
      <c r="AM116" t="s">
        <v>30</v>
      </c>
      <c r="AN116" s="29" t="s">
        <v>30</v>
      </c>
      <c r="AO116" t="s">
        <v>30</v>
      </c>
      <c r="AP116" t="s">
        <v>30</v>
      </c>
      <c r="AQ116" t="s">
        <v>30</v>
      </c>
      <c r="AR116" t="s">
        <v>30</v>
      </c>
      <c r="AS116" t="s">
        <v>30</v>
      </c>
      <c r="AT116" t="s">
        <v>30</v>
      </c>
      <c r="AU116" t="s">
        <v>30</v>
      </c>
      <c r="AV116" t="s">
        <v>30</v>
      </c>
      <c r="AW116" t="s">
        <v>30</v>
      </c>
      <c r="AX116" t="s">
        <v>30</v>
      </c>
      <c r="AY116" t="s">
        <v>30</v>
      </c>
      <c r="AZ116" t="s">
        <v>30</v>
      </c>
      <c r="BA116" t="s">
        <v>30</v>
      </c>
      <c r="BB116" t="s">
        <v>30</v>
      </c>
      <c r="BC116" t="s">
        <v>30</v>
      </c>
      <c r="BD116" t="s">
        <v>30</v>
      </c>
      <c r="BE116" t="s">
        <v>30</v>
      </c>
      <c r="BF116" t="s">
        <v>30</v>
      </c>
      <c r="BG116" t="s">
        <v>30</v>
      </c>
      <c r="BH116" t="s">
        <v>30</v>
      </c>
      <c r="BI116" t="s">
        <v>30</v>
      </c>
      <c r="BJ116" t="s">
        <v>30</v>
      </c>
      <c r="BK116" s="29" t="s">
        <v>30</v>
      </c>
      <c r="BL116" t="s">
        <v>3914</v>
      </c>
      <c r="BM116" t="s">
        <v>3915</v>
      </c>
      <c r="BN116" s="30">
        <v>45551.667696759301</v>
      </c>
      <c r="BO116" t="s">
        <v>5570</v>
      </c>
      <c r="BP116" t="s">
        <v>5571</v>
      </c>
      <c r="BQ116" t="s">
        <v>5572</v>
      </c>
      <c r="BR116" t="s">
        <v>3962</v>
      </c>
      <c r="BS116" t="s">
        <v>3920</v>
      </c>
      <c r="BT116" t="s">
        <v>4013</v>
      </c>
      <c r="BU116" t="s">
        <v>4014</v>
      </c>
      <c r="BV116" t="s">
        <v>5573</v>
      </c>
      <c r="BW116" t="s">
        <v>5574</v>
      </c>
      <c r="BX116" t="s">
        <v>4403</v>
      </c>
      <c r="BY116" t="s">
        <v>3926</v>
      </c>
      <c r="BZ116" t="s">
        <v>3927</v>
      </c>
      <c r="CA116" s="30">
        <v>45551.662245370397</v>
      </c>
      <c r="CB116" s="30">
        <v>45551.662245370397</v>
      </c>
      <c r="CC116" s="30">
        <v>45551.581793981502</v>
      </c>
      <c r="CD116" t="s">
        <v>15</v>
      </c>
      <c r="CE116">
        <v>2024</v>
      </c>
      <c r="CF116">
        <v>9</v>
      </c>
      <c r="CG116" t="s">
        <v>5575</v>
      </c>
      <c r="CH116" t="s">
        <v>55</v>
      </c>
      <c r="CI116" t="s">
        <v>3929</v>
      </c>
      <c r="CJ116" t="s">
        <v>3930</v>
      </c>
      <c r="CK116" t="s">
        <v>5575</v>
      </c>
      <c r="CL116" t="s">
        <v>3931</v>
      </c>
      <c r="CM116">
        <v>2035</v>
      </c>
      <c r="CN116" t="s">
        <v>3967</v>
      </c>
      <c r="CO116" t="s">
        <v>5575</v>
      </c>
      <c r="CP116" s="30">
        <v>45551</v>
      </c>
      <c r="CQ116" s="30">
        <v>46646</v>
      </c>
      <c r="CR116" t="s">
        <v>3968</v>
      </c>
      <c r="CS116" t="s">
        <v>5576</v>
      </c>
      <c r="CT116" t="s">
        <v>5577</v>
      </c>
      <c r="CU116">
        <v>25308</v>
      </c>
      <c r="CV116">
        <v>55</v>
      </c>
      <c r="CW116" t="s">
        <v>3971</v>
      </c>
      <c r="CX116" t="s">
        <v>3968</v>
      </c>
      <c r="CY116" t="s">
        <v>4863</v>
      </c>
      <c r="CZ116" t="s">
        <v>4864</v>
      </c>
      <c r="DA116" t="s">
        <v>4425</v>
      </c>
      <c r="DB116" t="s">
        <v>5573</v>
      </c>
      <c r="DC116" t="s">
        <v>5573</v>
      </c>
      <c r="DD116" t="s">
        <v>5578</v>
      </c>
      <c r="DE116" t="s">
        <v>5579</v>
      </c>
      <c r="DF116" t="s">
        <v>4252</v>
      </c>
      <c r="DG116" t="s">
        <v>3968</v>
      </c>
      <c r="DH116" t="s">
        <v>4078</v>
      </c>
      <c r="DI116" t="s">
        <v>4003</v>
      </c>
      <c r="DJ116" t="s">
        <v>4408</v>
      </c>
      <c r="DK116" t="s">
        <v>4857</v>
      </c>
      <c r="DL116" t="s">
        <v>3926</v>
      </c>
      <c r="DM116" t="s">
        <v>3945</v>
      </c>
      <c r="DN116" t="s">
        <v>3927</v>
      </c>
      <c r="DO116" t="s">
        <v>4403</v>
      </c>
      <c r="DP116" t="s">
        <v>3980</v>
      </c>
      <c r="DQ116" t="s">
        <v>15</v>
      </c>
      <c r="DR116" t="s">
        <v>3980</v>
      </c>
      <c r="DS116" t="s">
        <v>3981</v>
      </c>
      <c r="DT116" t="s">
        <v>3949</v>
      </c>
      <c r="DU116" t="s">
        <v>4430</v>
      </c>
      <c r="DV116">
        <v>0.08</v>
      </c>
      <c r="DW116">
        <v>0.08</v>
      </c>
      <c r="DX116" t="s">
        <v>3931</v>
      </c>
      <c r="DY116" t="s">
        <v>4867</v>
      </c>
      <c r="DZ116" s="30" t="s">
        <v>30</v>
      </c>
      <c r="EA116" t="s">
        <v>3931</v>
      </c>
      <c r="EB116" t="s">
        <v>3931</v>
      </c>
      <c r="EC116" t="s">
        <v>3931</v>
      </c>
      <c r="ED116" t="s">
        <v>3931</v>
      </c>
      <c r="EE116" t="s">
        <v>5580</v>
      </c>
      <c r="EF116" t="s">
        <v>5581</v>
      </c>
      <c r="EG116" t="s">
        <v>30</v>
      </c>
      <c r="EH116" t="s">
        <v>30</v>
      </c>
      <c r="EI116" t="s">
        <v>30</v>
      </c>
      <c r="EJ116" t="s">
        <v>30</v>
      </c>
      <c r="EK116" t="s">
        <v>30</v>
      </c>
      <c r="EL116">
        <v>0</v>
      </c>
      <c r="EM116">
        <v>0</v>
      </c>
      <c r="EN116" t="s">
        <v>30</v>
      </c>
      <c r="EO116" t="s">
        <v>30</v>
      </c>
      <c r="EP116">
        <v>0</v>
      </c>
      <c r="EQ116">
        <v>0</v>
      </c>
      <c r="ER116">
        <v>1</v>
      </c>
      <c r="ES116" t="s">
        <v>71</v>
      </c>
      <c r="ET116" t="s">
        <v>5573</v>
      </c>
      <c r="EU116">
        <v>1</v>
      </c>
      <c r="EV116" t="s">
        <v>30</v>
      </c>
      <c r="EW116" t="s">
        <v>30</v>
      </c>
      <c r="EX116" t="s">
        <v>30</v>
      </c>
      <c r="EY116" t="s">
        <v>30</v>
      </c>
      <c r="EZ116" t="str">
        <f t="shared" si="1"/>
        <v/>
      </c>
      <c r="FA116">
        <v>5.4513888888888902E-3</v>
      </c>
      <c r="FB116" t="s">
        <v>15</v>
      </c>
      <c r="FC116">
        <v>1</v>
      </c>
      <c r="FD116">
        <v>0</v>
      </c>
      <c r="FG116" t="s">
        <v>30</v>
      </c>
      <c r="FH116" t="s">
        <v>30</v>
      </c>
      <c r="FI116" t="s">
        <v>30</v>
      </c>
      <c r="FJ116" t="s">
        <v>30</v>
      </c>
      <c r="FK116" t="s">
        <v>30</v>
      </c>
      <c r="FL116">
        <v>1</v>
      </c>
      <c r="FM116" t="s">
        <v>3719</v>
      </c>
      <c r="FN116">
        <v>1</v>
      </c>
      <c r="FO116">
        <v>0</v>
      </c>
      <c r="FP116" t="s">
        <v>184</v>
      </c>
      <c r="FQ116">
        <v>1</v>
      </c>
      <c r="FR116">
        <v>0</v>
      </c>
      <c r="FS116" t="s">
        <v>30</v>
      </c>
      <c r="FT116" t="s">
        <v>55</v>
      </c>
      <c r="FU116">
        <v>0</v>
      </c>
      <c r="FV116">
        <v>0</v>
      </c>
      <c r="FW116">
        <v>0</v>
      </c>
      <c r="FX116">
        <v>0</v>
      </c>
      <c r="FY116" t="s">
        <v>71</v>
      </c>
      <c r="FZ116" t="s">
        <v>4857</v>
      </c>
      <c r="GA116" t="s">
        <v>30</v>
      </c>
      <c r="GB116" t="s">
        <v>30</v>
      </c>
      <c r="GC116" t="s">
        <v>30</v>
      </c>
    </row>
    <row r="117" spans="1:185" x14ac:dyDescent="0.25">
      <c r="A117" t="s">
        <v>184</v>
      </c>
      <c r="B117" t="s">
        <v>1259</v>
      </c>
      <c r="C117">
        <v>1</v>
      </c>
      <c r="D117" t="s">
        <v>1259</v>
      </c>
      <c r="E117">
        <v>1</v>
      </c>
      <c r="F117" t="s">
        <v>4030</v>
      </c>
      <c r="G117" t="s">
        <v>4030</v>
      </c>
      <c r="H117" t="s">
        <v>30</v>
      </c>
      <c r="I117" t="s">
        <v>30</v>
      </c>
      <c r="J117" t="s">
        <v>30</v>
      </c>
      <c r="K117" t="s">
        <v>30</v>
      </c>
      <c r="L117" t="s">
        <v>30</v>
      </c>
      <c r="M117" t="s">
        <v>30</v>
      </c>
      <c r="N117" t="s">
        <v>30</v>
      </c>
      <c r="O117" t="s">
        <v>30</v>
      </c>
      <c r="P117" t="s">
        <v>30</v>
      </c>
      <c r="Q117" s="29" t="s">
        <v>30</v>
      </c>
      <c r="R117" s="29" t="s">
        <v>30</v>
      </c>
      <c r="S117" t="s">
        <v>30</v>
      </c>
      <c r="T117" t="s">
        <v>30</v>
      </c>
      <c r="U117" t="s">
        <v>30</v>
      </c>
      <c r="V117" t="s">
        <v>30</v>
      </c>
      <c r="W117" t="s">
        <v>30</v>
      </c>
      <c r="X117" t="s">
        <v>30</v>
      </c>
      <c r="Y117" s="29" t="s">
        <v>30</v>
      </c>
      <c r="Z117" s="29" t="s">
        <v>30</v>
      </c>
      <c r="AA117" s="29" t="s">
        <v>30</v>
      </c>
      <c r="AB117" t="s">
        <v>30</v>
      </c>
      <c r="AC117" t="s">
        <v>30</v>
      </c>
      <c r="AD117" t="s">
        <v>30</v>
      </c>
      <c r="AE117" t="s">
        <v>30</v>
      </c>
      <c r="AF117" t="s">
        <v>30</v>
      </c>
      <c r="AG117" t="s">
        <v>30</v>
      </c>
      <c r="AH117" t="s">
        <v>30</v>
      </c>
      <c r="AI117" t="s">
        <v>30</v>
      </c>
      <c r="AJ117" t="s">
        <v>5582</v>
      </c>
      <c r="AK117" t="s">
        <v>30</v>
      </c>
      <c r="AL117" t="s">
        <v>30</v>
      </c>
      <c r="AM117" t="s">
        <v>30</v>
      </c>
      <c r="AN117" s="29" t="s">
        <v>30</v>
      </c>
      <c r="AO117" t="s">
        <v>30</v>
      </c>
      <c r="AP117" t="s">
        <v>30</v>
      </c>
      <c r="AQ117" t="s">
        <v>30</v>
      </c>
      <c r="AR117" t="s">
        <v>30</v>
      </c>
      <c r="AS117" t="s">
        <v>30</v>
      </c>
      <c r="AT117" t="s">
        <v>30</v>
      </c>
      <c r="AU117" t="s">
        <v>30</v>
      </c>
      <c r="AV117" t="s">
        <v>30</v>
      </c>
      <c r="AW117" t="s">
        <v>30</v>
      </c>
      <c r="AX117" t="s">
        <v>30</v>
      </c>
      <c r="AY117" t="s">
        <v>30</v>
      </c>
      <c r="AZ117" t="s">
        <v>30</v>
      </c>
      <c r="BA117" t="s">
        <v>30</v>
      </c>
      <c r="BB117" t="s">
        <v>30</v>
      </c>
      <c r="BC117" t="s">
        <v>30</v>
      </c>
      <c r="BD117" t="s">
        <v>30</v>
      </c>
      <c r="BE117" t="s">
        <v>30</v>
      </c>
      <c r="BF117" t="s">
        <v>30</v>
      </c>
      <c r="BG117" t="s">
        <v>30</v>
      </c>
      <c r="BH117" t="s">
        <v>30</v>
      </c>
      <c r="BI117" t="s">
        <v>30</v>
      </c>
      <c r="BJ117" t="s">
        <v>30</v>
      </c>
      <c r="BK117" s="29" t="s">
        <v>30</v>
      </c>
      <c r="BL117" t="s">
        <v>3914</v>
      </c>
      <c r="BM117" t="s">
        <v>3915</v>
      </c>
      <c r="BN117" s="30">
        <v>45547.383113425902</v>
      </c>
      <c r="BO117" t="s">
        <v>5583</v>
      </c>
      <c r="BP117" t="s">
        <v>5584</v>
      </c>
      <c r="BQ117" t="s">
        <v>5585</v>
      </c>
      <c r="BR117" t="s">
        <v>3962</v>
      </c>
      <c r="BS117" t="s">
        <v>3920</v>
      </c>
      <c r="BT117" t="s">
        <v>4013</v>
      </c>
      <c r="BU117" t="s">
        <v>4014</v>
      </c>
      <c r="BV117" t="s">
        <v>5586</v>
      </c>
      <c r="BW117" t="s">
        <v>5587</v>
      </c>
      <c r="BX117" t="s">
        <v>4038</v>
      </c>
      <c r="BY117" t="s">
        <v>3926</v>
      </c>
      <c r="BZ117" t="s">
        <v>3927</v>
      </c>
      <c r="CA117" s="30">
        <v>45547.383067129602</v>
      </c>
      <c r="CB117" s="30">
        <v>45547.383113425902</v>
      </c>
      <c r="CC117" s="30">
        <v>45547.381782407399</v>
      </c>
      <c r="CD117" t="s">
        <v>15</v>
      </c>
      <c r="CE117">
        <v>2024</v>
      </c>
      <c r="CF117">
        <v>9</v>
      </c>
      <c r="CG117" t="s">
        <v>3967</v>
      </c>
      <c r="CH117" t="s">
        <v>55</v>
      </c>
      <c r="CI117" t="s">
        <v>3929</v>
      </c>
      <c r="CJ117" t="s">
        <v>3930</v>
      </c>
      <c r="CK117" t="s">
        <v>3931</v>
      </c>
      <c r="CL117" t="s">
        <v>3967</v>
      </c>
      <c r="CM117">
        <v>2035</v>
      </c>
      <c r="CN117" t="s">
        <v>3967</v>
      </c>
      <c r="CO117" t="s">
        <v>3967</v>
      </c>
      <c r="CP117" s="30">
        <v>45547</v>
      </c>
      <c r="CQ117" s="30">
        <v>46642</v>
      </c>
      <c r="CR117" t="s">
        <v>3968</v>
      </c>
      <c r="CS117" t="s">
        <v>5588</v>
      </c>
      <c r="CT117" t="s">
        <v>5589</v>
      </c>
      <c r="CU117">
        <v>26564</v>
      </c>
      <c r="CV117">
        <v>51</v>
      </c>
      <c r="CW117" t="s">
        <v>3935</v>
      </c>
      <c r="CX117" t="s">
        <v>3968</v>
      </c>
      <c r="CY117" t="s">
        <v>5424</v>
      </c>
      <c r="CZ117" t="s">
        <v>4044</v>
      </c>
      <c r="DA117" t="s">
        <v>4390</v>
      </c>
      <c r="DB117" t="s">
        <v>5586</v>
      </c>
      <c r="DC117" t="s">
        <v>5586</v>
      </c>
      <c r="DD117" t="s">
        <v>5181</v>
      </c>
      <c r="DE117" t="s">
        <v>5590</v>
      </c>
      <c r="DF117" t="s">
        <v>5591</v>
      </c>
      <c r="DG117" t="s">
        <v>3968</v>
      </c>
      <c r="DH117" t="s">
        <v>5592</v>
      </c>
      <c r="DI117" t="s">
        <v>4003</v>
      </c>
      <c r="DJ117" t="s">
        <v>3944</v>
      </c>
      <c r="DK117" t="s">
        <v>4030</v>
      </c>
      <c r="DL117" t="s">
        <v>3926</v>
      </c>
      <c r="DM117" t="s">
        <v>3945</v>
      </c>
      <c r="DN117" t="s">
        <v>3927</v>
      </c>
      <c r="DO117" t="s">
        <v>4038</v>
      </c>
      <c r="DP117" t="s">
        <v>3980</v>
      </c>
      <c r="DQ117" t="s">
        <v>15</v>
      </c>
      <c r="DR117" t="s">
        <v>3980</v>
      </c>
      <c r="DS117" t="s">
        <v>3981</v>
      </c>
      <c r="DT117" t="s">
        <v>3949</v>
      </c>
      <c r="DU117" t="s">
        <v>4395</v>
      </c>
      <c r="DV117">
        <v>0</v>
      </c>
      <c r="DW117">
        <v>0</v>
      </c>
      <c r="DX117" t="s">
        <v>3931</v>
      </c>
      <c r="DY117" t="s">
        <v>4677</v>
      </c>
      <c r="DZ117" s="30" t="s">
        <v>30</v>
      </c>
      <c r="EA117" t="s">
        <v>3931</v>
      </c>
      <c r="EB117" t="s">
        <v>3931</v>
      </c>
      <c r="EC117" t="s">
        <v>3931</v>
      </c>
      <c r="ED117" t="s">
        <v>3931</v>
      </c>
      <c r="EE117" t="s">
        <v>5593</v>
      </c>
      <c r="EF117" t="s">
        <v>5594</v>
      </c>
      <c r="EG117" t="s">
        <v>30</v>
      </c>
      <c r="EH117" t="s">
        <v>30</v>
      </c>
      <c r="EI117" t="s">
        <v>30</v>
      </c>
      <c r="EJ117" t="s">
        <v>30</v>
      </c>
      <c r="EK117" t="s">
        <v>30</v>
      </c>
      <c r="EL117">
        <v>0</v>
      </c>
      <c r="EM117">
        <v>0</v>
      </c>
      <c r="EN117" t="s">
        <v>30</v>
      </c>
      <c r="EO117" t="s">
        <v>30</v>
      </c>
      <c r="EP117">
        <v>0</v>
      </c>
      <c r="EQ117">
        <v>0</v>
      </c>
      <c r="ER117">
        <v>1</v>
      </c>
      <c r="ES117" t="s">
        <v>71</v>
      </c>
      <c r="ET117" t="s">
        <v>5586</v>
      </c>
      <c r="EU117">
        <v>1</v>
      </c>
      <c r="EV117" t="s">
        <v>30</v>
      </c>
      <c r="EW117" t="s">
        <v>30</v>
      </c>
      <c r="EX117" t="s">
        <v>30</v>
      </c>
      <c r="EY117" t="s">
        <v>30</v>
      </c>
      <c r="EZ117" t="str">
        <f t="shared" si="1"/>
        <v/>
      </c>
      <c r="FA117">
        <v>4.6296296296296301E-5</v>
      </c>
      <c r="FB117" t="s">
        <v>15</v>
      </c>
      <c r="FC117">
        <v>1</v>
      </c>
      <c r="FD117">
        <v>0</v>
      </c>
      <c r="FG117" t="s">
        <v>30</v>
      </c>
      <c r="FH117" t="s">
        <v>30</v>
      </c>
      <c r="FI117" t="s">
        <v>30</v>
      </c>
      <c r="FJ117" t="s">
        <v>30</v>
      </c>
      <c r="FK117" t="s">
        <v>30</v>
      </c>
      <c r="FL117">
        <v>1</v>
      </c>
      <c r="FM117" t="s">
        <v>3719</v>
      </c>
      <c r="FN117">
        <v>1</v>
      </c>
      <c r="FO117">
        <v>0</v>
      </c>
      <c r="FP117" t="s">
        <v>184</v>
      </c>
      <c r="FQ117">
        <v>1</v>
      </c>
      <c r="FR117">
        <v>0</v>
      </c>
      <c r="FS117" t="s">
        <v>30</v>
      </c>
      <c r="FT117" t="s">
        <v>55</v>
      </c>
      <c r="FU117">
        <v>0</v>
      </c>
      <c r="FV117">
        <v>0</v>
      </c>
      <c r="FW117">
        <v>0</v>
      </c>
      <c r="FX117">
        <v>0</v>
      </c>
      <c r="FY117" t="s">
        <v>71</v>
      </c>
      <c r="FZ117" t="s">
        <v>4030</v>
      </c>
      <c r="GA117" t="s">
        <v>30</v>
      </c>
      <c r="GB117" t="s">
        <v>30</v>
      </c>
      <c r="GC117" t="s">
        <v>30</v>
      </c>
    </row>
    <row r="118" spans="1:185" x14ac:dyDescent="0.25">
      <c r="A118" t="s">
        <v>184</v>
      </c>
      <c r="B118" t="s">
        <v>1259</v>
      </c>
      <c r="C118">
        <v>1</v>
      </c>
      <c r="D118" t="s">
        <v>1259</v>
      </c>
      <c r="E118">
        <v>1</v>
      </c>
      <c r="F118" t="s">
        <v>4030</v>
      </c>
      <c r="G118" t="s">
        <v>4030</v>
      </c>
      <c r="H118" t="s">
        <v>30</v>
      </c>
      <c r="I118" t="s">
        <v>30</v>
      </c>
      <c r="J118" t="s">
        <v>30</v>
      </c>
      <c r="K118" t="s">
        <v>30</v>
      </c>
      <c r="L118" t="s">
        <v>30</v>
      </c>
      <c r="M118" t="s">
        <v>30</v>
      </c>
      <c r="N118" t="s">
        <v>30</v>
      </c>
      <c r="O118" t="s">
        <v>30</v>
      </c>
      <c r="P118" t="s">
        <v>30</v>
      </c>
      <c r="Q118" s="29" t="s">
        <v>30</v>
      </c>
      <c r="R118" s="29" t="s">
        <v>30</v>
      </c>
      <c r="S118" t="s">
        <v>30</v>
      </c>
      <c r="T118" t="s">
        <v>30</v>
      </c>
      <c r="U118" t="s">
        <v>30</v>
      </c>
      <c r="V118" t="s">
        <v>30</v>
      </c>
      <c r="W118" t="s">
        <v>30</v>
      </c>
      <c r="X118" t="s">
        <v>30</v>
      </c>
      <c r="Y118" s="29" t="s">
        <v>30</v>
      </c>
      <c r="Z118" s="29" t="s">
        <v>30</v>
      </c>
      <c r="AA118" s="29" t="s">
        <v>30</v>
      </c>
      <c r="AB118" t="s">
        <v>30</v>
      </c>
      <c r="AC118" t="s">
        <v>30</v>
      </c>
      <c r="AD118" t="s">
        <v>30</v>
      </c>
      <c r="AE118" t="s">
        <v>30</v>
      </c>
      <c r="AF118" t="s">
        <v>30</v>
      </c>
      <c r="AG118" t="s">
        <v>30</v>
      </c>
      <c r="AH118" t="s">
        <v>30</v>
      </c>
      <c r="AI118" t="s">
        <v>30</v>
      </c>
      <c r="AJ118" t="s">
        <v>5595</v>
      </c>
      <c r="AK118" t="s">
        <v>30</v>
      </c>
      <c r="AL118" t="s">
        <v>30</v>
      </c>
      <c r="AM118" t="s">
        <v>30</v>
      </c>
      <c r="AN118" s="29" t="s">
        <v>30</v>
      </c>
      <c r="AO118" t="s">
        <v>30</v>
      </c>
      <c r="AP118" t="s">
        <v>30</v>
      </c>
      <c r="AQ118" t="s">
        <v>30</v>
      </c>
      <c r="AR118" t="s">
        <v>30</v>
      </c>
      <c r="AS118" t="s">
        <v>30</v>
      </c>
      <c r="AT118" t="s">
        <v>30</v>
      </c>
      <c r="AU118" t="s">
        <v>30</v>
      </c>
      <c r="AV118" t="s">
        <v>30</v>
      </c>
      <c r="AW118" t="s">
        <v>30</v>
      </c>
      <c r="AX118" t="s">
        <v>30</v>
      </c>
      <c r="AY118" t="s">
        <v>30</v>
      </c>
      <c r="AZ118" t="s">
        <v>30</v>
      </c>
      <c r="BA118" t="s">
        <v>30</v>
      </c>
      <c r="BB118" t="s">
        <v>30</v>
      </c>
      <c r="BC118" t="s">
        <v>30</v>
      </c>
      <c r="BD118" t="s">
        <v>30</v>
      </c>
      <c r="BE118" t="s">
        <v>30</v>
      </c>
      <c r="BF118" t="s">
        <v>30</v>
      </c>
      <c r="BG118" t="s">
        <v>30</v>
      </c>
      <c r="BH118" t="s">
        <v>30</v>
      </c>
      <c r="BI118" t="s">
        <v>30</v>
      </c>
      <c r="BJ118" t="s">
        <v>30</v>
      </c>
      <c r="BK118" s="29" t="s">
        <v>30</v>
      </c>
      <c r="BL118" t="s">
        <v>3914</v>
      </c>
      <c r="BM118" t="s">
        <v>3915</v>
      </c>
      <c r="BN118" s="30">
        <v>45352.473124999997</v>
      </c>
      <c r="BO118" t="s">
        <v>5596</v>
      </c>
      <c r="BP118" t="s">
        <v>5597</v>
      </c>
      <c r="BQ118" t="s">
        <v>5598</v>
      </c>
      <c r="BR118" t="s">
        <v>3962</v>
      </c>
      <c r="BS118" t="s">
        <v>3920</v>
      </c>
      <c r="BT118" t="s">
        <v>4013</v>
      </c>
      <c r="BU118" t="s">
        <v>4014</v>
      </c>
      <c r="BV118" t="s">
        <v>5599</v>
      </c>
      <c r="BW118" t="s">
        <v>5600</v>
      </c>
      <c r="BX118" t="s">
        <v>4038</v>
      </c>
      <c r="BY118" t="s">
        <v>3926</v>
      </c>
      <c r="BZ118" t="s">
        <v>3927</v>
      </c>
      <c r="CA118" s="30">
        <v>45352.394768518498</v>
      </c>
      <c r="CB118" s="30">
        <v>45352.394768518498</v>
      </c>
      <c r="CC118" s="30">
        <v>45352.394282407397</v>
      </c>
      <c r="CD118" t="s">
        <v>15</v>
      </c>
      <c r="CE118">
        <v>2024</v>
      </c>
      <c r="CF118">
        <v>3</v>
      </c>
      <c r="CG118" t="s">
        <v>5601</v>
      </c>
      <c r="CH118" t="s">
        <v>55</v>
      </c>
      <c r="CI118" t="s">
        <v>3929</v>
      </c>
      <c r="CJ118" t="s">
        <v>3930</v>
      </c>
      <c r="CK118" t="s">
        <v>5601</v>
      </c>
      <c r="CL118" t="s">
        <v>3931</v>
      </c>
      <c r="CM118">
        <v>2035</v>
      </c>
      <c r="CN118" t="s">
        <v>3967</v>
      </c>
      <c r="CO118" t="s">
        <v>5601</v>
      </c>
      <c r="CP118" s="30">
        <v>45352</v>
      </c>
      <c r="CQ118" s="30">
        <v>46447</v>
      </c>
      <c r="CR118" t="s">
        <v>3968</v>
      </c>
      <c r="CS118" t="s">
        <v>4781</v>
      </c>
      <c r="CT118" t="s">
        <v>5602</v>
      </c>
      <c r="CU118">
        <v>25370</v>
      </c>
      <c r="CV118">
        <v>54</v>
      </c>
      <c r="CW118" t="s">
        <v>3971</v>
      </c>
      <c r="CX118" t="s">
        <v>3968</v>
      </c>
      <c r="CY118" t="s">
        <v>4043</v>
      </c>
      <c r="CZ118" t="s">
        <v>4044</v>
      </c>
      <c r="DA118" t="s">
        <v>4390</v>
      </c>
      <c r="DB118" t="s">
        <v>5599</v>
      </c>
      <c r="DC118" t="s">
        <v>5599</v>
      </c>
      <c r="DD118" t="s">
        <v>5603</v>
      </c>
      <c r="DE118" t="s">
        <v>5604</v>
      </c>
      <c r="DF118" t="s">
        <v>4182</v>
      </c>
      <c r="DG118" t="s">
        <v>3968</v>
      </c>
      <c r="DH118" t="s">
        <v>4183</v>
      </c>
      <c r="DI118" t="s">
        <v>4003</v>
      </c>
      <c r="DJ118" t="s">
        <v>3944</v>
      </c>
      <c r="DK118" t="s">
        <v>4030</v>
      </c>
      <c r="DL118" t="s">
        <v>3926</v>
      </c>
      <c r="DM118" t="s">
        <v>3945</v>
      </c>
      <c r="DN118" t="s">
        <v>3927</v>
      </c>
      <c r="DO118" t="s">
        <v>4038</v>
      </c>
      <c r="DP118" t="s">
        <v>3980</v>
      </c>
      <c r="DQ118" t="s">
        <v>15</v>
      </c>
      <c r="DR118" t="s">
        <v>3980</v>
      </c>
      <c r="DS118" t="s">
        <v>3981</v>
      </c>
      <c r="DT118" t="s">
        <v>3949</v>
      </c>
      <c r="DU118" t="s">
        <v>4395</v>
      </c>
      <c r="DV118">
        <v>1.53</v>
      </c>
      <c r="DW118">
        <v>1.53</v>
      </c>
      <c r="DX118" t="s">
        <v>3931</v>
      </c>
      <c r="DY118" t="s">
        <v>4487</v>
      </c>
      <c r="DZ118" s="30" t="s">
        <v>30</v>
      </c>
      <c r="EA118" t="s">
        <v>3931</v>
      </c>
      <c r="EB118" t="s">
        <v>3931</v>
      </c>
      <c r="EC118" t="s">
        <v>3931</v>
      </c>
      <c r="ED118" t="s">
        <v>3931</v>
      </c>
      <c r="EE118" t="s">
        <v>5605</v>
      </c>
      <c r="EF118" t="s">
        <v>5606</v>
      </c>
      <c r="EG118" t="s">
        <v>30</v>
      </c>
      <c r="EH118" t="s">
        <v>30</v>
      </c>
      <c r="EI118" t="s">
        <v>30</v>
      </c>
      <c r="EJ118" t="s">
        <v>30</v>
      </c>
      <c r="EK118" t="s">
        <v>30</v>
      </c>
      <c r="EL118">
        <v>0</v>
      </c>
      <c r="EM118">
        <v>0</v>
      </c>
      <c r="EN118" t="s">
        <v>30</v>
      </c>
      <c r="EO118" t="s">
        <v>30</v>
      </c>
      <c r="EP118">
        <v>0</v>
      </c>
      <c r="EQ118">
        <v>0</v>
      </c>
      <c r="ER118">
        <v>1</v>
      </c>
      <c r="ES118" t="s">
        <v>71</v>
      </c>
      <c r="ET118" t="s">
        <v>5599</v>
      </c>
      <c r="EU118">
        <v>1</v>
      </c>
      <c r="EV118" t="s">
        <v>30</v>
      </c>
      <c r="EW118" t="s">
        <v>30</v>
      </c>
      <c r="EX118" t="s">
        <v>30</v>
      </c>
      <c r="EY118" t="s">
        <v>30</v>
      </c>
      <c r="EZ118" t="str">
        <f t="shared" si="1"/>
        <v/>
      </c>
      <c r="FA118">
        <v>7.8356481481481499E-2</v>
      </c>
      <c r="FB118" t="s">
        <v>15</v>
      </c>
      <c r="FC118">
        <v>1</v>
      </c>
      <c r="FD118">
        <v>0</v>
      </c>
      <c r="FG118" t="s">
        <v>30</v>
      </c>
      <c r="FH118" t="s">
        <v>30</v>
      </c>
      <c r="FI118" t="s">
        <v>30</v>
      </c>
      <c r="FJ118" t="s">
        <v>30</v>
      </c>
      <c r="FK118" t="s">
        <v>30</v>
      </c>
      <c r="FL118">
        <v>1</v>
      </c>
      <c r="FM118" t="s">
        <v>3719</v>
      </c>
      <c r="FN118">
        <v>1</v>
      </c>
      <c r="FO118">
        <v>0</v>
      </c>
      <c r="FP118" t="s">
        <v>184</v>
      </c>
      <c r="FQ118">
        <v>1</v>
      </c>
      <c r="FR118">
        <v>0</v>
      </c>
      <c r="FS118" t="s">
        <v>30</v>
      </c>
      <c r="FT118" t="s">
        <v>55</v>
      </c>
      <c r="FU118">
        <v>0</v>
      </c>
      <c r="FV118">
        <v>0</v>
      </c>
      <c r="FW118">
        <v>0</v>
      </c>
      <c r="FX118">
        <v>0</v>
      </c>
      <c r="FY118" t="s">
        <v>71</v>
      </c>
      <c r="FZ118" t="s">
        <v>4030</v>
      </c>
      <c r="GA118" t="s">
        <v>30</v>
      </c>
      <c r="GB118" t="s">
        <v>30</v>
      </c>
      <c r="GC118" t="s">
        <v>30</v>
      </c>
    </row>
    <row r="119" spans="1:185" x14ac:dyDescent="0.25">
      <c r="A119" t="s">
        <v>184</v>
      </c>
      <c r="B119" t="s">
        <v>1259</v>
      </c>
      <c r="C119">
        <v>1</v>
      </c>
      <c r="D119" t="s">
        <v>1259</v>
      </c>
      <c r="E119">
        <v>1</v>
      </c>
      <c r="F119" t="s">
        <v>4030</v>
      </c>
      <c r="G119" t="s">
        <v>4030</v>
      </c>
      <c r="H119" t="s">
        <v>30</v>
      </c>
      <c r="I119" t="s">
        <v>30</v>
      </c>
      <c r="J119" t="s">
        <v>30</v>
      </c>
      <c r="K119" t="s">
        <v>30</v>
      </c>
      <c r="L119" t="s">
        <v>30</v>
      </c>
      <c r="M119" t="s">
        <v>30</v>
      </c>
      <c r="N119" t="s">
        <v>30</v>
      </c>
      <c r="O119" t="s">
        <v>30</v>
      </c>
      <c r="P119" t="s">
        <v>30</v>
      </c>
      <c r="Q119" s="29" t="s">
        <v>30</v>
      </c>
      <c r="R119" s="29" t="s">
        <v>30</v>
      </c>
      <c r="S119" t="s">
        <v>30</v>
      </c>
      <c r="T119" t="s">
        <v>30</v>
      </c>
      <c r="U119" t="s">
        <v>30</v>
      </c>
      <c r="V119" t="s">
        <v>30</v>
      </c>
      <c r="W119" t="s">
        <v>30</v>
      </c>
      <c r="X119" t="s">
        <v>30</v>
      </c>
      <c r="Y119" s="29" t="s">
        <v>30</v>
      </c>
      <c r="Z119" s="29" t="s">
        <v>30</v>
      </c>
      <c r="AA119" s="29" t="s">
        <v>30</v>
      </c>
      <c r="AB119" t="s">
        <v>30</v>
      </c>
      <c r="AC119" t="s">
        <v>30</v>
      </c>
      <c r="AD119" t="s">
        <v>30</v>
      </c>
      <c r="AE119" t="s">
        <v>30</v>
      </c>
      <c r="AF119" t="s">
        <v>30</v>
      </c>
      <c r="AG119" t="s">
        <v>30</v>
      </c>
      <c r="AH119" t="s">
        <v>30</v>
      </c>
      <c r="AI119" t="s">
        <v>30</v>
      </c>
      <c r="AJ119" t="s">
        <v>5607</v>
      </c>
      <c r="AK119" t="s">
        <v>30</v>
      </c>
      <c r="AL119" t="s">
        <v>30</v>
      </c>
      <c r="AM119" t="s">
        <v>30</v>
      </c>
      <c r="AN119" s="29" t="s">
        <v>30</v>
      </c>
      <c r="AO119" t="s">
        <v>30</v>
      </c>
      <c r="AP119" t="s">
        <v>30</v>
      </c>
      <c r="AQ119" t="s">
        <v>30</v>
      </c>
      <c r="AR119" t="s">
        <v>30</v>
      </c>
      <c r="AS119" t="s">
        <v>30</v>
      </c>
      <c r="AT119" t="s">
        <v>30</v>
      </c>
      <c r="AU119" t="s">
        <v>30</v>
      </c>
      <c r="AV119" t="s">
        <v>30</v>
      </c>
      <c r="AW119" t="s">
        <v>30</v>
      </c>
      <c r="AX119" t="s">
        <v>30</v>
      </c>
      <c r="AY119" t="s">
        <v>30</v>
      </c>
      <c r="AZ119" t="s">
        <v>30</v>
      </c>
      <c r="BA119" t="s">
        <v>30</v>
      </c>
      <c r="BB119" t="s">
        <v>30</v>
      </c>
      <c r="BC119" t="s">
        <v>30</v>
      </c>
      <c r="BD119" t="s">
        <v>30</v>
      </c>
      <c r="BE119" t="s">
        <v>30</v>
      </c>
      <c r="BF119" t="s">
        <v>30</v>
      </c>
      <c r="BG119" t="s">
        <v>30</v>
      </c>
      <c r="BH119" t="s">
        <v>30</v>
      </c>
      <c r="BI119" t="s">
        <v>30</v>
      </c>
      <c r="BJ119" t="s">
        <v>30</v>
      </c>
      <c r="BK119" s="29" t="s">
        <v>30</v>
      </c>
      <c r="BL119" t="s">
        <v>3914</v>
      </c>
      <c r="BM119" t="s">
        <v>3915</v>
      </c>
      <c r="BN119" s="30">
        <v>45505.652592592603</v>
      </c>
      <c r="BO119" t="s">
        <v>5608</v>
      </c>
      <c r="BP119" t="s">
        <v>5609</v>
      </c>
      <c r="BQ119" t="s">
        <v>5610</v>
      </c>
      <c r="BR119" t="s">
        <v>3962</v>
      </c>
      <c r="BS119" t="s">
        <v>3920</v>
      </c>
      <c r="BT119" t="s">
        <v>4013</v>
      </c>
      <c r="BU119" t="s">
        <v>4014</v>
      </c>
      <c r="BV119" t="s">
        <v>5611</v>
      </c>
      <c r="BW119" t="s">
        <v>5612</v>
      </c>
      <c r="BX119" t="s">
        <v>4038</v>
      </c>
      <c r="BY119" t="s">
        <v>3926</v>
      </c>
      <c r="BZ119" t="s">
        <v>3927</v>
      </c>
      <c r="CA119" s="30">
        <v>45505.652546296304</v>
      </c>
      <c r="CB119" s="30">
        <v>45505.652592592603</v>
      </c>
      <c r="CC119" s="30">
        <v>45505.651435185202</v>
      </c>
      <c r="CD119" t="s">
        <v>15</v>
      </c>
      <c r="CE119">
        <v>2024</v>
      </c>
      <c r="CF119">
        <v>8</v>
      </c>
      <c r="CG119" t="s">
        <v>3967</v>
      </c>
      <c r="CH119" t="s">
        <v>55</v>
      </c>
      <c r="CI119" t="s">
        <v>3929</v>
      </c>
      <c r="CJ119" t="s">
        <v>3930</v>
      </c>
      <c r="CK119" t="s">
        <v>3931</v>
      </c>
      <c r="CL119" t="s">
        <v>3967</v>
      </c>
      <c r="CM119">
        <v>2035</v>
      </c>
      <c r="CN119" t="s">
        <v>3967</v>
      </c>
      <c r="CO119" t="s">
        <v>3967</v>
      </c>
      <c r="CP119" s="30">
        <v>45505</v>
      </c>
      <c r="CQ119" s="30">
        <v>46600</v>
      </c>
      <c r="CR119" t="s">
        <v>3968</v>
      </c>
      <c r="CS119" t="s">
        <v>5613</v>
      </c>
      <c r="CT119" t="s">
        <v>5614</v>
      </c>
      <c r="CU119">
        <v>29767</v>
      </c>
      <c r="CV119">
        <v>43</v>
      </c>
      <c r="CW119" t="s">
        <v>3971</v>
      </c>
      <c r="CX119" t="s">
        <v>3968</v>
      </c>
      <c r="CY119" t="s">
        <v>4580</v>
      </c>
      <c r="CZ119" t="s">
        <v>4044</v>
      </c>
      <c r="DA119" t="s">
        <v>4390</v>
      </c>
      <c r="DB119" t="s">
        <v>5611</v>
      </c>
      <c r="DC119" t="s">
        <v>5611</v>
      </c>
      <c r="DD119" t="s">
        <v>5615</v>
      </c>
      <c r="DE119" t="s">
        <v>5616</v>
      </c>
      <c r="DF119" t="s">
        <v>5088</v>
      </c>
      <c r="DG119" t="s">
        <v>3968</v>
      </c>
      <c r="DH119" t="s">
        <v>4231</v>
      </c>
      <c r="DI119" t="s">
        <v>4003</v>
      </c>
      <c r="DJ119" t="s">
        <v>3944</v>
      </c>
      <c r="DK119" t="s">
        <v>4030</v>
      </c>
      <c r="DL119" t="s">
        <v>3926</v>
      </c>
      <c r="DM119" t="s">
        <v>3945</v>
      </c>
      <c r="DN119" t="s">
        <v>3927</v>
      </c>
      <c r="DO119" t="s">
        <v>4038</v>
      </c>
      <c r="DP119" t="s">
        <v>3980</v>
      </c>
      <c r="DQ119" t="s">
        <v>15</v>
      </c>
      <c r="DR119" t="s">
        <v>3980</v>
      </c>
      <c r="DS119" t="s">
        <v>3981</v>
      </c>
      <c r="DT119" t="s">
        <v>3949</v>
      </c>
      <c r="DU119" t="s">
        <v>4395</v>
      </c>
      <c r="DV119">
        <v>0</v>
      </c>
      <c r="DW119">
        <v>0</v>
      </c>
      <c r="DX119" t="s">
        <v>3931</v>
      </c>
      <c r="DY119" t="s">
        <v>4519</v>
      </c>
      <c r="DZ119" s="30" t="s">
        <v>30</v>
      </c>
      <c r="EA119" t="s">
        <v>3931</v>
      </c>
      <c r="EB119" t="s">
        <v>3931</v>
      </c>
      <c r="EC119" t="s">
        <v>3931</v>
      </c>
      <c r="ED119" t="s">
        <v>3931</v>
      </c>
      <c r="EE119" t="s">
        <v>5617</v>
      </c>
      <c r="EF119" t="s">
        <v>5618</v>
      </c>
      <c r="EG119" t="s">
        <v>30</v>
      </c>
      <c r="EH119" t="s">
        <v>30</v>
      </c>
      <c r="EI119" t="s">
        <v>30</v>
      </c>
      <c r="EJ119" t="s">
        <v>30</v>
      </c>
      <c r="EK119" t="s">
        <v>30</v>
      </c>
      <c r="EL119">
        <v>0</v>
      </c>
      <c r="EM119">
        <v>0</v>
      </c>
      <c r="EN119" t="s">
        <v>30</v>
      </c>
      <c r="EO119" t="s">
        <v>30</v>
      </c>
      <c r="EP119">
        <v>0</v>
      </c>
      <c r="EQ119">
        <v>0</v>
      </c>
      <c r="ER119">
        <v>1</v>
      </c>
      <c r="ES119" t="s">
        <v>71</v>
      </c>
      <c r="ET119" t="s">
        <v>5611</v>
      </c>
      <c r="EU119">
        <v>1</v>
      </c>
      <c r="EV119" t="s">
        <v>30</v>
      </c>
      <c r="EW119" t="s">
        <v>30</v>
      </c>
      <c r="EX119" t="s">
        <v>30</v>
      </c>
      <c r="EY119" t="s">
        <v>30</v>
      </c>
      <c r="EZ119" t="str">
        <f t="shared" si="1"/>
        <v/>
      </c>
      <c r="FA119">
        <v>4.6296296296296301E-5</v>
      </c>
      <c r="FB119" t="s">
        <v>15</v>
      </c>
      <c r="FC119">
        <v>1</v>
      </c>
      <c r="FD119">
        <v>0</v>
      </c>
      <c r="FG119" t="s">
        <v>30</v>
      </c>
      <c r="FH119" t="s">
        <v>30</v>
      </c>
      <c r="FI119" t="s">
        <v>30</v>
      </c>
      <c r="FJ119" t="s">
        <v>30</v>
      </c>
      <c r="FK119" t="s">
        <v>30</v>
      </c>
      <c r="FL119">
        <v>1</v>
      </c>
      <c r="FM119" t="s">
        <v>3719</v>
      </c>
      <c r="FN119">
        <v>1</v>
      </c>
      <c r="FO119">
        <v>0</v>
      </c>
      <c r="FP119" t="s">
        <v>184</v>
      </c>
      <c r="FQ119">
        <v>1</v>
      </c>
      <c r="FR119">
        <v>0</v>
      </c>
      <c r="FS119" t="s">
        <v>30</v>
      </c>
      <c r="FT119" t="s">
        <v>55</v>
      </c>
      <c r="FU119">
        <v>0</v>
      </c>
      <c r="FV119">
        <v>0</v>
      </c>
      <c r="FW119">
        <v>0</v>
      </c>
      <c r="FX119">
        <v>0</v>
      </c>
      <c r="FY119" t="s">
        <v>71</v>
      </c>
      <c r="FZ119" t="s">
        <v>4030</v>
      </c>
      <c r="GA119" t="s">
        <v>30</v>
      </c>
      <c r="GB119" t="s">
        <v>30</v>
      </c>
      <c r="GC119" t="s">
        <v>30</v>
      </c>
    </row>
    <row r="120" spans="1:185" x14ac:dyDescent="0.25">
      <c r="A120" t="s">
        <v>184</v>
      </c>
      <c r="B120" t="s">
        <v>1259</v>
      </c>
      <c r="C120">
        <v>1</v>
      </c>
      <c r="D120" t="s">
        <v>1259</v>
      </c>
      <c r="E120">
        <v>1</v>
      </c>
      <c r="F120" t="s">
        <v>4030</v>
      </c>
      <c r="G120" t="s">
        <v>4030</v>
      </c>
      <c r="H120" t="s">
        <v>30</v>
      </c>
      <c r="I120" t="s">
        <v>30</v>
      </c>
      <c r="J120" t="s">
        <v>30</v>
      </c>
      <c r="K120" t="s">
        <v>30</v>
      </c>
      <c r="L120" t="s">
        <v>30</v>
      </c>
      <c r="M120" t="s">
        <v>30</v>
      </c>
      <c r="N120" t="s">
        <v>30</v>
      </c>
      <c r="O120" t="s">
        <v>30</v>
      </c>
      <c r="P120" t="s">
        <v>30</v>
      </c>
      <c r="Q120" s="29" t="s">
        <v>30</v>
      </c>
      <c r="R120" s="29" t="s">
        <v>30</v>
      </c>
      <c r="S120" t="s">
        <v>30</v>
      </c>
      <c r="T120" t="s">
        <v>30</v>
      </c>
      <c r="U120" t="s">
        <v>30</v>
      </c>
      <c r="V120" t="s">
        <v>30</v>
      </c>
      <c r="W120" t="s">
        <v>30</v>
      </c>
      <c r="X120" t="s">
        <v>30</v>
      </c>
      <c r="Y120" s="29" t="s">
        <v>30</v>
      </c>
      <c r="Z120" s="29" t="s">
        <v>30</v>
      </c>
      <c r="AA120" s="29" t="s">
        <v>30</v>
      </c>
      <c r="AB120" t="s">
        <v>30</v>
      </c>
      <c r="AC120" t="s">
        <v>30</v>
      </c>
      <c r="AD120" t="s">
        <v>30</v>
      </c>
      <c r="AE120" t="s">
        <v>30</v>
      </c>
      <c r="AF120" t="s">
        <v>30</v>
      </c>
      <c r="AG120" t="s">
        <v>30</v>
      </c>
      <c r="AH120" t="s">
        <v>30</v>
      </c>
      <c r="AI120" t="s">
        <v>30</v>
      </c>
      <c r="AJ120" t="s">
        <v>5619</v>
      </c>
      <c r="AK120" t="s">
        <v>30</v>
      </c>
      <c r="AL120" t="s">
        <v>30</v>
      </c>
      <c r="AM120" t="s">
        <v>30</v>
      </c>
      <c r="AN120" s="29" t="s">
        <v>30</v>
      </c>
      <c r="AO120" t="s">
        <v>30</v>
      </c>
      <c r="AP120" t="s">
        <v>30</v>
      </c>
      <c r="AQ120" t="s">
        <v>30</v>
      </c>
      <c r="AR120" t="s">
        <v>30</v>
      </c>
      <c r="AS120" t="s">
        <v>30</v>
      </c>
      <c r="AT120" t="s">
        <v>30</v>
      </c>
      <c r="AU120" t="s">
        <v>30</v>
      </c>
      <c r="AV120" t="s">
        <v>30</v>
      </c>
      <c r="AW120" t="s">
        <v>30</v>
      </c>
      <c r="AX120" t="s">
        <v>30</v>
      </c>
      <c r="AY120" t="s">
        <v>30</v>
      </c>
      <c r="AZ120" t="s">
        <v>30</v>
      </c>
      <c r="BA120" t="s">
        <v>30</v>
      </c>
      <c r="BB120" t="s">
        <v>30</v>
      </c>
      <c r="BC120" t="s">
        <v>30</v>
      </c>
      <c r="BD120" t="s">
        <v>30</v>
      </c>
      <c r="BE120" t="s">
        <v>30</v>
      </c>
      <c r="BF120" t="s">
        <v>30</v>
      </c>
      <c r="BG120" t="s">
        <v>30</v>
      </c>
      <c r="BH120" t="s">
        <v>30</v>
      </c>
      <c r="BI120" t="s">
        <v>30</v>
      </c>
      <c r="BJ120" t="s">
        <v>30</v>
      </c>
      <c r="BK120" s="29" t="s">
        <v>30</v>
      </c>
      <c r="BL120" t="s">
        <v>3914</v>
      </c>
      <c r="BM120" t="s">
        <v>3915</v>
      </c>
      <c r="BN120" s="30">
        <v>45512.741655092599</v>
      </c>
      <c r="BO120" t="s">
        <v>5620</v>
      </c>
      <c r="BP120" t="s">
        <v>5621</v>
      </c>
      <c r="BQ120" t="s">
        <v>5622</v>
      </c>
      <c r="BR120" t="s">
        <v>3919</v>
      </c>
      <c r="BS120" t="s">
        <v>3920</v>
      </c>
      <c r="BT120" t="s">
        <v>3921</v>
      </c>
      <c r="BU120" t="s">
        <v>3922</v>
      </c>
      <c r="BV120" t="s">
        <v>5623</v>
      </c>
      <c r="BW120" t="s">
        <v>5624</v>
      </c>
      <c r="BX120" t="s">
        <v>4038</v>
      </c>
      <c r="BY120" t="s">
        <v>3926</v>
      </c>
      <c r="BZ120" t="s">
        <v>3927</v>
      </c>
      <c r="CA120" s="30">
        <v>45512.7416435185</v>
      </c>
      <c r="CB120" s="30">
        <v>45512.741655092599</v>
      </c>
      <c r="CC120" s="30">
        <v>45512.733912037002</v>
      </c>
      <c r="CD120" t="s">
        <v>15</v>
      </c>
      <c r="CE120">
        <v>2024</v>
      </c>
      <c r="CF120">
        <v>8</v>
      </c>
      <c r="CG120" t="s">
        <v>3967</v>
      </c>
      <c r="CH120" t="s">
        <v>55</v>
      </c>
      <c r="CI120" t="s">
        <v>3929</v>
      </c>
      <c r="CJ120" t="s">
        <v>3930</v>
      </c>
      <c r="CK120" t="s">
        <v>3931</v>
      </c>
      <c r="CL120" t="s">
        <v>3967</v>
      </c>
      <c r="CM120">
        <v>2035</v>
      </c>
      <c r="CN120" t="s">
        <v>3967</v>
      </c>
      <c r="CO120" t="s">
        <v>3967</v>
      </c>
      <c r="CP120" s="30">
        <v>45512</v>
      </c>
      <c r="CQ120" s="30">
        <v>46607</v>
      </c>
      <c r="CR120" t="s">
        <v>3932</v>
      </c>
      <c r="CS120" t="s">
        <v>5625</v>
      </c>
      <c r="CT120" t="s">
        <v>5626</v>
      </c>
      <c r="CU120">
        <v>33078</v>
      </c>
      <c r="CV120">
        <v>34</v>
      </c>
      <c r="CW120" t="s">
        <v>3971</v>
      </c>
      <c r="CX120" t="s">
        <v>3932</v>
      </c>
      <c r="CY120" t="s">
        <v>5627</v>
      </c>
      <c r="CZ120" t="s">
        <v>4044</v>
      </c>
      <c r="DA120" t="s">
        <v>4390</v>
      </c>
      <c r="DB120" t="s">
        <v>5623</v>
      </c>
      <c r="DC120" t="s">
        <v>5623</v>
      </c>
      <c r="DD120" t="s">
        <v>5628</v>
      </c>
      <c r="DE120" t="s">
        <v>5629</v>
      </c>
      <c r="DF120" t="s">
        <v>4203</v>
      </c>
      <c r="DG120" t="s">
        <v>3932</v>
      </c>
      <c r="DH120" t="s">
        <v>5630</v>
      </c>
      <c r="DI120" t="s">
        <v>4003</v>
      </c>
      <c r="DJ120" t="s">
        <v>3944</v>
      </c>
      <c r="DK120" t="s">
        <v>4030</v>
      </c>
      <c r="DL120" t="s">
        <v>3926</v>
      </c>
      <c r="DM120" t="s">
        <v>3945</v>
      </c>
      <c r="DN120" t="s">
        <v>3927</v>
      </c>
      <c r="DO120" t="s">
        <v>4038</v>
      </c>
      <c r="DP120" t="s">
        <v>3980</v>
      </c>
      <c r="DQ120" t="s">
        <v>15</v>
      </c>
      <c r="DR120" t="s">
        <v>3980</v>
      </c>
      <c r="DS120" t="s">
        <v>3981</v>
      </c>
      <c r="DT120" t="s">
        <v>3949</v>
      </c>
      <c r="DU120" t="s">
        <v>4395</v>
      </c>
      <c r="DV120">
        <v>0</v>
      </c>
      <c r="DW120">
        <v>0</v>
      </c>
      <c r="DX120" t="s">
        <v>3931</v>
      </c>
      <c r="DY120" t="s">
        <v>4050</v>
      </c>
      <c r="DZ120" s="30" t="s">
        <v>30</v>
      </c>
      <c r="EA120" t="s">
        <v>3931</v>
      </c>
      <c r="EB120" t="s">
        <v>3931</v>
      </c>
      <c r="EC120" t="s">
        <v>3931</v>
      </c>
      <c r="ED120" t="s">
        <v>3931</v>
      </c>
      <c r="EE120" t="s">
        <v>5631</v>
      </c>
      <c r="EF120" t="s">
        <v>5632</v>
      </c>
      <c r="EG120" t="s">
        <v>30</v>
      </c>
      <c r="EH120" t="s">
        <v>30</v>
      </c>
      <c r="EI120" t="s">
        <v>30</v>
      </c>
      <c r="EJ120" t="s">
        <v>30</v>
      </c>
      <c r="EK120" t="s">
        <v>30</v>
      </c>
      <c r="EL120">
        <v>0</v>
      </c>
      <c r="EM120">
        <v>0</v>
      </c>
      <c r="EN120" t="s">
        <v>30</v>
      </c>
      <c r="EO120" t="s">
        <v>30</v>
      </c>
      <c r="EP120">
        <v>0</v>
      </c>
      <c r="EQ120">
        <v>0</v>
      </c>
      <c r="ER120">
        <v>1</v>
      </c>
      <c r="ES120" t="s">
        <v>71</v>
      </c>
      <c r="ET120" t="s">
        <v>5623</v>
      </c>
      <c r="EU120">
        <v>1</v>
      </c>
      <c r="EV120" t="s">
        <v>30</v>
      </c>
      <c r="EW120" t="s">
        <v>30</v>
      </c>
      <c r="EX120" t="s">
        <v>30</v>
      </c>
      <c r="EY120" t="s">
        <v>30</v>
      </c>
      <c r="EZ120" t="str">
        <f t="shared" si="1"/>
        <v/>
      </c>
      <c r="FA120">
        <v>1.1574074074074101E-5</v>
      </c>
      <c r="FB120" t="s">
        <v>15</v>
      </c>
      <c r="FC120">
        <v>1</v>
      </c>
      <c r="FD120">
        <v>0</v>
      </c>
      <c r="FG120" t="s">
        <v>30</v>
      </c>
      <c r="FH120" t="s">
        <v>30</v>
      </c>
      <c r="FI120" t="s">
        <v>30</v>
      </c>
      <c r="FJ120" t="s">
        <v>30</v>
      </c>
      <c r="FK120" t="s">
        <v>30</v>
      </c>
      <c r="FL120">
        <v>1</v>
      </c>
      <c r="FM120" t="s">
        <v>3719</v>
      </c>
      <c r="FN120">
        <v>1</v>
      </c>
      <c r="FO120">
        <v>0</v>
      </c>
      <c r="FP120" t="s">
        <v>184</v>
      </c>
      <c r="FQ120">
        <v>1</v>
      </c>
      <c r="FR120">
        <v>0</v>
      </c>
      <c r="FS120" t="s">
        <v>30</v>
      </c>
      <c r="FT120" t="s">
        <v>55</v>
      </c>
      <c r="FU120">
        <v>0</v>
      </c>
      <c r="FV120">
        <v>0</v>
      </c>
      <c r="FW120">
        <v>0</v>
      </c>
      <c r="FX120">
        <v>0</v>
      </c>
      <c r="FY120" t="s">
        <v>71</v>
      </c>
      <c r="FZ120" t="s">
        <v>4030</v>
      </c>
      <c r="GA120" t="s">
        <v>30</v>
      </c>
      <c r="GB120" t="s">
        <v>30</v>
      </c>
      <c r="GC120" t="s">
        <v>30</v>
      </c>
    </row>
    <row r="121" spans="1:185" x14ac:dyDescent="0.25">
      <c r="A121" t="s">
        <v>190</v>
      </c>
      <c r="B121" t="s">
        <v>1269</v>
      </c>
      <c r="C121">
        <v>1</v>
      </c>
      <c r="D121" t="s">
        <v>1269</v>
      </c>
      <c r="E121">
        <v>1</v>
      </c>
      <c r="F121" t="s">
        <v>5633</v>
      </c>
      <c r="G121" t="s">
        <v>5633</v>
      </c>
      <c r="H121" t="s">
        <v>30</v>
      </c>
      <c r="I121" t="s">
        <v>30</v>
      </c>
      <c r="J121" t="s">
        <v>30</v>
      </c>
      <c r="K121" t="s">
        <v>30</v>
      </c>
      <c r="L121" t="s">
        <v>30</v>
      </c>
      <c r="M121" t="s">
        <v>30</v>
      </c>
      <c r="N121" t="s">
        <v>30</v>
      </c>
      <c r="O121" t="s">
        <v>30</v>
      </c>
      <c r="P121" t="s">
        <v>30</v>
      </c>
      <c r="Q121" s="29" t="s">
        <v>30</v>
      </c>
      <c r="R121" s="29" t="s">
        <v>30</v>
      </c>
      <c r="S121" t="s">
        <v>30</v>
      </c>
      <c r="T121" t="s">
        <v>30</v>
      </c>
      <c r="U121" t="s">
        <v>30</v>
      </c>
      <c r="V121" t="s">
        <v>30</v>
      </c>
      <c r="W121" t="s">
        <v>30</v>
      </c>
      <c r="X121" t="s">
        <v>30</v>
      </c>
      <c r="Y121" s="29" t="s">
        <v>30</v>
      </c>
      <c r="Z121" s="29" t="s">
        <v>30</v>
      </c>
      <c r="AA121" s="29" t="s">
        <v>30</v>
      </c>
      <c r="AB121" t="s">
        <v>30</v>
      </c>
      <c r="AC121" t="s">
        <v>30</v>
      </c>
      <c r="AD121" t="s">
        <v>30</v>
      </c>
      <c r="AE121" t="s">
        <v>30</v>
      </c>
      <c r="AF121" t="s">
        <v>30</v>
      </c>
      <c r="AG121" t="s">
        <v>30</v>
      </c>
      <c r="AH121" t="s">
        <v>30</v>
      </c>
      <c r="AI121" t="s">
        <v>30</v>
      </c>
      <c r="AJ121" t="s">
        <v>5634</v>
      </c>
      <c r="AK121" t="s">
        <v>30</v>
      </c>
      <c r="AL121" t="s">
        <v>30</v>
      </c>
      <c r="AM121" t="s">
        <v>30</v>
      </c>
      <c r="AN121" s="29" t="s">
        <v>30</v>
      </c>
      <c r="AO121" t="s">
        <v>30</v>
      </c>
      <c r="AP121" t="s">
        <v>30</v>
      </c>
      <c r="AQ121" t="s">
        <v>30</v>
      </c>
      <c r="AR121" t="s">
        <v>30</v>
      </c>
      <c r="AS121" t="s">
        <v>30</v>
      </c>
      <c r="AT121" t="s">
        <v>30</v>
      </c>
      <c r="AU121" t="s">
        <v>30</v>
      </c>
      <c r="AV121" t="s">
        <v>30</v>
      </c>
      <c r="AW121" t="s">
        <v>30</v>
      </c>
      <c r="AX121" t="s">
        <v>30</v>
      </c>
      <c r="AY121" t="s">
        <v>30</v>
      </c>
      <c r="AZ121" t="s">
        <v>30</v>
      </c>
      <c r="BA121" t="s">
        <v>30</v>
      </c>
      <c r="BB121" t="s">
        <v>30</v>
      </c>
      <c r="BC121" t="s">
        <v>30</v>
      </c>
      <c r="BD121" t="s">
        <v>30</v>
      </c>
      <c r="BE121" t="s">
        <v>30</v>
      </c>
      <c r="BF121" t="s">
        <v>30</v>
      </c>
      <c r="BG121" t="s">
        <v>30</v>
      </c>
      <c r="BH121" t="s">
        <v>30</v>
      </c>
      <c r="BI121" t="s">
        <v>30</v>
      </c>
      <c r="BJ121" t="s">
        <v>30</v>
      </c>
      <c r="BK121" s="29" t="s">
        <v>30</v>
      </c>
      <c r="BL121" t="s">
        <v>3914</v>
      </c>
      <c r="BM121" t="s">
        <v>3915</v>
      </c>
      <c r="BN121" s="30">
        <v>45588.749826388899</v>
      </c>
      <c r="BO121" t="s">
        <v>5635</v>
      </c>
      <c r="BP121" t="s">
        <v>5636</v>
      </c>
      <c r="BQ121" t="s">
        <v>5637</v>
      </c>
      <c r="BR121" t="s">
        <v>4193</v>
      </c>
      <c r="BS121" t="s">
        <v>3920</v>
      </c>
      <c r="BT121" t="s">
        <v>3921</v>
      </c>
      <c r="BU121" t="s">
        <v>4096</v>
      </c>
      <c r="BV121" t="s">
        <v>5638</v>
      </c>
      <c r="BW121" t="s">
        <v>5639</v>
      </c>
      <c r="BX121" t="s">
        <v>5640</v>
      </c>
      <c r="BY121" t="s">
        <v>3926</v>
      </c>
      <c r="BZ121" t="s">
        <v>3927</v>
      </c>
      <c r="CA121" s="30">
        <v>45588.3981712963</v>
      </c>
      <c r="CB121" s="30">
        <v>45588.488912036999</v>
      </c>
      <c r="CC121" s="30">
        <v>45601.643391203703</v>
      </c>
      <c r="CD121" t="s">
        <v>15</v>
      </c>
      <c r="CE121">
        <v>2024</v>
      </c>
      <c r="CF121">
        <v>10</v>
      </c>
      <c r="CG121" t="s">
        <v>5641</v>
      </c>
      <c r="CH121" t="s">
        <v>63</v>
      </c>
      <c r="CI121" t="s">
        <v>3929</v>
      </c>
      <c r="CJ121" t="s">
        <v>3930</v>
      </c>
      <c r="CK121" t="s">
        <v>5641</v>
      </c>
      <c r="CL121" t="s">
        <v>3931</v>
      </c>
      <c r="CM121">
        <v>13130</v>
      </c>
      <c r="CN121" t="s">
        <v>5642</v>
      </c>
      <c r="CO121" t="s">
        <v>5641</v>
      </c>
      <c r="CP121" s="30">
        <v>45601</v>
      </c>
      <c r="CQ121" s="30">
        <v>45966</v>
      </c>
      <c r="CR121" t="s">
        <v>3968</v>
      </c>
      <c r="CS121" t="s">
        <v>5643</v>
      </c>
      <c r="CT121" t="s">
        <v>5644</v>
      </c>
      <c r="CU121">
        <v>24306</v>
      </c>
      <c r="CV121">
        <v>58</v>
      </c>
      <c r="CW121" t="s">
        <v>3971</v>
      </c>
      <c r="CX121" t="s">
        <v>3968</v>
      </c>
      <c r="CY121" t="s">
        <v>5645</v>
      </c>
      <c r="CZ121" t="s">
        <v>5646</v>
      </c>
      <c r="DA121" t="s">
        <v>5647</v>
      </c>
      <c r="DB121" t="s">
        <v>4097</v>
      </c>
      <c r="DC121" t="s">
        <v>5638</v>
      </c>
      <c r="DD121" t="s">
        <v>5648</v>
      </c>
      <c r="DE121" t="s">
        <v>5649</v>
      </c>
      <c r="DF121" t="s">
        <v>5650</v>
      </c>
      <c r="DG121" t="s">
        <v>3968</v>
      </c>
      <c r="DH121" t="s">
        <v>4133</v>
      </c>
      <c r="DI121" t="s">
        <v>3943</v>
      </c>
      <c r="DJ121" t="s">
        <v>5651</v>
      </c>
      <c r="DK121" t="s">
        <v>5633</v>
      </c>
      <c r="DL121" t="s">
        <v>3926</v>
      </c>
      <c r="DM121" t="s">
        <v>3945</v>
      </c>
      <c r="DN121" t="s">
        <v>3927</v>
      </c>
      <c r="DO121" t="s">
        <v>5640</v>
      </c>
      <c r="DP121" t="s">
        <v>5652</v>
      </c>
      <c r="DQ121" t="s">
        <v>15</v>
      </c>
      <c r="DR121" t="s">
        <v>5653</v>
      </c>
      <c r="DS121" t="s">
        <v>3981</v>
      </c>
      <c r="DT121" t="s">
        <v>3949</v>
      </c>
      <c r="DU121" t="s">
        <v>5654</v>
      </c>
      <c r="DV121">
        <v>6.16</v>
      </c>
      <c r="DW121">
        <v>6.16</v>
      </c>
      <c r="DX121" t="s">
        <v>3931</v>
      </c>
      <c r="DY121" t="s">
        <v>5655</v>
      </c>
      <c r="DZ121" s="30">
        <v>45588.742372685199</v>
      </c>
      <c r="EA121" t="s">
        <v>5656</v>
      </c>
      <c r="EB121" t="s">
        <v>3931</v>
      </c>
      <c r="EC121" t="s">
        <v>5657</v>
      </c>
      <c r="ED121" t="s">
        <v>5658</v>
      </c>
      <c r="EE121" t="s">
        <v>5659</v>
      </c>
      <c r="EF121" t="s">
        <v>5660</v>
      </c>
      <c r="EG121" t="s">
        <v>30</v>
      </c>
      <c r="EH121" t="s">
        <v>30</v>
      </c>
      <c r="EI121" t="s">
        <v>30</v>
      </c>
      <c r="EJ121" t="s">
        <v>30</v>
      </c>
      <c r="EK121" t="s">
        <v>30</v>
      </c>
      <c r="EL121">
        <v>0</v>
      </c>
      <c r="EM121">
        <v>0</v>
      </c>
      <c r="EN121" t="s">
        <v>30</v>
      </c>
      <c r="EO121" t="s">
        <v>30</v>
      </c>
      <c r="EP121">
        <v>0</v>
      </c>
      <c r="EQ121">
        <v>0</v>
      </c>
      <c r="ER121">
        <v>1</v>
      </c>
      <c r="ES121" t="s">
        <v>59</v>
      </c>
      <c r="ET121" t="s">
        <v>5638</v>
      </c>
      <c r="EU121">
        <v>0</v>
      </c>
      <c r="EV121" t="s">
        <v>30</v>
      </c>
      <c r="EW121" t="s">
        <v>30</v>
      </c>
      <c r="EX121" t="s">
        <v>30</v>
      </c>
      <c r="EY121" t="s">
        <v>30</v>
      </c>
      <c r="EZ121" t="str">
        <f t="shared" si="1"/>
        <v/>
      </c>
      <c r="FA121">
        <v>0.35165509259259298</v>
      </c>
      <c r="FB121" t="s">
        <v>15</v>
      </c>
      <c r="FC121">
        <v>1</v>
      </c>
      <c r="FD121">
        <v>0</v>
      </c>
      <c r="FG121" t="s">
        <v>30</v>
      </c>
      <c r="FH121" t="s">
        <v>30</v>
      </c>
      <c r="FI121" t="s">
        <v>30</v>
      </c>
      <c r="FJ121" t="s">
        <v>30</v>
      </c>
      <c r="FK121" t="s">
        <v>30</v>
      </c>
      <c r="FL121">
        <v>1</v>
      </c>
      <c r="FM121" t="s">
        <v>5661</v>
      </c>
      <c r="FN121">
        <v>1</v>
      </c>
      <c r="FO121">
        <v>0</v>
      </c>
      <c r="FP121" t="s">
        <v>190</v>
      </c>
      <c r="FQ121">
        <v>1</v>
      </c>
      <c r="FR121">
        <v>0</v>
      </c>
      <c r="FS121" t="s">
        <v>30</v>
      </c>
      <c r="FT121" t="s">
        <v>63</v>
      </c>
      <c r="FU121">
        <v>0</v>
      </c>
      <c r="FV121">
        <v>0</v>
      </c>
      <c r="FW121">
        <v>0</v>
      </c>
      <c r="FX121">
        <v>0</v>
      </c>
      <c r="FY121" t="s">
        <v>59</v>
      </c>
      <c r="FZ121" t="s">
        <v>5633</v>
      </c>
      <c r="GA121" t="s">
        <v>30</v>
      </c>
      <c r="GB121" t="s">
        <v>30</v>
      </c>
      <c r="GC121" t="s">
        <v>30</v>
      </c>
    </row>
    <row r="122" spans="1:185" x14ac:dyDescent="0.25">
      <c r="A122" t="s">
        <v>1270</v>
      </c>
      <c r="B122" t="s">
        <v>1271</v>
      </c>
      <c r="C122">
        <v>1</v>
      </c>
      <c r="D122" t="s">
        <v>1271</v>
      </c>
      <c r="E122">
        <v>1</v>
      </c>
      <c r="F122" t="s">
        <v>4091</v>
      </c>
      <c r="G122" t="s">
        <v>4091</v>
      </c>
      <c r="H122" t="s">
        <v>30</v>
      </c>
      <c r="I122" t="s">
        <v>30</v>
      </c>
      <c r="J122" t="s">
        <v>30</v>
      </c>
      <c r="K122" t="s">
        <v>30</v>
      </c>
      <c r="L122" t="s">
        <v>30</v>
      </c>
      <c r="M122" t="s">
        <v>30</v>
      </c>
      <c r="N122" t="s">
        <v>30</v>
      </c>
      <c r="O122" t="s">
        <v>30</v>
      </c>
      <c r="P122" t="s">
        <v>30</v>
      </c>
      <c r="Q122" s="29" t="s">
        <v>30</v>
      </c>
      <c r="R122" s="29" t="s">
        <v>30</v>
      </c>
      <c r="S122" t="s">
        <v>30</v>
      </c>
      <c r="T122" t="s">
        <v>30</v>
      </c>
      <c r="U122" t="s">
        <v>30</v>
      </c>
      <c r="V122" t="s">
        <v>30</v>
      </c>
      <c r="W122" t="s">
        <v>30</v>
      </c>
      <c r="X122" t="s">
        <v>30</v>
      </c>
      <c r="Y122" s="29" t="s">
        <v>30</v>
      </c>
      <c r="Z122" s="29" t="s">
        <v>30</v>
      </c>
      <c r="AA122" s="29" t="s">
        <v>30</v>
      </c>
      <c r="AB122" t="s">
        <v>30</v>
      </c>
      <c r="AC122" t="s">
        <v>30</v>
      </c>
      <c r="AD122" t="s">
        <v>30</v>
      </c>
      <c r="AE122" t="s">
        <v>30</v>
      </c>
      <c r="AF122" t="s">
        <v>30</v>
      </c>
      <c r="AG122" t="s">
        <v>30</v>
      </c>
      <c r="AH122" t="s">
        <v>30</v>
      </c>
      <c r="AI122" t="s">
        <v>30</v>
      </c>
      <c r="AJ122" t="s">
        <v>5662</v>
      </c>
      <c r="AK122" t="s">
        <v>30</v>
      </c>
      <c r="AL122" t="s">
        <v>30</v>
      </c>
      <c r="AM122" t="s">
        <v>30</v>
      </c>
      <c r="AN122" s="29" t="s">
        <v>30</v>
      </c>
      <c r="AO122" t="s">
        <v>30</v>
      </c>
      <c r="AP122" t="s">
        <v>30</v>
      </c>
      <c r="AQ122" t="s">
        <v>30</v>
      </c>
      <c r="AR122" t="s">
        <v>30</v>
      </c>
      <c r="AS122" t="s">
        <v>30</v>
      </c>
      <c r="AT122" t="s">
        <v>30</v>
      </c>
      <c r="AU122" t="s">
        <v>30</v>
      </c>
      <c r="AV122" t="s">
        <v>30</v>
      </c>
      <c r="AW122" t="s">
        <v>30</v>
      </c>
      <c r="AX122" t="s">
        <v>30</v>
      </c>
      <c r="AY122" t="s">
        <v>30</v>
      </c>
      <c r="AZ122" t="s">
        <v>30</v>
      </c>
      <c r="BA122" t="s">
        <v>30</v>
      </c>
      <c r="BB122" t="s">
        <v>30</v>
      </c>
      <c r="BC122" t="s">
        <v>30</v>
      </c>
      <c r="BD122" t="s">
        <v>30</v>
      </c>
      <c r="BE122" t="s">
        <v>30</v>
      </c>
      <c r="BF122" t="s">
        <v>30</v>
      </c>
      <c r="BG122" t="s">
        <v>30</v>
      </c>
      <c r="BH122" t="s">
        <v>30</v>
      </c>
      <c r="BI122" t="s">
        <v>30</v>
      </c>
      <c r="BJ122" t="s">
        <v>30</v>
      </c>
      <c r="BK122" s="29" t="s">
        <v>30</v>
      </c>
      <c r="BL122" t="s">
        <v>3914</v>
      </c>
      <c r="BM122" t="s">
        <v>3915</v>
      </c>
      <c r="BN122" s="30">
        <v>45345.572361111103</v>
      </c>
      <c r="BO122" t="s">
        <v>5663</v>
      </c>
      <c r="BP122" t="s">
        <v>5664</v>
      </c>
      <c r="BQ122" t="s">
        <v>5665</v>
      </c>
      <c r="BR122" t="s">
        <v>3962</v>
      </c>
      <c r="BS122" t="s">
        <v>3920</v>
      </c>
      <c r="BT122" t="s">
        <v>4216</v>
      </c>
      <c r="BU122" t="s">
        <v>4217</v>
      </c>
      <c r="BV122" t="s">
        <v>5666</v>
      </c>
      <c r="BW122" t="s">
        <v>5667</v>
      </c>
      <c r="BX122" t="s">
        <v>4099</v>
      </c>
      <c r="BY122" t="s">
        <v>3926</v>
      </c>
      <c r="BZ122" t="s">
        <v>3927</v>
      </c>
      <c r="CA122" s="30">
        <v>45345.546817129602</v>
      </c>
      <c r="CB122" s="30">
        <v>45345.546817129602</v>
      </c>
      <c r="CC122" s="30">
        <v>45345.546053240701</v>
      </c>
      <c r="CD122" t="s">
        <v>14</v>
      </c>
      <c r="CE122">
        <v>2024</v>
      </c>
      <c r="CF122">
        <v>2</v>
      </c>
      <c r="CG122" t="s">
        <v>4100</v>
      </c>
      <c r="CH122" t="s">
        <v>55</v>
      </c>
      <c r="CI122" t="s">
        <v>3929</v>
      </c>
      <c r="CJ122" t="s">
        <v>3930</v>
      </c>
      <c r="CK122" t="s">
        <v>3931</v>
      </c>
      <c r="CL122" t="s">
        <v>4100</v>
      </c>
      <c r="CM122">
        <v>0</v>
      </c>
      <c r="CN122" t="s">
        <v>71</v>
      </c>
      <c r="CO122" t="s">
        <v>4100</v>
      </c>
      <c r="CP122" s="30" t="s">
        <v>30</v>
      </c>
      <c r="CQ122" s="30" t="s">
        <v>30</v>
      </c>
      <c r="CR122" t="s">
        <v>3968</v>
      </c>
      <c r="CS122" t="s">
        <v>5243</v>
      </c>
      <c r="CT122" t="s">
        <v>4974</v>
      </c>
      <c r="CU122">
        <v>24625</v>
      </c>
      <c r="CV122">
        <v>56</v>
      </c>
      <c r="CW122" t="s">
        <v>3971</v>
      </c>
      <c r="CX122" t="s">
        <v>3968</v>
      </c>
      <c r="CY122" t="s">
        <v>4103</v>
      </c>
      <c r="CZ122" t="s">
        <v>4104</v>
      </c>
      <c r="DA122" t="s">
        <v>5668</v>
      </c>
      <c r="DB122" t="s">
        <v>5666</v>
      </c>
      <c r="DC122" t="s">
        <v>5666</v>
      </c>
      <c r="DD122" t="s">
        <v>5669</v>
      </c>
      <c r="DE122" t="s">
        <v>5670</v>
      </c>
      <c r="DF122" t="s">
        <v>5671</v>
      </c>
      <c r="DG122" t="s">
        <v>3968</v>
      </c>
      <c r="DH122" t="s">
        <v>5672</v>
      </c>
      <c r="DI122" t="s">
        <v>4108</v>
      </c>
      <c r="DJ122" t="s">
        <v>4109</v>
      </c>
      <c r="DK122" t="s">
        <v>4091</v>
      </c>
      <c r="DL122" t="s">
        <v>3926</v>
      </c>
      <c r="DM122" t="s">
        <v>3945</v>
      </c>
      <c r="DN122" t="s">
        <v>3927</v>
      </c>
      <c r="DO122" t="s">
        <v>4099</v>
      </c>
      <c r="DP122" t="s">
        <v>4110</v>
      </c>
      <c r="DQ122" t="s">
        <v>14</v>
      </c>
      <c r="DR122" t="s">
        <v>14</v>
      </c>
      <c r="DS122" t="s">
        <v>3948</v>
      </c>
      <c r="DT122" t="s">
        <v>3949</v>
      </c>
      <c r="DU122" t="s">
        <v>1271</v>
      </c>
      <c r="DV122">
        <v>0.37</v>
      </c>
      <c r="DW122">
        <v>0.37</v>
      </c>
      <c r="DX122" t="s">
        <v>3931</v>
      </c>
      <c r="DY122" t="s">
        <v>5673</v>
      </c>
      <c r="DZ122" s="30">
        <v>45345.572361111103</v>
      </c>
      <c r="EA122" t="s">
        <v>4112</v>
      </c>
      <c r="EB122" t="s">
        <v>3931</v>
      </c>
      <c r="EC122" t="s">
        <v>3931</v>
      </c>
      <c r="ED122" t="s">
        <v>3931</v>
      </c>
      <c r="EE122" t="s">
        <v>5674</v>
      </c>
      <c r="EF122" t="s">
        <v>5675</v>
      </c>
      <c r="EG122" t="s">
        <v>39</v>
      </c>
      <c r="EH122">
        <v>0</v>
      </c>
      <c r="EI122">
        <v>0</v>
      </c>
      <c r="EJ122">
        <v>1</v>
      </c>
      <c r="EK122">
        <v>0</v>
      </c>
      <c r="EL122">
        <v>0</v>
      </c>
      <c r="EM122">
        <v>0</v>
      </c>
      <c r="EN122">
        <v>0</v>
      </c>
      <c r="EO122">
        <v>0</v>
      </c>
      <c r="EP122">
        <v>0</v>
      </c>
      <c r="EQ122">
        <v>0</v>
      </c>
      <c r="ER122">
        <v>1</v>
      </c>
      <c r="ES122" t="s">
        <v>62</v>
      </c>
      <c r="ET122" t="s">
        <v>5666</v>
      </c>
      <c r="EU122">
        <v>0</v>
      </c>
      <c r="EV122" t="s">
        <v>30</v>
      </c>
      <c r="EW122" t="s">
        <v>30</v>
      </c>
      <c r="EX122" t="s">
        <v>30</v>
      </c>
      <c r="EY122" t="s">
        <v>30</v>
      </c>
      <c r="EZ122" t="str">
        <f t="shared" si="1"/>
        <v/>
      </c>
      <c r="FA122">
        <v>2.5543981481481501E-2</v>
      </c>
      <c r="FB122" t="s">
        <v>14</v>
      </c>
      <c r="FC122">
        <v>0</v>
      </c>
      <c r="FD122">
        <v>1</v>
      </c>
      <c r="FG122" t="s">
        <v>30</v>
      </c>
      <c r="FH122" t="s">
        <v>30</v>
      </c>
      <c r="FI122" t="s">
        <v>30</v>
      </c>
      <c r="FJ122" t="s">
        <v>30</v>
      </c>
      <c r="FK122" t="s">
        <v>30</v>
      </c>
      <c r="FL122">
        <v>1</v>
      </c>
      <c r="FM122" t="s">
        <v>5676</v>
      </c>
      <c r="FN122">
        <v>0</v>
      </c>
      <c r="FO122">
        <v>1</v>
      </c>
      <c r="FP122" t="s">
        <v>1270</v>
      </c>
      <c r="FQ122">
        <v>0</v>
      </c>
      <c r="FR122">
        <v>1</v>
      </c>
      <c r="FS122" t="s">
        <v>30</v>
      </c>
      <c r="FT122" t="s">
        <v>55</v>
      </c>
      <c r="FU122">
        <v>0</v>
      </c>
      <c r="FV122">
        <v>0</v>
      </c>
      <c r="FW122">
        <v>0</v>
      </c>
      <c r="FX122">
        <v>0</v>
      </c>
      <c r="FY122" t="s">
        <v>62</v>
      </c>
      <c r="FZ122" t="s">
        <v>4091</v>
      </c>
      <c r="GA122" t="s">
        <v>39</v>
      </c>
      <c r="GB122" t="s">
        <v>30</v>
      </c>
      <c r="GC122" t="s">
        <v>30</v>
      </c>
    </row>
    <row r="123" spans="1:185" x14ac:dyDescent="0.25">
      <c r="A123" t="s">
        <v>194</v>
      </c>
      <c r="B123" t="s">
        <v>1275</v>
      </c>
      <c r="C123">
        <v>1</v>
      </c>
      <c r="D123" t="s">
        <v>1275</v>
      </c>
      <c r="E123">
        <v>1</v>
      </c>
      <c r="F123" t="s">
        <v>5677</v>
      </c>
      <c r="G123" t="s">
        <v>5677</v>
      </c>
      <c r="H123" t="s">
        <v>30</v>
      </c>
      <c r="I123" t="s">
        <v>30</v>
      </c>
      <c r="J123" t="s">
        <v>30</v>
      </c>
      <c r="K123" t="s">
        <v>30</v>
      </c>
      <c r="L123" t="s">
        <v>30</v>
      </c>
      <c r="M123" t="s">
        <v>30</v>
      </c>
      <c r="N123" t="s">
        <v>30</v>
      </c>
      <c r="O123" t="s">
        <v>30</v>
      </c>
      <c r="P123" t="s">
        <v>30</v>
      </c>
      <c r="Q123" s="29" t="s">
        <v>30</v>
      </c>
      <c r="R123" s="29" t="s">
        <v>30</v>
      </c>
      <c r="S123" t="s">
        <v>30</v>
      </c>
      <c r="T123" t="s">
        <v>30</v>
      </c>
      <c r="U123" t="s">
        <v>30</v>
      </c>
      <c r="V123" t="s">
        <v>30</v>
      </c>
      <c r="W123" t="s">
        <v>30</v>
      </c>
      <c r="X123" t="s">
        <v>30</v>
      </c>
      <c r="Y123" s="29" t="s">
        <v>30</v>
      </c>
      <c r="Z123" s="29" t="s">
        <v>30</v>
      </c>
      <c r="AA123" s="29" t="s">
        <v>30</v>
      </c>
      <c r="AB123" t="s">
        <v>30</v>
      </c>
      <c r="AC123" t="s">
        <v>30</v>
      </c>
      <c r="AD123" t="s">
        <v>30</v>
      </c>
      <c r="AE123" t="s">
        <v>30</v>
      </c>
      <c r="AF123" t="s">
        <v>30</v>
      </c>
      <c r="AG123" t="s">
        <v>30</v>
      </c>
      <c r="AH123" t="s">
        <v>30</v>
      </c>
      <c r="AI123" t="s">
        <v>30</v>
      </c>
      <c r="AJ123" t="s">
        <v>5678</v>
      </c>
      <c r="AK123" t="s">
        <v>30</v>
      </c>
      <c r="AL123" t="s">
        <v>30</v>
      </c>
      <c r="AM123" t="s">
        <v>30</v>
      </c>
      <c r="AN123" s="29" t="s">
        <v>30</v>
      </c>
      <c r="AO123" t="s">
        <v>30</v>
      </c>
      <c r="AP123" t="s">
        <v>30</v>
      </c>
      <c r="AQ123" t="s">
        <v>30</v>
      </c>
      <c r="AR123" t="s">
        <v>30</v>
      </c>
      <c r="AS123" t="s">
        <v>30</v>
      </c>
      <c r="AT123" t="s">
        <v>30</v>
      </c>
      <c r="AU123" t="s">
        <v>30</v>
      </c>
      <c r="AV123" t="s">
        <v>30</v>
      </c>
      <c r="AW123" t="s">
        <v>30</v>
      </c>
      <c r="AX123" t="s">
        <v>30</v>
      </c>
      <c r="AY123" t="s">
        <v>30</v>
      </c>
      <c r="AZ123" t="s">
        <v>30</v>
      </c>
      <c r="BA123" t="s">
        <v>30</v>
      </c>
      <c r="BB123" t="s">
        <v>30</v>
      </c>
      <c r="BC123" t="s">
        <v>30</v>
      </c>
      <c r="BD123" t="s">
        <v>30</v>
      </c>
      <c r="BE123" t="s">
        <v>30</v>
      </c>
      <c r="BF123" t="s">
        <v>30</v>
      </c>
      <c r="BG123" t="s">
        <v>30</v>
      </c>
      <c r="BH123" t="s">
        <v>30</v>
      </c>
      <c r="BI123" t="s">
        <v>30</v>
      </c>
      <c r="BJ123" t="s">
        <v>30</v>
      </c>
      <c r="BK123" s="29" t="s">
        <v>30</v>
      </c>
      <c r="BL123" t="s">
        <v>3914</v>
      </c>
      <c r="BM123" t="s">
        <v>3915</v>
      </c>
      <c r="BN123" s="30">
        <v>45352.765208333301</v>
      </c>
      <c r="BO123" t="s">
        <v>5679</v>
      </c>
      <c r="BP123" t="s">
        <v>4436</v>
      </c>
      <c r="BQ123" t="s">
        <v>4437</v>
      </c>
      <c r="BR123" t="s">
        <v>3919</v>
      </c>
      <c r="BS123" t="s">
        <v>3920</v>
      </c>
      <c r="BT123" t="s">
        <v>3921</v>
      </c>
      <c r="BU123" t="s">
        <v>4438</v>
      </c>
      <c r="BV123" t="s">
        <v>4439</v>
      </c>
      <c r="BW123" t="s">
        <v>5680</v>
      </c>
      <c r="BX123" t="s">
        <v>5681</v>
      </c>
      <c r="BY123" t="s">
        <v>3926</v>
      </c>
      <c r="BZ123" t="s">
        <v>3927</v>
      </c>
      <c r="CA123" s="30">
        <v>45352.7651736111</v>
      </c>
      <c r="CB123" s="30">
        <v>45352.765208333301</v>
      </c>
      <c r="CC123" s="30">
        <v>45352.764432870397</v>
      </c>
      <c r="CD123" t="s">
        <v>15</v>
      </c>
      <c r="CE123">
        <v>2024</v>
      </c>
      <c r="CF123">
        <v>3</v>
      </c>
      <c r="CG123" t="s">
        <v>3967</v>
      </c>
      <c r="CH123" t="s">
        <v>55</v>
      </c>
      <c r="CI123" t="s">
        <v>3929</v>
      </c>
      <c r="CJ123" t="s">
        <v>3930</v>
      </c>
      <c r="CK123" t="s">
        <v>3931</v>
      </c>
      <c r="CL123" t="s">
        <v>3967</v>
      </c>
      <c r="CM123">
        <v>2035</v>
      </c>
      <c r="CN123" t="s">
        <v>3967</v>
      </c>
      <c r="CO123" t="s">
        <v>3967</v>
      </c>
      <c r="CP123" s="30">
        <v>45352</v>
      </c>
      <c r="CQ123" s="30">
        <v>45717</v>
      </c>
      <c r="CR123" t="s">
        <v>3932</v>
      </c>
      <c r="CS123" t="s">
        <v>4443</v>
      </c>
      <c r="CT123" t="s">
        <v>4444</v>
      </c>
      <c r="CU123">
        <v>23594</v>
      </c>
      <c r="CV123">
        <v>59</v>
      </c>
      <c r="CW123" t="s">
        <v>3971</v>
      </c>
      <c r="CX123" t="s">
        <v>3932</v>
      </c>
      <c r="CY123" t="s">
        <v>5682</v>
      </c>
      <c r="CZ123" t="s">
        <v>5683</v>
      </c>
      <c r="DA123" t="s">
        <v>5684</v>
      </c>
      <c r="DB123" t="s">
        <v>4439</v>
      </c>
      <c r="DC123" t="s">
        <v>4439</v>
      </c>
      <c r="DD123" t="s">
        <v>5685</v>
      </c>
      <c r="DE123" t="s">
        <v>4447</v>
      </c>
      <c r="DF123" t="s">
        <v>4367</v>
      </c>
      <c r="DG123" t="s">
        <v>3932</v>
      </c>
      <c r="DH123" t="s">
        <v>4368</v>
      </c>
      <c r="DI123" t="s">
        <v>4108</v>
      </c>
      <c r="DJ123" t="s">
        <v>4109</v>
      </c>
      <c r="DK123" t="s">
        <v>5677</v>
      </c>
      <c r="DL123" t="s">
        <v>3926</v>
      </c>
      <c r="DM123" t="s">
        <v>3945</v>
      </c>
      <c r="DN123" t="s">
        <v>3927</v>
      </c>
      <c r="DO123" t="s">
        <v>5681</v>
      </c>
      <c r="DP123" t="s">
        <v>3980</v>
      </c>
      <c r="DQ123" t="s">
        <v>15</v>
      </c>
      <c r="DR123" t="s">
        <v>3980</v>
      </c>
      <c r="DS123" t="s">
        <v>3981</v>
      </c>
      <c r="DT123" t="s">
        <v>3949</v>
      </c>
      <c r="DU123" t="s">
        <v>5686</v>
      </c>
      <c r="DV123">
        <v>0</v>
      </c>
      <c r="DW123">
        <v>0</v>
      </c>
      <c r="DX123" t="s">
        <v>3931</v>
      </c>
      <c r="DY123" t="s">
        <v>5687</v>
      </c>
      <c r="DZ123" s="30" t="s">
        <v>30</v>
      </c>
      <c r="EA123" t="s">
        <v>3931</v>
      </c>
      <c r="EB123" t="s">
        <v>3931</v>
      </c>
      <c r="EC123" t="s">
        <v>3931</v>
      </c>
      <c r="ED123" t="s">
        <v>3931</v>
      </c>
      <c r="EE123" t="s">
        <v>4452</v>
      </c>
      <c r="EF123" t="s">
        <v>5688</v>
      </c>
      <c r="EG123" t="s">
        <v>30</v>
      </c>
      <c r="EH123" t="s">
        <v>30</v>
      </c>
      <c r="EI123" t="s">
        <v>30</v>
      </c>
      <c r="EJ123" t="s">
        <v>30</v>
      </c>
      <c r="EK123" t="s">
        <v>30</v>
      </c>
      <c r="EL123">
        <v>0</v>
      </c>
      <c r="EM123">
        <v>0</v>
      </c>
      <c r="EN123" t="s">
        <v>30</v>
      </c>
      <c r="EO123" t="s">
        <v>30</v>
      </c>
      <c r="EP123">
        <v>0</v>
      </c>
      <c r="EQ123">
        <v>0</v>
      </c>
      <c r="ER123">
        <v>1</v>
      </c>
      <c r="ES123" t="s">
        <v>62</v>
      </c>
      <c r="ET123" t="s">
        <v>4439</v>
      </c>
      <c r="EU123">
        <v>0</v>
      </c>
      <c r="EV123" t="s">
        <v>30</v>
      </c>
      <c r="EW123" t="s">
        <v>30</v>
      </c>
      <c r="EX123" t="s">
        <v>30</v>
      </c>
      <c r="EY123" t="s">
        <v>30</v>
      </c>
      <c r="EZ123" t="str">
        <f t="shared" si="1"/>
        <v/>
      </c>
      <c r="FA123">
        <v>3.4722222222222202E-5</v>
      </c>
      <c r="FB123" t="s">
        <v>15</v>
      </c>
      <c r="FC123">
        <v>1</v>
      </c>
      <c r="FD123">
        <v>0</v>
      </c>
      <c r="FG123" t="s">
        <v>30</v>
      </c>
      <c r="FH123" t="s">
        <v>30</v>
      </c>
      <c r="FI123" t="s">
        <v>30</v>
      </c>
      <c r="FJ123" t="s">
        <v>30</v>
      </c>
      <c r="FK123" t="s">
        <v>30</v>
      </c>
      <c r="FL123">
        <v>1</v>
      </c>
      <c r="FM123" t="s">
        <v>5689</v>
      </c>
      <c r="FN123">
        <v>1</v>
      </c>
      <c r="FO123">
        <v>0</v>
      </c>
      <c r="FP123" t="s">
        <v>194</v>
      </c>
      <c r="FQ123">
        <v>1</v>
      </c>
      <c r="FR123">
        <v>0</v>
      </c>
      <c r="FS123" t="s">
        <v>30</v>
      </c>
      <c r="FT123" t="s">
        <v>55</v>
      </c>
      <c r="FU123">
        <v>0</v>
      </c>
      <c r="FV123">
        <v>0</v>
      </c>
      <c r="FW123">
        <v>0</v>
      </c>
      <c r="FX123">
        <v>0</v>
      </c>
      <c r="FY123" t="s">
        <v>62</v>
      </c>
      <c r="FZ123" t="s">
        <v>5677</v>
      </c>
      <c r="GA123" t="s">
        <v>30</v>
      </c>
      <c r="GB123" t="s">
        <v>30</v>
      </c>
      <c r="GC123" t="s">
        <v>30</v>
      </c>
    </row>
    <row r="124" spans="1:185" x14ac:dyDescent="0.25">
      <c r="A124" t="s">
        <v>194</v>
      </c>
      <c r="B124" t="s">
        <v>1275</v>
      </c>
      <c r="C124">
        <v>1</v>
      </c>
      <c r="D124" t="s">
        <v>1275</v>
      </c>
      <c r="E124">
        <v>1</v>
      </c>
      <c r="F124" t="s">
        <v>4091</v>
      </c>
      <c r="G124" t="s">
        <v>4091</v>
      </c>
      <c r="H124" t="s">
        <v>30</v>
      </c>
      <c r="I124" t="s">
        <v>30</v>
      </c>
      <c r="J124" t="s">
        <v>30</v>
      </c>
      <c r="K124" t="s">
        <v>30</v>
      </c>
      <c r="L124" t="s">
        <v>30</v>
      </c>
      <c r="M124" t="s">
        <v>30</v>
      </c>
      <c r="N124" t="s">
        <v>30</v>
      </c>
      <c r="O124" t="s">
        <v>30</v>
      </c>
      <c r="P124" t="s">
        <v>30</v>
      </c>
      <c r="Q124" s="29" t="s">
        <v>30</v>
      </c>
      <c r="R124" s="29" t="s">
        <v>30</v>
      </c>
      <c r="S124" t="s">
        <v>30</v>
      </c>
      <c r="T124" t="s">
        <v>30</v>
      </c>
      <c r="U124" t="s">
        <v>30</v>
      </c>
      <c r="V124" t="s">
        <v>30</v>
      </c>
      <c r="W124" t="s">
        <v>30</v>
      </c>
      <c r="X124" t="s">
        <v>30</v>
      </c>
      <c r="Y124" s="29" t="s">
        <v>30</v>
      </c>
      <c r="Z124" s="29" t="s">
        <v>30</v>
      </c>
      <c r="AA124" s="29" t="s">
        <v>30</v>
      </c>
      <c r="AB124" t="s">
        <v>30</v>
      </c>
      <c r="AC124" t="s">
        <v>30</v>
      </c>
      <c r="AD124" t="s">
        <v>30</v>
      </c>
      <c r="AE124" t="s">
        <v>30</v>
      </c>
      <c r="AF124" t="s">
        <v>30</v>
      </c>
      <c r="AG124" t="s">
        <v>30</v>
      </c>
      <c r="AH124" t="s">
        <v>30</v>
      </c>
      <c r="AI124" t="s">
        <v>30</v>
      </c>
      <c r="AJ124" t="s">
        <v>5690</v>
      </c>
      <c r="AK124" t="s">
        <v>30</v>
      </c>
      <c r="AL124" t="s">
        <v>30</v>
      </c>
      <c r="AM124" t="s">
        <v>30</v>
      </c>
      <c r="AN124" s="29" t="s">
        <v>30</v>
      </c>
      <c r="AO124" t="s">
        <v>30</v>
      </c>
      <c r="AP124" t="s">
        <v>30</v>
      </c>
      <c r="AQ124" t="s">
        <v>30</v>
      </c>
      <c r="AR124" t="s">
        <v>30</v>
      </c>
      <c r="AS124" t="s">
        <v>30</v>
      </c>
      <c r="AT124" t="s">
        <v>30</v>
      </c>
      <c r="AU124" t="s">
        <v>30</v>
      </c>
      <c r="AV124" t="s">
        <v>30</v>
      </c>
      <c r="AW124" t="s">
        <v>30</v>
      </c>
      <c r="AX124" t="s">
        <v>30</v>
      </c>
      <c r="AY124" t="s">
        <v>30</v>
      </c>
      <c r="AZ124" t="s">
        <v>30</v>
      </c>
      <c r="BA124" t="s">
        <v>30</v>
      </c>
      <c r="BB124" t="s">
        <v>30</v>
      </c>
      <c r="BC124" t="s">
        <v>30</v>
      </c>
      <c r="BD124" t="s">
        <v>30</v>
      </c>
      <c r="BE124" t="s">
        <v>30</v>
      </c>
      <c r="BF124" t="s">
        <v>30</v>
      </c>
      <c r="BG124" t="s">
        <v>30</v>
      </c>
      <c r="BH124" t="s">
        <v>30</v>
      </c>
      <c r="BI124" t="s">
        <v>30</v>
      </c>
      <c r="BJ124" t="s">
        <v>30</v>
      </c>
      <c r="BK124" s="29" t="s">
        <v>30</v>
      </c>
      <c r="BL124" t="s">
        <v>3914</v>
      </c>
      <c r="BM124" t="s">
        <v>3915</v>
      </c>
      <c r="BN124" s="30">
        <v>45418.410173611097</v>
      </c>
      <c r="BO124" t="s">
        <v>5691</v>
      </c>
      <c r="BP124" t="s">
        <v>5692</v>
      </c>
      <c r="BQ124" t="s">
        <v>5693</v>
      </c>
      <c r="BR124" t="s">
        <v>3962</v>
      </c>
      <c r="BS124" t="s">
        <v>3920</v>
      </c>
      <c r="BT124" t="s">
        <v>3921</v>
      </c>
      <c r="BU124" t="s">
        <v>5694</v>
      </c>
      <c r="BV124" t="s">
        <v>5695</v>
      </c>
      <c r="BW124" t="s">
        <v>5696</v>
      </c>
      <c r="BX124" t="s">
        <v>5697</v>
      </c>
      <c r="BY124" t="s">
        <v>3926</v>
      </c>
      <c r="BZ124" t="s">
        <v>3927</v>
      </c>
      <c r="CA124" s="30">
        <v>45418.388032407398</v>
      </c>
      <c r="CB124" s="30">
        <v>45418.406863425902</v>
      </c>
      <c r="CC124" s="30">
        <v>45418.386724536998</v>
      </c>
      <c r="CD124" t="s">
        <v>14</v>
      </c>
      <c r="CE124">
        <v>2024</v>
      </c>
      <c r="CF124">
        <v>5</v>
      </c>
      <c r="CG124" t="s">
        <v>5698</v>
      </c>
      <c r="CH124" t="s">
        <v>55</v>
      </c>
      <c r="CI124" t="s">
        <v>3929</v>
      </c>
      <c r="CJ124" t="s">
        <v>3930</v>
      </c>
      <c r="CK124" t="s">
        <v>3931</v>
      </c>
      <c r="CL124" t="s">
        <v>5698</v>
      </c>
      <c r="CM124">
        <v>0</v>
      </c>
      <c r="CN124" t="s">
        <v>71</v>
      </c>
      <c r="CO124" t="s">
        <v>5698</v>
      </c>
      <c r="CP124" s="30" t="s">
        <v>30</v>
      </c>
      <c r="CQ124" s="30" t="s">
        <v>30</v>
      </c>
      <c r="CR124" t="s">
        <v>3968</v>
      </c>
      <c r="CS124" t="s">
        <v>5699</v>
      </c>
      <c r="CT124" t="s">
        <v>5625</v>
      </c>
      <c r="CU124">
        <v>23764</v>
      </c>
      <c r="CV124">
        <v>59</v>
      </c>
      <c r="CW124" t="s">
        <v>3971</v>
      </c>
      <c r="CX124" t="s">
        <v>5700</v>
      </c>
      <c r="CY124" t="s">
        <v>5701</v>
      </c>
      <c r="CZ124" t="s">
        <v>5702</v>
      </c>
      <c r="DA124" t="s">
        <v>5703</v>
      </c>
      <c r="DB124" t="s">
        <v>5695</v>
      </c>
      <c r="DC124" t="s">
        <v>5695</v>
      </c>
      <c r="DD124" t="s">
        <v>5704</v>
      </c>
      <c r="DE124" t="s">
        <v>5705</v>
      </c>
      <c r="DF124" t="s">
        <v>5706</v>
      </c>
      <c r="DG124" t="s">
        <v>5700</v>
      </c>
      <c r="DH124" t="s">
        <v>5707</v>
      </c>
      <c r="DI124" t="s">
        <v>4108</v>
      </c>
      <c r="DJ124" t="s">
        <v>4109</v>
      </c>
      <c r="DK124" t="s">
        <v>4091</v>
      </c>
      <c r="DL124" t="s">
        <v>3926</v>
      </c>
      <c r="DM124" t="s">
        <v>3945</v>
      </c>
      <c r="DN124" t="s">
        <v>3927</v>
      </c>
      <c r="DO124" t="s">
        <v>5697</v>
      </c>
      <c r="DP124" t="s">
        <v>3946</v>
      </c>
      <c r="DQ124" t="s">
        <v>14</v>
      </c>
      <c r="DR124" t="s">
        <v>3947</v>
      </c>
      <c r="DS124" t="s">
        <v>3948</v>
      </c>
      <c r="DT124" t="s">
        <v>3949</v>
      </c>
      <c r="DU124" t="s">
        <v>1275</v>
      </c>
      <c r="DV124">
        <v>0.05</v>
      </c>
      <c r="DW124">
        <v>0.05</v>
      </c>
      <c r="DX124" t="s">
        <v>3931</v>
      </c>
      <c r="DY124" t="s">
        <v>5708</v>
      </c>
      <c r="DZ124" s="30">
        <v>45418.410162036998</v>
      </c>
      <c r="EA124" t="s">
        <v>5709</v>
      </c>
      <c r="EB124" t="s">
        <v>3931</v>
      </c>
      <c r="EC124" t="s">
        <v>5348</v>
      </c>
      <c r="ED124" t="s">
        <v>5710</v>
      </c>
      <c r="EE124" t="s">
        <v>5711</v>
      </c>
      <c r="EF124" t="s">
        <v>5712</v>
      </c>
      <c r="EG124" t="s">
        <v>39</v>
      </c>
      <c r="EH124">
        <v>0</v>
      </c>
      <c r="EI124">
        <v>0</v>
      </c>
      <c r="EJ124">
        <v>1</v>
      </c>
      <c r="EK124">
        <v>0</v>
      </c>
      <c r="EL124">
        <v>0</v>
      </c>
      <c r="EM124">
        <v>0</v>
      </c>
      <c r="EN124">
        <v>0</v>
      </c>
      <c r="EO124">
        <v>0</v>
      </c>
      <c r="EP124">
        <v>0</v>
      </c>
      <c r="EQ124">
        <v>0</v>
      </c>
      <c r="ER124">
        <v>1</v>
      </c>
      <c r="ES124" t="s">
        <v>62</v>
      </c>
      <c r="ET124" t="s">
        <v>5695</v>
      </c>
      <c r="EU124">
        <v>0</v>
      </c>
      <c r="EV124" t="s">
        <v>30</v>
      </c>
      <c r="EW124" t="s">
        <v>30</v>
      </c>
      <c r="EX124" t="s">
        <v>30</v>
      </c>
      <c r="EY124" t="s">
        <v>30</v>
      </c>
      <c r="EZ124" t="str">
        <f t="shared" si="1"/>
        <v/>
      </c>
      <c r="FA124">
        <v>2.2141203703703701E-2</v>
      </c>
      <c r="FB124" t="s">
        <v>14</v>
      </c>
      <c r="FC124">
        <v>0</v>
      </c>
      <c r="FD124">
        <v>1</v>
      </c>
      <c r="FG124" t="s">
        <v>30</v>
      </c>
      <c r="FH124" t="s">
        <v>30</v>
      </c>
      <c r="FI124" t="s">
        <v>30</v>
      </c>
      <c r="FJ124" t="s">
        <v>30</v>
      </c>
      <c r="FK124" t="s">
        <v>30</v>
      </c>
      <c r="FL124">
        <v>1</v>
      </c>
      <c r="FM124" t="s">
        <v>5689</v>
      </c>
      <c r="FN124">
        <v>0</v>
      </c>
      <c r="FO124">
        <v>1</v>
      </c>
      <c r="FP124" t="s">
        <v>194</v>
      </c>
      <c r="FQ124">
        <v>0</v>
      </c>
      <c r="FR124">
        <v>1</v>
      </c>
      <c r="FS124" t="s">
        <v>30</v>
      </c>
      <c r="FT124" t="s">
        <v>55</v>
      </c>
      <c r="FU124">
        <v>0</v>
      </c>
      <c r="FV124">
        <v>0</v>
      </c>
      <c r="FW124">
        <v>0</v>
      </c>
      <c r="FX124">
        <v>0</v>
      </c>
      <c r="FY124" t="s">
        <v>62</v>
      </c>
      <c r="FZ124" t="s">
        <v>4091</v>
      </c>
      <c r="GA124" t="s">
        <v>39</v>
      </c>
      <c r="GB124" t="s">
        <v>30</v>
      </c>
      <c r="GC124" t="s">
        <v>30</v>
      </c>
    </row>
    <row r="125" spans="1:185" x14ac:dyDescent="0.25">
      <c r="A125" t="s">
        <v>194</v>
      </c>
      <c r="B125" t="s">
        <v>1275</v>
      </c>
      <c r="C125">
        <v>1</v>
      </c>
      <c r="D125" t="s">
        <v>1275</v>
      </c>
      <c r="E125">
        <v>1</v>
      </c>
      <c r="F125" t="s">
        <v>4091</v>
      </c>
      <c r="G125" t="s">
        <v>4091</v>
      </c>
      <c r="H125" t="s">
        <v>30</v>
      </c>
      <c r="I125" t="s">
        <v>30</v>
      </c>
      <c r="J125" t="s">
        <v>30</v>
      </c>
      <c r="K125" t="s">
        <v>30</v>
      </c>
      <c r="L125" t="s">
        <v>30</v>
      </c>
      <c r="M125" t="s">
        <v>30</v>
      </c>
      <c r="N125" t="s">
        <v>30</v>
      </c>
      <c r="O125" t="s">
        <v>30</v>
      </c>
      <c r="P125" t="s">
        <v>30</v>
      </c>
      <c r="Q125" s="29" t="s">
        <v>30</v>
      </c>
      <c r="R125" s="29" t="s">
        <v>30</v>
      </c>
      <c r="S125" t="s">
        <v>30</v>
      </c>
      <c r="T125" t="s">
        <v>30</v>
      </c>
      <c r="U125" t="s">
        <v>30</v>
      </c>
      <c r="V125" t="s">
        <v>30</v>
      </c>
      <c r="W125" t="s">
        <v>30</v>
      </c>
      <c r="X125" t="s">
        <v>30</v>
      </c>
      <c r="Y125" s="29" t="s">
        <v>30</v>
      </c>
      <c r="Z125" s="29" t="s">
        <v>30</v>
      </c>
      <c r="AA125" s="29" t="s">
        <v>30</v>
      </c>
      <c r="AB125" t="s">
        <v>30</v>
      </c>
      <c r="AC125" t="s">
        <v>30</v>
      </c>
      <c r="AD125" t="s">
        <v>30</v>
      </c>
      <c r="AE125" t="s">
        <v>30</v>
      </c>
      <c r="AF125" t="s">
        <v>30</v>
      </c>
      <c r="AG125" t="s">
        <v>30</v>
      </c>
      <c r="AH125" t="s">
        <v>30</v>
      </c>
      <c r="AI125" t="s">
        <v>30</v>
      </c>
      <c r="AJ125" t="s">
        <v>5713</v>
      </c>
      <c r="AK125" t="s">
        <v>30</v>
      </c>
      <c r="AL125" t="s">
        <v>30</v>
      </c>
      <c r="AM125" t="s">
        <v>30</v>
      </c>
      <c r="AN125" s="29" t="s">
        <v>30</v>
      </c>
      <c r="AO125" t="s">
        <v>30</v>
      </c>
      <c r="AP125" t="s">
        <v>30</v>
      </c>
      <c r="AQ125" t="s">
        <v>30</v>
      </c>
      <c r="AR125" t="s">
        <v>30</v>
      </c>
      <c r="AS125" t="s">
        <v>30</v>
      </c>
      <c r="AT125" t="s">
        <v>30</v>
      </c>
      <c r="AU125" t="s">
        <v>30</v>
      </c>
      <c r="AV125" t="s">
        <v>30</v>
      </c>
      <c r="AW125" t="s">
        <v>30</v>
      </c>
      <c r="AX125" t="s">
        <v>30</v>
      </c>
      <c r="AY125" t="s">
        <v>30</v>
      </c>
      <c r="AZ125" t="s">
        <v>30</v>
      </c>
      <c r="BA125" t="s">
        <v>30</v>
      </c>
      <c r="BB125" t="s">
        <v>30</v>
      </c>
      <c r="BC125" t="s">
        <v>30</v>
      </c>
      <c r="BD125" t="s">
        <v>30</v>
      </c>
      <c r="BE125" t="s">
        <v>30</v>
      </c>
      <c r="BF125" t="s">
        <v>30</v>
      </c>
      <c r="BG125" t="s">
        <v>30</v>
      </c>
      <c r="BH125" t="s">
        <v>30</v>
      </c>
      <c r="BI125" t="s">
        <v>30</v>
      </c>
      <c r="BJ125" t="s">
        <v>30</v>
      </c>
      <c r="BK125" s="29" t="s">
        <v>30</v>
      </c>
      <c r="BL125" t="s">
        <v>3914</v>
      </c>
      <c r="BM125" t="s">
        <v>3915</v>
      </c>
      <c r="BN125" s="30">
        <v>45428.474050925899</v>
      </c>
      <c r="BO125" t="s">
        <v>5714</v>
      </c>
      <c r="BP125" t="s">
        <v>4802</v>
      </c>
      <c r="BQ125" t="s">
        <v>4803</v>
      </c>
      <c r="BR125" t="s">
        <v>3962</v>
      </c>
      <c r="BS125" t="s">
        <v>3920</v>
      </c>
      <c r="BT125" t="s">
        <v>3921</v>
      </c>
      <c r="BU125" t="s">
        <v>4096</v>
      </c>
      <c r="BV125" t="s">
        <v>4804</v>
      </c>
      <c r="BW125" t="s">
        <v>4805</v>
      </c>
      <c r="BX125" t="s">
        <v>5697</v>
      </c>
      <c r="BY125" t="s">
        <v>3926</v>
      </c>
      <c r="BZ125" t="s">
        <v>3927</v>
      </c>
      <c r="CA125" s="30">
        <v>45428.309652777803</v>
      </c>
      <c r="CB125" s="30">
        <v>45428.309652777803</v>
      </c>
      <c r="CC125" s="30">
        <v>45428.308217592603</v>
      </c>
      <c r="CD125" t="s">
        <v>14</v>
      </c>
      <c r="CE125">
        <v>2024</v>
      </c>
      <c r="CF125">
        <v>5</v>
      </c>
      <c r="CG125" t="s">
        <v>4100</v>
      </c>
      <c r="CH125" t="s">
        <v>55</v>
      </c>
      <c r="CI125" t="s">
        <v>3929</v>
      </c>
      <c r="CJ125" t="s">
        <v>3930</v>
      </c>
      <c r="CK125" t="s">
        <v>3931</v>
      </c>
      <c r="CL125" t="s">
        <v>4100</v>
      </c>
      <c r="CM125">
        <v>0</v>
      </c>
      <c r="CN125" t="s">
        <v>71</v>
      </c>
      <c r="CO125" t="s">
        <v>4100</v>
      </c>
      <c r="CP125" s="30" t="s">
        <v>30</v>
      </c>
      <c r="CQ125" s="30" t="s">
        <v>30</v>
      </c>
      <c r="CR125" t="s">
        <v>3968</v>
      </c>
      <c r="CS125" t="s">
        <v>4806</v>
      </c>
      <c r="CT125" t="s">
        <v>3970</v>
      </c>
      <c r="CU125">
        <v>27355</v>
      </c>
      <c r="CV125">
        <v>49</v>
      </c>
      <c r="CW125" t="s">
        <v>3971</v>
      </c>
      <c r="CX125" t="s">
        <v>3968</v>
      </c>
      <c r="CY125" t="s">
        <v>5701</v>
      </c>
      <c r="CZ125" t="s">
        <v>5702</v>
      </c>
      <c r="DA125" t="s">
        <v>5684</v>
      </c>
      <c r="DB125" t="s">
        <v>4804</v>
      </c>
      <c r="DC125" t="s">
        <v>4804</v>
      </c>
      <c r="DD125" t="s">
        <v>4807</v>
      </c>
      <c r="DE125" t="s">
        <v>4808</v>
      </c>
      <c r="DF125" t="s">
        <v>4809</v>
      </c>
      <c r="DG125" t="s">
        <v>3968</v>
      </c>
      <c r="DH125" t="s">
        <v>4810</v>
      </c>
      <c r="DI125" t="s">
        <v>4108</v>
      </c>
      <c r="DJ125" t="s">
        <v>4109</v>
      </c>
      <c r="DK125" t="s">
        <v>4091</v>
      </c>
      <c r="DL125" t="s">
        <v>3926</v>
      </c>
      <c r="DM125" t="s">
        <v>3945</v>
      </c>
      <c r="DN125" t="s">
        <v>3927</v>
      </c>
      <c r="DO125" t="s">
        <v>5697</v>
      </c>
      <c r="DP125" t="s">
        <v>4110</v>
      </c>
      <c r="DQ125" t="s">
        <v>14</v>
      </c>
      <c r="DR125" t="s">
        <v>14</v>
      </c>
      <c r="DS125" t="s">
        <v>3948</v>
      </c>
      <c r="DT125" t="s">
        <v>3949</v>
      </c>
      <c r="DU125" t="s">
        <v>5686</v>
      </c>
      <c r="DV125">
        <v>3.57</v>
      </c>
      <c r="DW125">
        <v>3.57</v>
      </c>
      <c r="DX125" t="s">
        <v>3931</v>
      </c>
      <c r="DY125" t="s">
        <v>5715</v>
      </c>
      <c r="DZ125" s="30">
        <v>45428.474050925899</v>
      </c>
      <c r="EA125" t="s">
        <v>4112</v>
      </c>
      <c r="EB125" t="s">
        <v>3931</v>
      </c>
      <c r="EC125" t="s">
        <v>3931</v>
      </c>
      <c r="ED125" t="s">
        <v>3931</v>
      </c>
      <c r="EE125" t="s">
        <v>4811</v>
      </c>
      <c r="EF125" t="s">
        <v>5716</v>
      </c>
      <c r="EG125" t="s">
        <v>39</v>
      </c>
      <c r="EH125">
        <v>0</v>
      </c>
      <c r="EI125">
        <v>0</v>
      </c>
      <c r="EJ125">
        <v>1</v>
      </c>
      <c r="EK125">
        <v>0</v>
      </c>
      <c r="EL125">
        <v>0</v>
      </c>
      <c r="EM125">
        <v>0</v>
      </c>
      <c r="EN125">
        <v>0</v>
      </c>
      <c r="EO125">
        <v>0</v>
      </c>
      <c r="EP125">
        <v>0</v>
      </c>
      <c r="EQ125">
        <v>0</v>
      </c>
      <c r="ER125">
        <v>1</v>
      </c>
      <c r="ES125" t="s">
        <v>53</v>
      </c>
      <c r="ET125" t="s">
        <v>4804</v>
      </c>
      <c r="EU125">
        <v>0</v>
      </c>
      <c r="EV125" t="s">
        <v>30</v>
      </c>
      <c r="EW125" t="s">
        <v>30</v>
      </c>
      <c r="EX125" t="s">
        <v>30</v>
      </c>
      <c r="EY125" t="s">
        <v>30</v>
      </c>
      <c r="EZ125" t="str">
        <f t="shared" si="1"/>
        <v/>
      </c>
      <c r="FA125">
        <v>0.16439814814814799</v>
      </c>
      <c r="FB125" t="s">
        <v>14</v>
      </c>
      <c r="FC125">
        <v>0</v>
      </c>
      <c r="FD125">
        <v>1</v>
      </c>
      <c r="FG125" t="s">
        <v>30</v>
      </c>
      <c r="FH125" t="s">
        <v>30</v>
      </c>
      <c r="FI125" t="s">
        <v>30</v>
      </c>
      <c r="FJ125" t="s">
        <v>30</v>
      </c>
      <c r="FK125" t="s">
        <v>30</v>
      </c>
      <c r="FL125">
        <v>1</v>
      </c>
      <c r="FM125" t="s">
        <v>5689</v>
      </c>
      <c r="FN125">
        <v>0</v>
      </c>
      <c r="FO125">
        <v>1</v>
      </c>
      <c r="FP125" t="s">
        <v>194</v>
      </c>
      <c r="FQ125">
        <v>0</v>
      </c>
      <c r="FR125">
        <v>1</v>
      </c>
      <c r="FS125" t="s">
        <v>30</v>
      </c>
      <c r="FT125" t="s">
        <v>55</v>
      </c>
      <c r="FU125">
        <v>0</v>
      </c>
      <c r="FV125">
        <v>0</v>
      </c>
      <c r="FW125">
        <v>0</v>
      </c>
      <c r="FX125">
        <v>0</v>
      </c>
      <c r="FY125" t="s">
        <v>53</v>
      </c>
      <c r="FZ125" t="s">
        <v>4091</v>
      </c>
      <c r="GA125" t="s">
        <v>39</v>
      </c>
      <c r="GB125" t="s">
        <v>30</v>
      </c>
      <c r="GC125" t="s">
        <v>30</v>
      </c>
    </row>
    <row r="126" spans="1:185" x14ac:dyDescent="0.25">
      <c r="A126" t="s">
        <v>194</v>
      </c>
      <c r="B126" t="s">
        <v>1275</v>
      </c>
      <c r="C126">
        <v>1</v>
      </c>
      <c r="D126" t="s">
        <v>1275</v>
      </c>
      <c r="E126">
        <v>1</v>
      </c>
      <c r="F126" t="s">
        <v>4091</v>
      </c>
      <c r="G126" t="s">
        <v>4091</v>
      </c>
      <c r="H126" t="s">
        <v>30</v>
      </c>
      <c r="I126" t="s">
        <v>30</v>
      </c>
      <c r="J126" t="s">
        <v>30</v>
      </c>
      <c r="K126" t="s">
        <v>30</v>
      </c>
      <c r="L126" t="s">
        <v>30</v>
      </c>
      <c r="M126" t="s">
        <v>30</v>
      </c>
      <c r="N126" t="s">
        <v>30</v>
      </c>
      <c r="O126" t="s">
        <v>30</v>
      </c>
      <c r="P126" t="s">
        <v>30</v>
      </c>
      <c r="Q126" s="29" t="s">
        <v>30</v>
      </c>
      <c r="R126" s="29" t="s">
        <v>30</v>
      </c>
      <c r="S126" t="s">
        <v>30</v>
      </c>
      <c r="T126" t="s">
        <v>30</v>
      </c>
      <c r="U126" t="s">
        <v>30</v>
      </c>
      <c r="V126" t="s">
        <v>30</v>
      </c>
      <c r="W126" t="s">
        <v>30</v>
      </c>
      <c r="X126" t="s">
        <v>30</v>
      </c>
      <c r="Y126" s="29" t="s">
        <v>30</v>
      </c>
      <c r="Z126" s="29" t="s">
        <v>30</v>
      </c>
      <c r="AA126" s="29" t="s">
        <v>30</v>
      </c>
      <c r="AB126" t="s">
        <v>30</v>
      </c>
      <c r="AC126" t="s">
        <v>30</v>
      </c>
      <c r="AD126" t="s">
        <v>30</v>
      </c>
      <c r="AE126" t="s">
        <v>30</v>
      </c>
      <c r="AF126" t="s">
        <v>30</v>
      </c>
      <c r="AG126" t="s">
        <v>30</v>
      </c>
      <c r="AH126" t="s">
        <v>30</v>
      </c>
      <c r="AI126" t="s">
        <v>30</v>
      </c>
      <c r="AJ126" t="s">
        <v>5717</v>
      </c>
      <c r="AK126" t="s">
        <v>30</v>
      </c>
      <c r="AL126" t="s">
        <v>30</v>
      </c>
      <c r="AM126" t="s">
        <v>30</v>
      </c>
      <c r="AN126" s="29" t="s">
        <v>30</v>
      </c>
      <c r="AO126" t="s">
        <v>30</v>
      </c>
      <c r="AP126" t="s">
        <v>30</v>
      </c>
      <c r="AQ126" t="s">
        <v>30</v>
      </c>
      <c r="AR126" t="s">
        <v>30</v>
      </c>
      <c r="AS126" t="s">
        <v>30</v>
      </c>
      <c r="AT126" t="s">
        <v>30</v>
      </c>
      <c r="AU126" t="s">
        <v>30</v>
      </c>
      <c r="AV126" t="s">
        <v>30</v>
      </c>
      <c r="AW126" t="s">
        <v>30</v>
      </c>
      <c r="AX126" t="s">
        <v>30</v>
      </c>
      <c r="AY126" t="s">
        <v>30</v>
      </c>
      <c r="AZ126" t="s">
        <v>30</v>
      </c>
      <c r="BA126" t="s">
        <v>30</v>
      </c>
      <c r="BB126" t="s">
        <v>30</v>
      </c>
      <c r="BC126" t="s">
        <v>30</v>
      </c>
      <c r="BD126" t="s">
        <v>30</v>
      </c>
      <c r="BE126" t="s">
        <v>30</v>
      </c>
      <c r="BF126" t="s">
        <v>30</v>
      </c>
      <c r="BG126" t="s">
        <v>30</v>
      </c>
      <c r="BH126" t="s">
        <v>30</v>
      </c>
      <c r="BI126" t="s">
        <v>30</v>
      </c>
      <c r="BJ126" t="s">
        <v>30</v>
      </c>
      <c r="BK126" s="29" t="s">
        <v>30</v>
      </c>
      <c r="BL126" t="s">
        <v>3914</v>
      </c>
      <c r="BM126" t="s">
        <v>3915</v>
      </c>
      <c r="BN126" s="30">
        <v>45461.335740740702</v>
      </c>
      <c r="BO126" t="s">
        <v>5718</v>
      </c>
      <c r="BP126" t="s">
        <v>4802</v>
      </c>
      <c r="BQ126" t="s">
        <v>4803</v>
      </c>
      <c r="BR126" t="s">
        <v>3962</v>
      </c>
      <c r="BS126" t="s">
        <v>3920</v>
      </c>
      <c r="BT126" t="s">
        <v>3921</v>
      </c>
      <c r="BU126" t="s">
        <v>4096</v>
      </c>
      <c r="BV126" t="s">
        <v>4804</v>
      </c>
      <c r="BW126" t="s">
        <v>4805</v>
      </c>
      <c r="BX126" t="s">
        <v>5697</v>
      </c>
      <c r="BY126" t="s">
        <v>3926</v>
      </c>
      <c r="BZ126" t="s">
        <v>3927</v>
      </c>
      <c r="CA126" s="30">
        <v>45461.260613425897</v>
      </c>
      <c r="CB126" s="30">
        <v>45461.260613425897</v>
      </c>
      <c r="CC126" s="30">
        <v>45461.259710648097</v>
      </c>
      <c r="CD126" t="s">
        <v>14</v>
      </c>
      <c r="CE126">
        <v>2024</v>
      </c>
      <c r="CF126">
        <v>6</v>
      </c>
      <c r="CG126" t="s">
        <v>4100</v>
      </c>
      <c r="CH126" t="s">
        <v>55</v>
      </c>
      <c r="CI126" t="s">
        <v>3929</v>
      </c>
      <c r="CJ126" t="s">
        <v>3930</v>
      </c>
      <c r="CK126" t="s">
        <v>3931</v>
      </c>
      <c r="CL126" t="s">
        <v>4100</v>
      </c>
      <c r="CM126">
        <v>0</v>
      </c>
      <c r="CN126" t="s">
        <v>71</v>
      </c>
      <c r="CO126" t="s">
        <v>4100</v>
      </c>
      <c r="CP126" s="30" t="s">
        <v>30</v>
      </c>
      <c r="CQ126" s="30" t="s">
        <v>30</v>
      </c>
      <c r="CR126" t="s">
        <v>3968</v>
      </c>
      <c r="CS126" t="s">
        <v>4806</v>
      </c>
      <c r="CT126" t="s">
        <v>3970</v>
      </c>
      <c r="CU126">
        <v>27355</v>
      </c>
      <c r="CV126">
        <v>49</v>
      </c>
      <c r="CW126" t="s">
        <v>3971</v>
      </c>
      <c r="CX126" t="s">
        <v>3968</v>
      </c>
      <c r="CY126" t="s">
        <v>5701</v>
      </c>
      <c r="CZ126" t="s">
        <v>5702</v>
      </c>
      <c r="DA126" t="s">
        <v>5684</v>
      </c>
      <c r="DB126" t="s">
        <v>4804</v>
      </c>
      <c r="DC126" t="s">
        <v>4804</v>
      </c>
      <c r="DD126" t="s">
        <v>4807</v>
      </c>
      <c r="DE126" t="s">
        <v>4808</v>
      </c>
      <c r="DF126" t="s">
        <v>4809</v>
      </c>
      <c r="DG126" t="s">
        <v>3968</v>
      </c>
      <c r="DH126" t="s">
        <v>4810</v>
      </c>
      <c r="DI126" t="s">
        <v>4108</v>
      </c>
      <c r="DJ126" t="s">
        <v>4109</v>
      </c>
      <c r="DK126" t="s">
        <v>4091</v>
      </c>
      <c r="DL126" t="s">
        <v>3926</v>
      </c>
      <c r="DM126" t="s">
        <v>3945</v>
      </c>
      <c r="DN126" t="s">
        <v>3927</v>
      </c>
      <c r="DO126" t="s">
        <v>5697</v>
      </c>
      <c r="DP126" t="s">
        <v>4110</v>
      </c>
      <c r="DQ126" t="s">
        <v>14</v>
      </c>
      <c r="DR126" t="s">
        <v>14</v>
      </c>
      <c r="DS126" t="s">
        <v>3948</v>
      </c>
      <c r="DT126" t="s">
        <v>3949</v>
      </c>
      <c r="DU126" t="s">
        <v>5686</v>
      </c>
      <c r="DV126">
        <v>1.48</v>
      </c>
      <c r="DW126">
        <v>1.48</v>
      </c>
      <c r="DX126" t="s">
        <v>3931</v>
      </c>
      <c r="DY126" t="s">
        <v>5715</v>
      </c>
      <c r="DZ126" s="30">
        <v>45461.335717592599</v>
      </c>
      <c r="EA126" t="s">
        <v>5719</v>
      </c>
      <c r="EB126" t="s">
        <v>3931</v>
      </c>
      <c r="EC126" t="s">
        <v>5720</v>
      </c>
      <c r="ED126" t="s">
        <v>5721</v>
      </c>
      <c r="EE126" t="s">
        <v>4811</v>
      </c>
      <c r="EF126" t="s">
        <v>5722</v>
      </c>
      <c r="EG126" t="s">
        <v>39</v>
      </c>
      <c r="EH126">
        <v>0</v>
      </c>
      <c r="EI126">
        <v>0</v>
      </c>
      <c r="EJ126">
        <v>1</v>
      </c>
      <c r="EK126">
        <v>0</v>
      </c>
      <c r="EL126">
        <v>0</v>
      </c>
      <c r="EM126">
        <v>0</v>
      </c>
      <c r="EN126">
        <v>0</v>
      </c>
      <c r="EO126">
        <v>0</v>
      </c>
      <c r="EP126">
        <v>0</v>
      </c>
      <c r="EQ126">
        <v>0</v>
      </c>
      <c r="ER126">
        <v>1</v>
      </c>
      <c r="ES126" t="s">
        <v>53</v>
      </c>
      <c r="ET126" t="s">
        <v>4804</v>
      </c>
      <c r="EU126">
        <v>0</v>
      </c>
      <c r="EV126" t="s">
        <v>30</v>
      </c>
      <c r="EW126" t="s">
        <v>30</v>
      </c>
      <c r="EX126" t="s">
        <v>30</v>
      </c>
      <c r="EY126" t="s">
        <v>30</v>
      </c>
      <c r="EZ126" t="str">
        <f t="shared" si="1"/>
        <v/>
      </c>
      <c r="FA126">
        <v>7.51273148148148E-2</v>
      </c>
      <c r="FB126" t="s">
        <v>14</v>
      </c>
      <c r="FC126">
        <v>0</v>
      </c>
      <c r="FD126">
        <v>1</v>
      </c>
      <c r="FG126" t="s">
        <v>30</v>
      </c>
      <c r="FH126" t="s">
        <v>30</v>
      </c>
      <c r="FI126" t="s">
        <v>30</v>
      </c>
      <c r="FJ126" t="s">
        <v>30</v>
      </c>
      <c r="FK126" t="s">
        <v>30</v>
      </c>
      <c r="FL126">
        <v>1</v>
      </c>
      <c r="FM126" t="s">
        <v>5689</v>
      </c>
      <c r="FN126">
        <v>0</v>
      </c>
      <c r="FO126">
        <v>1</v>
      </c>
      <c r="FP126" t="s">
        <v>194</v>
      </c>
      <c r="FQ126">
        <v>0</v>
      </c>
      <c r="FR126">
        <v>1</v>
      </c>
      <c r="FS126" t="s">
        <v>30</v>
      </c>
      <c r="FT126" t="s">
        <v>55</v>
      </c>
      <c r="FU126">
        <v>0</v>
      </c>
      <c r="FV126">
        <v>0</v>
      </c>
      <c r="FW126">
        <v>0</v>
      </c>
      <c r="FX126">
        <v>0</v>
      </c>
      <c r="FY126" t="s">
        <v>53</v>
      </c>
      <c r="FZ126" t="s">
        <v>4091</v>
      </c>
      <c r="GA126" t="s">
        <v>39</v>
      </c>
      <c r="GB126" t="s">
        <v>30</v>
      </c>
      <c r="GC126" t="s">
        <v>30</v>
      </c>
    </row>
    <row r="127" spans="1:185" x14ac:dyDescent="0.25">
      <c r="A127" t="s">
        <v>194</v>
      </c>
      <c r="B127" t="s">
        <v>1275</v>
      </c>
      <c r="C127">
        <v>1</v>
      </c>
      <c r="D127" t="s">
        <v>1275</v>
      </c>
      <c r="E127">
        <v>1</v>
      </c>
      <c r="F127" t="s">
        <v>4091</v>
      </c>
      <c r="G127" t="s">
        <v>4091</v>
      </c>
      <c r="H127" t="s">
        <v>30</v>
      </c>
      <c r="I127" t="s">
        <v>30</v>
      </c>
      <c r="J127" t="s">
        <v>30</v>
      </c>
      <c r="K127" t="s">
        <v>30</v>
      </c>
      <c r="L127" t="s">
        <v>30</v>
      </c>
      <c r="M127" t="s">
        <v>30</v>
      </c>
      <c r="N127" t="s">
        <v>30</v>
      </c>
      <c r="O127" t="s">
        <v>30</v>
      </c>
      <c r="P127" t="s">
        <v>30</v>
      </c>
      <c r="Q127" s="29" t="s">
        <v>30</v>
      </c>
      <c r="R127" s="29" t="s">
        <v>30</v>
      </c>
      <c r="S127" t="s">
        <v>30</v>
      </c>
      <c r="T127" t="s">
        <v>30</v>
      </c>
      <c r="U127" t="s">
        <v>30</v>
      </c>
      <c r="V127" t="s">
        <v>30</v>
      </c>
      <c r="W127" t="s">
        <v>30</v>
      </c>
      <c r="X127" t="s">
        <v>30</v>
      </c>
      <c r="Y127" s="29" t="s">
        <v>30</v>
      </c>
      <c r="Z127" s="29" t="s">
        <v>30</v>
      </c>
      <c r="AA127" s="29" t="s">
        <v>30</v>
      </c>
      <c r="AB127" t="s">
        <v>30</v>
      </c>
      <c r="AC127" t="s">
        <v>30</v>
      </c>
      <c r="AD127" t="s">
        <v>30</v>
      </c>
      <c r="AE127" t="s">
        <v>30</v>
      </c>
      <c r="AF127" t="s">
        <v>30</v>
      </c>
      <c r="AG127" t="s">
        <v>30</v>
      </c>
      <c r="AH127" t="s">
        <v>30</v>
      </c>
      <c r="AI127" t="s">
        <v>30</v>
      </c>
      <c r="AJ127" t="s">
        <v>5723</v>
      </c>
      <c r="AK127" t="s">
        <v>30</v>
      </c>
      <c r="AL127" t="s">
        <v>30</v>
      </c>
      <c r="AM127" t="s">
        <v>30</v>
      </c>
      <c r="AN127" s="29" t="s">
        <v>30</v>
      </c>
      <c r="AO127" t="s">
        <v>30</v>
      </c>
      <c r="AP127" t="s">
        <v>30</v>
      </c>
      <c r="AQ127" t="s">
        <v>30</v>
      </c>
      <c r="AR127" t="s">
        <v>30</v>
      </c>
      <c r="AS127" t="s">
        <v>30</v>
      </c>
      <c r="AT127" t="s">
        <v>30</v>
      </c>
      <c r="AU127" t="s">
        <v>30</v>
      </c>
      <c r="AV127" t="s">
        <v>30</v>
      </c>
      <c r="AW127" t="s">
        <v>30</v>
      </c>
      <c r="AX127" t="s">
        <v>30</v>
      </c>
      <c r="AY127" t="s">
        <v>30</v>
      </c>
      <c r="AZ127" t="s">
        <v>30</v>
      </c>
      <c r="BA127" t="s">
        <v>30</v>
      </c>
      <c r="BB127" t="s">
        <v>30</v>
      </c>
      <c r="BC127" t="s">
        <v>30</v>
      </c>
      <c r="BD127" t="s">
        <v>30</v>
      </c>
      <c r="BE127" t="s">
        <v>30</v>
      </c>
      <c r="BF127" t="s">
        <v>30</v>
      </c>
      <c r="BG127" t="s">
        <v>30</v>
      </c>
      <c r="BH127" t="s">
        <v>30</v>
      </c>
      <c r="BI127" t="s">
        <v>30</v>
      </c>
      <c r="BJ127" t="s">
        <v>30</v>
      </c>
      <c r="BK127" s="29" t="s">
        <v>30</v>
      </c>
      <c r="BL127" t="s">
        <v>3914</v>
      </c>
      <c r="BM127" t="s">
        <v>3915</v>
      </c>
      <c r="BN127" s="30">
        <v>45540.705231481501</v>
      </c>
      <c r="BO127" t="s">
        <v>5724</v>
      </c>
      <c r="BP127" t="s">
        <v>4802</v>
      </c>
      <c r="BQ127" t="s">
        <v>4803</v>
      </c>
      <c r="BR127" t="s">
        <v>3962</v>
      </c>
      <c r="BS127" t="s">
        <v>3920</v>
      </c>
      <c r="BT127" t="s">
        <v>3921</v>
      </c>
      <c r="BU127" t="s">
        <v>5725</v>
      </c>
      <c r="BV127" t="s">
        <v>4804</v>
      </c>
      <c r="BW127" t="s">
        <v>4805</v>
      </c>
      <c r="BX127" t="s">
        <v>5697</v>
      </c>
      <c r="BY127" t="s">
        <v>3926</v>
      </c>
      <c r="BZ127" t="s">
        <v>3927</v>
      </c>
      <c r="CA127" s="30">
        <v>45540.634814814803</v>
      </c>
      <c r="CB127" s="30">
        <v>45540.634814814803</v>
      </c>
      <c r="CC127" s="30">
        <v>45539.269664351901</v>
      </c>
      <c r="CD127" t="s">
        <v>14</v>
      </c>
      <c r="CE127">
        <v>2024</v>
      </c>
      <c r="CF127">
        <v>9</v>
      </c>
      <c r="CG127" t="s">
        <v>5726</v>
      </c>
      <c r="CH127" t="s">
        <v>55</v>
      </c>
      <c r="CI127" t="s">
        <v>3929</v>
      </c>
      <c r="CJ127" t="s">
        <v>3930</v>
      </c>
      <c r="CK127" t="s">
        <v>3931</v>
      </c>
      <c r="CL127" t="s">
        <v>5726</v>
      </c>
      <c r="CM127">
        <v>0</v>
      </c>
      <c r="CN127" t="s">
        <v>71</v>
      </c>
      <c r="CO127" t="s">
        <v>5726</v>
      </c>
      <c r="CP127" s="30" t="s">
        <v>30</v>
      </c>
      <c r="CQ127" s="30" t="s">
        <v>30</v>
      </c>
      <c r="CR127" t="s">
        <v>3968</v>
      </c>
      <c r="CS127" t="s">
        <v>4806</v>
      </c>
      <c r="CT127" t="s">
        <v>3970</v>
      </c>
      <c r="CU127">
        <v>27355</v>
      </c>
      <c r="CV127">
        <v>49</v>
      </c>
      <c r="CW127" t="s">
        <v>3971</v>
      </c>
      <c r="CX127" t="s">
        <v>3968</v>
      </c>
      <c r="CY127" t="s">
        <v>5701</v>
      </c>
      <c r="CZ127" t="s">
        <v>5702</v>
      </c>
      <c r="DA127" t="s">
        <v>5684</v>
      </c>
      <c r="DB127" t="s">
        <v>4804</v>
      </c>
      <c r="DC127" t="s">
        <v>4804</v>
      </c>
      <c r="DD127" t="s">
        <v>4807</v>
      </c>
      <c r="DE127" t="s">
        <v>4808</v>
      </c>
      <c r="DF127" t="s">
        <v>4809</v>
      </c>
      <c r="DG127" t="s">
        <v>3968</v>
      </c>
      <c r="DH127" t="s">
        <v>4810</v>
      </c>
      <c r="DI127" t="s">
        <v>4108</v>
      </c>
      <c r="DJ127" t="s">
        <v>4109</v>
      </c>
      <c r="DK127" t="s">
        <v>4091</v>
      </c>
      <c r="DL127" t="s">
        <v>3926</v>
      </c>
      <c r="DM127" t="s">
        <v>3945</v>
      </c>
      <c r="DN127" t="s">
        <v>3927</v>
      </c>
      <c r="DO127" t="s">
        <v>5697</v>
      </c>
      <c r="DP127" t="s">
        <v>4110</v>
      </c>
      <c r="DQ127" t="s">
        <v>14</v>
      </c>
      <c r="DR127" t="s">
        <v>14</v>
      </c>
      <c r="DS127" t="s">
        <v>3948</v>
      </c>
      <c r="DT127" t="s">
        <v>3949</v>
      </c>
      <c r="DU127" t="s">
        <v>5686</v>
      </c>
      <c r="DV127">
        <v>1.41</v>
      </c>
      <c r="DW127">
        <v>1.41</v>
      </c>
      <c r="DX127" t="s">
        <v>3931</v>
      </c>
      <c r="DY127" t="s">
        <v>5727</v>
      </c>
      <c r="DZ127" s="30">
        <v>45540.705219907402</v>
      </c>
      <c r="EA127" t="s">
        <v>5728</v>
      </c>
      <c r="EB127" t="s">
        <v>3931</v>
      </c>
      <c r="EC127" t="s">
        <v>5729</v>
      </c>
      <c r="ED127" t="s">
        <v>5730</v>
      </c>
      <c r="EE127" t="s">
        <v>4811</v>
      </c>
      <c r="EF127" t="s">
        <v>5731</v>
      </c>
      <c r="EG127" t="s">
        <v>39</v>
      </c>
      <c r="EH127">
        <v>0</v>
      </c>
      <c r="EI127">
        <v>0</v>
      </c>
      <c r="EJ127">
        <v>1</v>
      </c>
      <c r="EK127">
        <v>0</v>
      </c>
      <c r="EL127">
        <v>0</v>
      </c>
      <c r="EM127">
        <v>0</v>
      </c>
      <c r="EN127">
        <v>0</v>
      </c>
      <c r="EO127">
        <v>0</v>
      </c>
      <c r="EP127">
        <v>0</v>
      </c>
      <c r="EQ127">
        <v>0</v>
      </c>
      <c r="ER127">
        <v>1</v>
      </c>
      <c r="ES127" t="s">
        <v>53</v>
      </c>
      <c r="ET127" t="s">
        <v>4804</v>
      </c>
      <c r="EU127">
        <v>0</v>
      </c>
      <c r="EV127" t="s">
        <v>30</v>
      </c>
      <c r="EW127" t="s">
        <v>30</v>
      </c>
      <c r="EX127" t="s">
        <v>30</v>
      </c>
      <c r="EY127" t="s">
        <v>30</v>
      </c>
      <c r="EZ127" t="str">
        <f t="shared" si="1"/>
        <v/>
      </c>
      <c r="FA127">
        <v>7.0416666666666697E-2</v>
      </c>
      <c r="FB127" t="s">
        <v>14</v>
      </c>
      <c r="FC127">
        <v>0</v>
      </c>
      <c r="FD127">
        <v>1</v>
      </c>
      <c r="FG127" t="s">
        <v>30</v>
      </c>
      <c r="FH127" t="s">
        <v>30</v>
      </c>
      <c r="FI127" t="s">
        <v>30</v>
      </c>
      <c r="FJ127" t="s">
        <v>30</v>
      </c>
      <c r="FK127" t="s">
        <v>30</v>
      </c>
      <c r="FL127">
        <v>1</v>
      </c>
      <c r="FM127" t="s">
        <v>5689</v>
      </c>
      <c r="FN127">
        <v>0</v>
      </c>
      <c r="FO127">
        <v>1</v>
      </c>
      <c r="FP127" t="s">
        <v>194</v>
      </c>
      <c r="FQ127">
        <v>0</v>
      </c>
      <c r="FR127">
        <v>1</v>
      </c>
      <c r="FS127" t="s">
        <v>30</v>
      </c>
      <c r="FT127" t="s">
        <v>55</v>
      </c>
      <c r="FU127">
        <v>0</v>
      </c>
      <c r="FV127">
        <v>0</v>
      </c>
      <c r="FW127">
        <v>0</v>
      </c>
      <c r="FX127">
        <v>0</v>
      </c>
      <c r="FY127" t="s">
        <v>53</v>
      </c>
      <c r="FZ127" t="s">
        <v>4091</v>
      </c>
      <c r="GA127" t="s">
        <v>39</v>
      </c>
      <c r="GB127" t="s">
        <v>30</v>
      </c>
      <c r="GC127" t="s">
        <v>30</v>
      </c>
    </row>
    <row r="128" spans="1:185" x14ac:dyDescent="0.25">
      <c r="A128" t="s">
        <v>194</v>
      </c>
      <c r="B128" t="s">
        <v>1275</v>
      </c>
      <c r="C128">
        <v>1</v>
      </c>
      <c r="D128" t="s">
        <v>1275</v>
      </c>
      <c r="E128">
        <v>1</v>
      </c>
      <c r="F128" t="s">
        <v>4091</v>
      </c>
      <c r="G128" t="s">
        <v>4091</v>
      </c>
      <c r="H128" t="s">
        <v>30</v>
      </c>
      <c r="I128" t="s">
        <v>30</v>
      </c>
      <c r="J128" t="s">
        <v>30</v>
      </c>
      <c r="K128" t="s">
        <v>30</v>
      </c>
      <c r="L128" t="s">
        <v>30</v>
      </c>
      <c r="M128" t="s">
        <v>30</v>
      </c>
      <c r="N128" t="s">
        <v>30</v>
      </c>
      <c r="O128" t="s">
        <v>30</v>
      </c>
      <c r="P128" t="s">
        <v>30</v>
      </c>
      <c r="Q128" s="29" t="s">
        <v>30</v>
      </c>
      <c r="R128" s="29" t="s">
        <v>30</v>
      </c>
      <c r="S128" t="s">
        <v>30</v>
      </c>
      <c r="T128" t="s">
        <v>30</v>
      </c>
      <c r="U128" t="s">
        <v>30</v>
      </c>
      <c r="V128" t="s">
        <v>30</v>
      </c>
      <c r="W128" t="s">
        <v>30</v>
      </c>
      <c r="X128" t="s">
        <v>30</v>
      </c>
      <c r="Y128" s="29" t="s">
        <v>30</v>
      </c>
      <c r="Z128" s="29" t="s">
        <v>30</v>
      </c>
      <c r="AA128" s="29" t="s">
        <v>30</v>
      </c>
      <c r="AB128" t="s">
        <v>30</v>
      </c>
      <c r="AC128" t="s">
        <v>30</v>
      </c>
      <c r="AD128" t="s">
        <v>30</v>
      </c>
      <c r="AE128" t="s">
        <v>30</v>
      </c>
      <c r="AF128" t="s">
        <v>30</v>
      </c>
      <c r="AG128" t="s">
        <v>30</v>
      </c>
      <c r="AH128" t="s">
        <v>30</v>
      </c>
      <c r="AI128" t="s">
        <v>30</v>
      </c>
      <c r="AJ128" t="s">
        <v>5732</v>
      </c>
      <c r="AK128" t="s">
        <v>30</v>
      </c>
      <c r="AL128" t="s">
        <v>30</v>
      </c>
      <c r="AM128" t="s">
        <v>30</v>
      </c>
      <c r="AN128" s="29" t="s">
        <v>30</v>
      </c>
      <c r="AO128" t="s">
        <v>30</v>
      </c>
      <c r="AP128" t="s">
        <v>30</v>
      </c>
      <c r="AQ128" t="s">
        <v>30</v>
      </c>
      <c r="AR128" t="s">
        <v>30</v>
      </c>
      <c r="AS128" t="s">
        <v>30</v>
      </c>
      <c r="AT128" t="s">
        <v>30</v>
      </c>
      <c r="AU128" t="s">
        <v>30</v>
      </c>
      <c r="AV128" t="s">
        <v>30</v>
      </c>
      <c r="AW128" t="s">
        <v>30</v>
      </c>
      <c r="AX128" t="s">
        <v>30</v>
      </c>
      <c r="AY128" t="s">
        <v>30</v>
      </c>
      <c r="AZ128" t="s">
        <v>30</v>
      </c>
      <c r="BA128" t="s">
        <v>30</v>
      </c>
      <c r="BB128" t="s">
        <v>30</v>
      </c>
      <c r="BC128" t="s">
        <v>30</v>
      </c>
      <c r="BD128" t="s">
        <v>30</v>
      </c>
      <c r="BE128" t="s">
        <v>30</v>
      </c>
      <c r="BF128" t="s">
        <v>30</v>
      </c>
      <c r="BG128" t="s">
        <v>30</v>
      </c>
      <c r="BH128" t="s">
        <v>30</v>
      </c>
      <c r="BI128" t="s">
        <v>30</v>
      </c>
      <c r="BJ128" t="s">
        <v>30</v>
      </c>
      <c r="BK128" s="29" t="s">
        <v>30</v>
      </c>
      <c r="BL128" t="s">
        <v>3914</v>
      </c>
      <c r="BM128" t="s">
        <v>3915</v>
      </c>
      <c r="BN128" s="30">
        <v>45425.451099537</v>
      </c>
      <c r="BO128" t="s">
        <v>5733</v>
      </c>
      <c r="BP128" t="s">
        <v>5734</v>
      </c>
      <c r="BQ128" t="s">
        <v>5735</v>
      </c>
      <c r="BR128" t="s">
        <v>3962</v>
      </c>
      <c r="BS128" t="s">
        <v>3920</v>
      </c>
      <c r="BT128" t="s">
        <v>4216</v>
      </c>
      <c r="BU128" t="s">
        <v>4217</v>
      </c>
      <c r="BV128" t="s">
        <v>5736</v>
      </c>
      <c r="BW128" t="s">
        <v>5737</v>
      </c>
      <c r="BX128" t="s">
        <v>5738</v>
      </c>
      <c r="BY128" t="s">
        <v>3926</v>
      </c>
      <c r="BZ128" t="s">
        <v>3927</v>
      </c>
      <c r="CA128" s="30">
        <v>45425.451064814799</v>
      </c>
      <c r="CB128" s="30">
        <v>45425.451099537</v>
      </c>
      <c r="CC128" s="30">
        <v>45425.445740740703</v>
      </c>
      <c r="CD128" t="s">
        <v>15</v>
      </c>
      <c r="CE128">
        <v>2024</v>
      </c>
      <c r="CF128">
        <v>5</v>
      </c>
      <c r="CG128" t="s">
        <v>3967</v>
      </c>
      <c r="CH128" t="s">
        <v>55</v>
      </c>
      <c r="CI128" t="s">
        <v>3929</v>
      </c>
      <c r="CJ128" t="s">
        <v>3930</v>
      </c>
      <c r="CK128" t="s">
        <v>3931</v>
      </c>
      <c r="CL128" t="s">
        <v>3967</v>
      </c>
      <c r="CM128">
        <v>2035</v>
      </c>
      <c r="CN128" t="s">
        <v>3967</v>
      </c>
      <c r="CO128" t="s">
        <v>3967</v>
      </c>
      <c r="CP128" s="30">
        <v>45425</v>
      </c>
      <c r="CQ128" s="30">
        <v>45790</v>
      </c>
      <c r="CR128" t="s">
        <v>3968</v>
      </c>
      <c r="CS128" t="s">
        <v>5739</v>
      </c>
      <c r="CT128" t="s">
        <v>5740</v>
      </c>
      <c r="CU128">
        <v>22475</v>
      </c>
      <c r="CV128">
        <v>62</v>
      </c>
      <c r="CW128" t="s">
        <v>3971</v>
      </c>
      <c r="CX128" t="s">
        <v>3968</v>
      </c>
      <c r="CY128" t="s">
        <v>5741</v>
      </c>
      <c r="CZ128" t="s">
        <v>5742</v>
      </c>
      <c r="DA128" t="s">
        <v>5684</v>
      </c>
      <c r="DB128" t="s">
        <v>5736</v>
      </c>
      <c r="DC128" t="s">
        <v>5736</v>
      </c>
      <c r="DD128" t="s">
        <v>5743</v>
      </c>
      <c r="DE128" t="s">
        <v>5744</v>
      </c>
      <c r="DF128" t="s">
        <v>5745</v>
      </c>
      <c r="DG128" t="s">
        <v>4387</v>
      </c>
      <c r="DH128" t="s">
        <v>5746</v>
      </c>
      <c r="DI128" t="s">
        <v>4108</v>
      </c>
      <c r="DJ128" t="s">
        <v>4109</v>
      </c>
      <c r="DK128" t="s">
        <v>4091</v>
      </c>
      <c r="DL128" t="s">
        <v>3926</v>
      </c>
      <c r="DM128" t="s">
        <v>3945</v>
      </c>
      <c r="DN128" t="s">
        <v>3927</v>
      </c>
      <c r="DO128" t="s">
        <v>5738</v>
      </c>
      <c r="DP128" t="s">
        <v>3980</v>
      </c>
      <c r="DQ128" t="s">
        <v>15</v>
      </c>
      <c r="DR128" t="s">
        <v>3980</v>
      </c>
      <c r="DS128" t="s">
        <v>3981</v>
      </c>
      <c r="DT128" t="s">
        <v>3949</v>
      </c>
      <c r="DU128" t="s">
        <v>5686</v>
      </c>
      <c r="DV128">
        <v>0</v>
      </c>
      <c r="DW128">
        <v>0</v>
      </c>
      <c r="DX128" t="s">
        <v>3931</v>
      </c>
      <c r="DY128" t="s">
        <v>5747</v>
      </c>
      <c r="DZ128" s="30" t="s">
        <v>30</v>
      </c>
      <c r="EA128" t="s">
        <v>3931</v>
      </c>
      <c r="EB128" t="s">
        <v>3931</v>
      </c>
      <c r="EC128" t="s">
        <v>3931</v>
      </c>
      <c r="ED128" t="s">
        <v>3931</v>
      </c>
      <c r="EE128" t="s">
        <v>5748</v>
      </c>
      <c r="EF128" t="s">
        <v>5749</v>
      </c>
      <c r="EG128" t="s">
        <v>30</v>
      </c>
      <c r="EH128" t="s">
        <v>30</v>
      </c>
      <c r="EI128" t="s">
        <v>30</v>
      </c>
      <c r="EJ128" t="s">
        <v>30</v>
      </c>
      <c r="EK128" t="s">
        <v>30</v>
      </c>
      <c r="EL128">
        <v>0</v>
      </c>
      <c r="EM128">
        <v>0</v>
      </c>
      <c r="EN128" t="s">
        <v>30</v>
      </c>
      <c r="EO128" t="s">
        <v>30</v>
      </c>
      <c r="EP128">
        <v>0</v>
      </c>
      <c r="EQ128">
        <v>0</v>
      </c>
      <c r="ER128">
        <v>1</v>
      </c>
      <c r="ES128" t="s">
        <v>4257</v>
      </c>
      <c r="ET128" t="s">
        <v>5736</v>
      </c>
      <c r="EU128">
        <v>0</v>
      </c>
      <c r="EV128" t="s">
        <v>30</v>
      </c>
      <c r="EW128" t="s">
        <v>30</v>
      </c>
      <c r="EX128" t="s">
        <v>30</v>
      </c>
      <c r="EY128" t="s">
        <v>30</v>
      </c>
      <c r="EZ128" t="str">
        <f t="shared" si="1"/>
        <v/>
      </c>
      <c r="FA128">
        <v>3.4722222222222202E-5</v>
      </c>
      <c r="FB128" t="s">
        <v>15</v>
      </c>
      <c r="FC128">
        <v>1</v>
      </c>
      <c r="FD128">
        <v>0</v>
      </c>
      <c r="FG128" t="s">
        <v>30</v>
      </c>
      <c r="FH128" t="s">
        <v>30</v>
      </c>
      <c r="FI128" t="s">
        <v>30</v>
      </c>
      <c r="FJ128" t="s">
        <v>30</v>
      </c>
      <c r="FK128" t="s">
        <v>30</v>
      </c>
      <c r="FL128">
        <v>1</v>
      </c>
      <c r="FM128" t="s">
        <v>5689</v>
      </c>
      <c r="FN128">
        <v>1</v>
      </c>
      <c r="FO128">
        <v>0</v>
      </c>
      <c r="FP128" t="s">
        <v>194</v>
      </c>
      <c r="FQ128">
        <v>1</v>
      </c>
      <c r="FR128">
        <v>0</v>
      </c>
      <c r="FS128" t="s">
        <v>30</v>
      </c>
      <c r="FT128" t="s">
        <v>55</v>
      </c>
      <c r="FU128">
        <v>0</v>
      </c>
      <c r="FV128">
        <v>0</v>
      </c>
      <c r="FW128">
        <v>0</v>
      </c>
      <c r="FX128">
        <v>0</v>
      </c>
      <c r="FY128" t="s">
        <v>4257</v>
      </c>
      <c r="FZ128" t="s">
        <v>4091</v>
      </c>
      <c r="GA128" t="s">
        <v>30</v>
      </c>
      <c r="GB128" t="s">
        <v>30</v>
      </c>
      <c r="GC128" t="s">
        <v>30</v>
      </c>
    </row>
    <row r="129" spans="1:185" x14ac:dyDescent="0.25">
      <c r="A129" t="s">
        <v>194</v>
      </c>
      <c r="B129" t="s">
        <v>1275</v>
      </c>
      <c r="C129">
        <v>1</v>
      </c>
      <c r="D129" t="s">
        <v>1275</v>
      </c>
      <c r="E129">
        <v>1</v>
      </c>
      <c r="F129" t="s">
        <v>4091</v>
      </c>
      <c r="G129" t="s">
        <v>4091</v>
      </c>
      <c r="H129" t="s">
        <v>30</v>
      </c>
      <c r="I129" t="s">
        <v>30</v>
      </c>
      <c r="J129" t="s">
        <v>30</v>
      </c>
      <c r="K129" t="s">
        <v>30</v>
      </c>
      <c r="L129" t="s">
        <v>30</v>
      </c>
      <c r="M129" t="s">
        <v>30</v>
      </c>
      <c r="N129" t="s">
        <v>30</v>
      </c>
      <c r="O129" t="s">
        <v>30</v>
      </c>
      <c r="P129" t="s">
        <v>30</v>
      </c>
      <c r="Q129" s="29" t="s">
        <v>30</v>
      </c>
      <c r="R129" s="29" t="s">
        <v>30</v>
      </c>
      <c r="S129" t="s">
        <v>30</v>
      </c>
      <c r="T129" t="s">
        <v>30</v>
      </c>
      <c r="U129" t="s">
        <v>30</v>
      </c>
      <c r="V129" t="s">
        <v>30</v>
      </c>
      <c r="W129" t="s">
        <v>30</v>
      </c>
      <c r="X129" t="s">
        <v>30</v>
      </c>
      <c r="Y129" s="29" t="s">
        <v>30</v>
      </c>
      <c r="Z129" s="29" t="s">
        <v>30</v>
      </c>
      <c r="AA129" s="29" t="s">
        <v>30</v>
      </c>
      <c r="AB129" t="s">
        <v>30</v>
      </c>
      <c r="AC129" t="s">
        <v>30</v>
      </c>
      <c r="AD129" t="s">
        <v>30</v>
      </c>
      <c r="AE129" t="s">
        <v>30</v>
      </c>
      <c r="AF129" t="s">
        <v>30</v>
      </c>
      <c r="AG129" t="s">
        <v>30</v>
      </c>
      <c r="AH129" t="s">
        <v>30</v>
      </c>
      <c r="AI129" t="s">
        <v>30</v>
      </c>
      <c r="AJ129" t="s">
        <v>5750</v>
      </c>
      <c r="AK129" t="s">
        <v>30</v>
      </c>
      <c r="AL129" t="s">
        <v>30</v>
      </c>
      <c r="AM129" t="s">
        <v>30</v>
      </c>
      <c r="AN129" s="29" t="s">
        <v>30</v>
      </c>
      <c r="AO129" t="s">
        <v>30</v>
      </c>
      <c r="AP129" t="s">
        <v>30</v>
      </c>
      <c r="AQ129" t="s">
        <v>30</v>
      </c>
      <c r="AR129" t="s">
        <v>30</v>
      </c>
      <c r="AS129" t="s">
        <v>30</v>
      </c>
      <c r="AT129" t="s">
        <v>30</v>
      </c>
      <c r="AU129" t="s">
        <v>30</v>
      </c>
      <c r="AV129" t="s">
        <v>30</v>
      </c>
      <c r="AW129" t="s">
        <v>30</v>
      </c>
      <c r="AX129" t="s">
        <v>30</v>
      </c>
      <c r="AY129" t="s">
        <v>30</v>
      </c>
      <c r="AZ129" t="s">
        <v>30</v>
      </c>
      <c r="BA129" t="s">
        <v>30</v>
      </c>
      <c r="BB129" t="s">
        <v>30</v>
      </c>
      <c r="BC129" t="s">
        <v>30</v>
      </c>
      <c r="BD129" t="s">
        <v>30</v>
      </c>
      <c r="BE129" t="s">
        <v>30</v>
      </c>
      <c r="BF129" t="s">
        <v>30</v>
      </c>
      <c r="BG129" t="s">
        <v>30</v>
      </c>
      <c r="BH129" t="s">
        <v>30</v>
      </c>
      <c r="BI129" t="s">
        <v>30</v>
      </c>
      <c r="BJ129" t="s">
        <v>30</v>
      </c>
      <c r="BK129" s="29" t="s">
        <v>30</v>
      </c>
      <c r="BL129" t="s">
        <v>3914</v>
      </c>
      <c r="BM129" t="s">
        <v>3915</v>
      </c>
      <c r="BN129" s="30">
        <v>45644.706099536997</v>
      </c>
      <c r="BO129" t="s">
        <v>5751</v>
      </c>
      <c r="BP129" t="s">
        <v>5752</v>
      </c>
      <c r="BQ129" t="s">
        <v>5753</v>
      </c>
      <c r="BR129" t="s">
        <v>3962</v>
      </c>
      <c r="BS129" t="s">
        <v>3920</v>
      </c>
      <c r="BT129" t="s">
        <v>4216</v>
      </c>
      <c r="BU129" t="s">
        <v>4217</v>
      </c>
      <c r="BV129" t="s">
        <v>5754</v>
      </c>
      <c r="BW129" t="s">
        <v>5755</v>
      </c>
      <c r="BX129" t="s">
        <v>4099</v>
      </c>
      <c r="BY129" t="s">
        <v>3926</v>
      </c>
      <c r="BZ129" t="s">
        <v>3927</v>
      </c>
      <c r="CA129" s="30">
        <v>45644.403425925899</v>
      </c>
      <c r="CB129" s="30">
        <v>45644.403425925899</v>
      </c>
      <c r="CC129" s="30">
        <v>45644.402210648099</v>
      </c>
      <c r="CD129" t="s">
        <v>14</v>
      </c>
      <c r="CE129">
        <v>2024</v>
      </c>
      <c r="CF129">
        <v>12</v>
      </c>
      <c r="CG129" t="s">
        <v>5726</v>
      </c>
      <c r="CH129" t="s">
        <v>55</v>
      </c>
      <c r="CI129" t="s">
        <v>3929</v>
      </c>
      <c r="CJ129" t="s">
        <v>3930</v>
      </c>
      <c r="CK129" t="s">
        <v>3931</v>
      </c>
      <c r="CL129" t="s">
        <v>5726</v>
      </c>
      <c r="CM129">
        <v>0</v>
      </c>
      <c r="CN129" t="s">
        <v>71</v>
      </c>
      <c r="CO129" t="s">
        <v>5726</v>
      </c>
      <c r="CP129" s="30" t="s">
        <v>30</v>
      </c>
      <c r="CQ129" s="30" t="s">
        <v>30</v>
      </c>
      <c r="CR129" t="s">
        <v>3968</v>
      </c>
      <c r="CS129" t="s">
        <v>5756</v>
      </c>
      <c r="CT129" t="s">
        <v>4593</v>
      </c>
      <c r="CU129">
        <v>29978</v>
      </c>
      <c r="CV129">
        <v>42</v>
      </c>
      <c r="CW129" t="s">
        <v>3971</v>
      </c>
      <c r="CX129" t="s">
        <v>3968</v>
      </c>
      <c r="CY129" t="s">
        <v>4103</v>
      </c>
      <c r="CZ129" t="s">
        <v>4104</v>
      </c>
      <c r="DA129" t="s">
        <v>5684</v>
      </c>
      <c r="DB129" t="s">
        <v>5754</v>
      </c>
      <c r="DC129" t="s">
        <v>5754</v>
      </c>
      <c r="DD129" t="s">
        <v>5757</v>
      </c>
      <c r="DE129" t="s">
        <v>5758</v>
      </c>
      <c r="DF129" t="s">
        <v>5088</v>
      </c>
      <c r="DG129" t="s">
        <v>3968</v>
      </c>
      <c r="DH129" t="s">
        <v>5759</v>
      </c>
      <c r="DI129" t="s">
        <v>4108</v>
      </c>
      <c r="DJ129" t="s">
        <v>4109</v>
      </c>
      <c r="DK129" t="s">
        <v>4091</v>
      </c>
      <c r="DL129" t="s">
        <v>3926</v>
      </c>
      <c r="DM129" t="s">
        <v>3945</v>
      </c>
      <c r="DN129" t="s">
        <v>3927</v>
      </c>
      <c r="DO129" t="s">
        <v>4099</v>
      </c>
      <c r="DP129" t="s">
        <v>4110</v>
      </c>
      <c r="DQ129" t="s">
        <v>14</v>
      </c>
      <c r="DR129" t="s">
        <v>14</v>
      </c>
      <c r="DS129" t="s">
        <v>3948</v>
      </c>
      <c r="DT129" t="s">
        <v>3949</v>
      </c>
      <c r="DU129" t="s">
        <v>5686</v>
      </c>
      <c r="DV129">
        <v>7.16</v>
      </c>
      <c r="DW129">
        <v>7.16</v>
      </c>
      <c r="DX129" t="s">
        <v>3931</v>
      </c>
      <c r="DY129" t="s">
        <v>4111</v>
      </c>
      <c r="DZ129" s="30">
        <v>45644.706099536997</v>
      </c>
      <c r="EA129" t="s">
        <v>5728</v>
      </c>
      <c r="EB129" t="s">
        <v>3931</v>
      </c>
      <c r="EC129" t="s">
        <v>5729</v>
      </c>
      <c r="ED129" t="s">
        <v>5730</v>
      </c>
      <c r="EE129" t="s">
        <v>5760</v>
      </c>
      <c r="EF129" t="s">
        <v>5761</v>
      </c>
      <c r="EG129" t="s">
        <v>39</v>
      </c>
      <c r="EH129">
        <v>0</v>
      </c>
      <c r="EI129">
        <v>0</v>
      </c>
      <c r="EJ129">
        <v>1</v>
      </c>
      <c r="EK129">
        <v>0</v>
      </c>
      <c r="EL129">
        <v>0</v>
      </c>
      <c r="EM129">
        <v>0</v>
      </c>
      <c r="EN129">
        <v>0</v>
      </c>
      <c r="EO129">
        <v>0</v>
      </c>
      <c r="EP129">
        <v>0</v>
      </c>
      <c r="EQ129">
        <v>0</v>
      </c>
      <c r="ER129">
        <v>1</v>
      </c>
      <c r="ES129" t="s">
        <v>62</v>
      </c>
      <c r="ET129" t="s">
        <v>5754</v>
      </c>
      <c r="EU129">
        <v>0</v>
      </c>
      <c r="EV129" t="s">
        <v>30</v>
      </c>
      <c r="EW129" t="s">
        <v>30</v>
      </c>
      <c r="EX129" t="s">
        <v>30</v>
      </c>
      <c r="EY129" t="s">
        <v>30</v>
      </c>
      <c r="EZ129" t="str">
        <f t="shared" si="1"/>
        <v/>
      </c>
      <c r="FA129">
        <v>0.30267361111111102</v>
      </c>
      <c r="FB129" t="s">
        <v>14</v>
      </c>
      <c r="FC129">
        <v>0</v>
      </c>
      <c r="FD129">
        <v>1</v>
      </c>
      <c r="FG129" t="s">
        <v>30</v>
      </c>
      <c r="FH129" t="s">
        <v>30</v>
      </c>
      <c r="FI129" t="s">
        <v>30</v>
      </c>
      <c r="FJ129" t="s">
        <v>30</v>
      </c>
      <c r="FK129" t="s">
        <v>30</v>
      </c>
      <c r="FL129">
        <v>1</v>
      </c>
      <c r="FM129" t="s">
        <v>5689</v>
      </c>
      <c r="FN129">
        <v>0</v>
      </c>
      <c r="FO129">
        <v>1</v>
      </c>
      <c r="FP129" t="s">
        <v>194</v>
      </c>
      <c r="FQ129">
        <v>0</v>
      </c>
      <c r="FR129">
        <v>1</v>
      </c>
      <c r="FS129" t="s">
        <v>30</v>
      </c>
      <c r="FT129" t="s">
        <v>55</v>
      </c>
      <c r="FU129">
        <v>0</v>
      </c>
      <c r="FV129">
        <v>0</v>
      </c>
      <c r="FW129">
        <v>0</v>
      </c>
      <c r="FX129">
        <v>0</v>
      </c>
      <c r="FY129" t="s">
        <v>62</v>
      </c>
      <c r="FZ129" t="s">
        <v>4091</v>
      </c>
      <c r="GA129" t="s">
        <v>39</v>
      </c>
      <c r="GB129" t="s">
        <v>30</v>
      </c>
      <c r="GC129" t="s">
        <v>30</v>
      </c>
    </row>
    <row r="130" spans="1:185" x14ac:dyDescent="0.25">
      <c r="A130" t="s">
        <v>194</v>
      </c>
      <c r="B130" t="s">
        <v>1275</v>
      </c>
      <c r="C130">
        <v>1</v>
      </c>
      <c r="D130" t="s">
        <v>1275</v>
      </c>
      <c r="E130">
        <v>1</v>
      </c>
      <c r="F130" t="s">
        <v>4091</v>
      </c>
      <c r="G130" t="s">
        <v>4091</v>
      </c>
      <c r="H130" t="s">
        <v>30</v>
      </c>
      <c r="I130" t="s">
        <v>30</v>
      </c>
      <c r="J130" t="s">
        <v>30</v>
      </c>
      <c r="K130" t="s">
        <v>30</v>
      </c>
      <c r="L130" t="s">
        <v>30</v>
      </c>
      <c r="M130" t="s">
        <v>30</v>
      </c>
      <c r="N130" t="s">
        <v>30</v>
      </c>
      <c r="O130" t="s">
        <v>30</v>
      </c>
      <c r="P130" t="s">
        <v>30</v>
      </c>
      <c r="Q130" s="29" t="s">
        <v>30</v>
      </c>
      <c r="R130" s="29" t="s">
        <v>30</v>
      </c>
      <c r="S130" t="s">
        <v>30</v>
      </c>
      <c r="T130" t="s">
        <v>30</v>
      </c>
      <c r="U130" t="s">
        <v>30</v>
      </c>
      <c r="V130" t="s">
        <v>30</v>
      </c>
      <c r="W130" t="s">
        <v>30</v>
      </c>
      <c r="X130" t="s">
        <v>30</v>
      </c>
      <c r="Y130" s="29" t="s">
        <v>30</v>
      </c>
      <c r="Z130" s="29" t="s">
        <v>30</v>
      </c>
      <c r="AA130" s="29" t="s">
        <v>30</v>
      </c>
      <c r="AB130" t="s">
        <v>30</v>
      </c>
      <c r="AC130" t="s">
        <v>30</v>
      </c>
      <c r="AD130" t="s">
        <v>30</v>
      </c>
      <c r="AE130" t="s">
        <v>30</v>
      </c>
      <c r="AF130" t="s">
        <v>30</v>
      </c>
      <c r="AG130" t="s">
        <v>30</v>
      </c>
      <c r="AH130" t="s">
        <v>30</v>
      </c>
      <c r="AI130" t="s">
        <v>30</v>
      </c>
      <c r="AJ130" t="s">
        <v>5762</v>
      </c>
      <c r="AK130" t="s">
        <v>30</v>
      </c>
      <c r="AL130" t="s">
        <v>30</v>
      </c>
      <c r="AM130" t="s">
        <v>30</v>
      </c>
      <c r="AN130" s="29" t="s">
        <v>30</v>
      </c>
      <c r="AO130" t="s">
        <v>30</v>
      </c>
      <c r="AP130" t="s">
        <v>30</v>
      </c>
      <c r="AQ130" t="s">
        <v>30</v>
      </c>
      <c r="AR130" t="s">
        <v>30</v>
      </c>
      <c r="AS130" t="s">
        <v>30</v>
      </c>
      <c r="AT130" t="s">
        <v>30</v>
      </c>
      <c r="AU130" t="s">
        <v>30</v>
      </c>
      <c r="AV130" t="s">
        <v>30</v>
      </c>
      <c r="AW130" t="s">
        <v>30</v>
      </c>
      <c r="AX130" t="s">
        <v>30</v>
      </c>
      <c r="AY130" t="s">
        <v>30</v>
      </c>
      <c r="AZ130" t="s">
        <v>30</v>
      </c>
      <c r="BA130" t="s">
        <v>30</v>
      </c>
      <c r="BB130" t="s">
        <v>30</v>
      </c>
      <c r="BC130" t="s">
        <v>30</v>
      </c>
      <c r="BD130" t="s">
        <v>30</v>
      </c>
      <c r="BE130" t="s">
        <v>30</v>
      </c>
      <c r="BF130" t="s">
        <v>30</v>
      </c>
      <c r="BG130" t="s">
        <v>30</v>
      </c>
      <c r="BH130" t="s">
        <v>30</v>
      </c>
      <c r="BI130" t="s">
        <v>30</v>
      </c>
      <c r="BJ130" t="s">
        <v>30</v>
      </c>
      <c r="BK130" s="29" t="s">
        <v>30</v>
      </c>
      <c r="BL130" t="s">
        <v>3914</v>
      </c>
      <c r="BM130" t="s">
        <v>3915</v>
      </c>
      <c r="BN130" s="30">
        <v>45645.455289351798</v>
      </c>
      <c r="BO130" t="s">
        <v>5763</v>
      </c>
      <c r="BP130" t="s">
        <v>5752</v>
      </c>
      <c r="BQ130" t="s">
        <v>5753</v>
      </c>
      <c r="BR130" t="s">
        <v>3962</v>
      </c>
      <c r="BS130" t="s">
        <v>3920</v>
      </c>
      <c r="BT130" t="s">
        <v>4216</v>
      </c>
      <c r="BU130" t="s">
        <v>4217</v>
      </c>
      <c r="BV130" t="s">
        <v>5754</v>
      </c>
      <c r="BW130" t="s">
        <v>5755</v>
      </c>
      <c r="BX130" t="s">
        <v>4099</v>
      </c>
      <c r="BY130" t="s">
        <v>3926</v>
      </c>
      <c r="BZ130" t="s">
        <v>3927</v>
      </c>
      <c r="CA130" s="30">
        <v>45645.367465277799</v>
      </c>
      <c r="CB130" s="30">
        <v>45645.367465277799</v>
      </c>
      <c r="CC130" s="30">
        <v>45645.366030092599</v>
      </c>
      <c r="CD130" t="s">
        <v>14</v>
      </c>
      <c r="CE130">
        <v>2024</v>
      </c>
      <c r="CF130">
        <v>12</v>
      </c>
      <c r="CG130" t="s">
        <v>5764</v>
      </c>
      <c r="CH130" t="s">
        <v>55</v>
      </c>
      <c r="CI130" t="s">
        <v>3929</v>
      </c>
      <c r="CJ130" t="s">
        <v>3930</v>
      </c>
      <c r="CK130" t="s">
        <v>3931</v>
      </c>
      <c r="CL130" t="s">
        <v>5764</v>
      </c>
      <c r="CM130">
        <v>0</v>
      </c>
      <c r="CN130" t="s">
        <v>71</v>
      </c>
      <c r="CO130" t="s">
        <v>5764</v>
      </c>
      <c r="CP130" s="30" t="s">
        <v>30</v>
      </c>
      <c r="CQ130" s="30" t="s">
        <v>30</v>
      </c>
      <c r="CR130" t="s">
        <v>3968</v>
      </c>
      <c r="CS130" t="s">
        <v>5756</v>
      </c>
      <c r="CT130" t="s">
        <v>4593</v>
      </c>
      <c r="CU130">
        <v>29978</v>
      </c>
      <c r="CV130">
        <v>42</v>
      </c>
      <c r="CW130" t="s">
        <v>3971</v>
      </c>
      <c r="CX130" t="s">
        <v>3968</v>
      </c>
      <c r="CY130" t="s">
        <v>4103</v>
      </c>
      <c r="CZ130" t="s">
        <v>4104</v>
      </c>
      <c r="DA130" t="s">
        <v>5684</v>
      </c>
      <c r="DB130" t="s">
        <v>5754</v>
      </c>
      <c r="DC130" t="s">
        <v>5754</v>
      </c>
      <c r="DD130" t="s">
        <v>5757</v>
      </c>
      <c r="DE130" t="s">
        <v>5758</v>
      </c>
      <c r="DF130" t="s">
        <v>4230</v>
      </c>
      <c r="DG130" t="s">
        <v>3968</v>
      </c>
      <c r="DH130" t="s">
        <v>5759</v>
      </c>
      <c r="DI130" t="s">
        <v>4108</v>
      </c>
      <c r="DJ130" t="s">
        <v>4109</v>
      </c>
      <c r="DK130" t="s">
        <v>4091</v>
      </c>
      <c r="DL130" t="s">
        <v>3926</v>
      </c>
      <c r="DM130" t="s">
        <v>3945</v>
      </c>
      <c r="DN130" t="s">
        <v>3927</v>
      </c>
      <c r="DO130" t="s">
        <v>4099</v>
      </c>
      <c r="DP130" t="s">
        <v>4110</v>
      </c>
      <c r="DQ130" t="s">
        <v>14</v>
      </c>
      <c r="DR130" t="s">
        <v>14</v>
      </c>
      <c r="DS130" t="s">
        <v>3948</v>
      </c>
      <c r="DT130" t="s">
        <v>3949</v>
      </c>
      <c r="DU130" t="s">
        <v>5686</v>
      </c>
      <c r="DV130">
        <v>2.06</v>
      </c>
      <c r="DW130">
        <v>2.06</v>
      </c>
      <c r="DX130" t="s">
        <v>3931</v>
      </c>
      <c r="DY130" t="s">
        <v>5765</v>
      </c>
      <c r="DZ130" s="30">
        <v>45645.455277777801</v>
      </c>
      <c r="EA130" t="s">
        <v>5336</v>
      </c>
      <c r="EB130" t="s">
        <v>3931</v>
      </c>
      <c r="EC130" t="s">
        <v>5337</v>
      </c>
      <c r="ED130" t="s">
        <v>5338</v>
      </c>
      <c r="EE130" t="s">
        <v>5760</v>
      </c>
      <c r="EF130" t="s">
        <v>5766</v>
      </c>
      <c r="EG130" t="s">
        <v>39</v>
      </c>
      <c r="EH130">
        <v>0</v>
      </c>
      <c r="EI130">
        <v>0</v>
      </c>
      <c r="EJ130">
        <v>1</v>
      </c>
      <c r="EK130">
        <v>0</v>
      </c>
      <c r="EL130">
        <v>0</v>
      </c>
      <c r="EM130">
        <v>0</v>
      </c>
      <c r="EN130">
        <v>0</v>
      </c>
      <c r="EO130">
        <v>0</v>
      </c>
      <c r="EP130">
        <v>0</v>
      </c>
      <c r="EQ130">
        <v>0</v>
      </c>
      <c r="ER130">
        <v>1</v>
      </c>
      <c r="ES130" t="s">
        <v>62</v>
      </c>
      <c r="ET130" t="s">
        <v>5754</v>
      </c>
      <c r="EU130">
        <v>0</v>
      </c>
      <c r="EV130" t="s">
        <v>30</v>
      </c>
      <c r="EW130" t="s">
        <v>30</v>
      </c>
      <c r="EX130" t="s">
        <v>30</v>
      </c>
      <c r="EY130" t="s">
        <v>30</v>
      </c>
      <c r="EZ130" t="str">
        <f t="shared" ref="EZ130:EZ193" si="2">IF(DN130 = "Expedited", BN130-CA130, "")</f>
        <v/>
      </c>
      <c r="FA130">
        <v>8.7824074074074096E-2</v>
      </c>
      <c r="FB130" t="s">
        <v>14</v>
      </c>
      <c r="FC130">
        <v>0</v>
      </c>
      <c r="FD130">
        <v>1</v>
      </c>
      <c r="FG130" t="s">
        <v>30</v>
      </c>
      <c r="FH130" t="s">
        <v>30</v>
      </c>
      <c r="FI130" t="s">
        <v>30</v>
      </c>
      <c r="FJ130" t="s">
        <v>30</v>
      </c>
      <c r="FK130" t="s">
        <v>30</v>
      </c>
      <c r="FL130">
        <v>1</v>
      </c>
      <c r="FM130" t="s">
        <v>5689</v>
      </c>
      <c r="FN130">
        <v>0</v>
      </c>
      <c r="FO130">
        <v>1</v>
      </c>
      <c r="FP130" t="s">
        <v>194</v>
      </c>
      <c r="FQ130">
        <v>0</v>
      </c>
      <c r="FR130">
        <v>1</v>
      </c>
      <c r="FS130" t="s">
        <v>30</v>
      </c>
      <c r="FT130" t="s">
        <v>55</v>
      </c>
      <c r="FU130">
        <v>0</v>
      </c>
      <c r="FV130">
        <v>0</v>
      </c>
      <c r="FW130">
        <v>0</v>
      </c>
      <c r="FX130">
        <v>0</v>
      </c>
      <c r="FY130" t="s">
        <v>62</v>
      </c>
      <c r="FZ130" t="s">
        <v>4091</v>
      </c>
      <c r="GA130" t="s">
        <v>39</v>
      </c>
      <c r="GB130" t="s">
        <v>30</v>
      </c>
      <c r="GC130" t="s">
        <v>30</v>
      </c>
    </row>
    <row r="131" spans="1:185" x14ac:dyDescent="0.25">
      <c r="A131" t="s">
        <v>194</v>
      </c>
      <c r="B131" t="s">
        <v>1275</v>
      </c>
      <c r="C131">
        <v>1</v>
      </c>
      <c r="D131" t="s">
        <v>1275</v>
      </c>
      <c r="E131">
        <v>1</v>
      </c>
      <c r="F131" t="s">
        <v>4091</v>
      </c>
      <c r="G131" t="s">
        <v>4091</v>
      </c>
      <c r="H131" t="s">
        <v>30</v>
      </c>
      <c r="I131" t="s">
        <v>30</v>
      </c>
      <c r="J131" t="s">
        <v>30</v>
      </c>
      <c r="K131" t="s">
        <v>30</v>
      </c>
      <c r="L131" t="s">
        <v>30</v>
      </c>
      <c r="M131" t="s">
        <v>30</v>
      </c>
      <c r="N131" t="s">
        <v>30</v>
      </c>
      <c r="O131" t="s">
        <v>30</v>
      </c>
      <c r="P131" t="s">
        <v>30</v>
      </c>
      <c r="Q131" s="29" t="s">
        <v>30</v>
      </c>
      <c r="R131" s="29" t="s">
        <v>30</v>
      </c>
      <c r="S131" t="s">
        <v>30</v>
      </c>
      <c r="T131" t="s">
        <v>30</v>
      </c>
      <c r="U131" t="s">
        <v>30</v>
      </c>
      <c r="V131" t="s">
        <v>30</v>
      </c>
      <c r="W131" t="s">
        <v>30</v>
      </c>
      <c r="X131" t="s">
        <v>30</v>
      </c>
      <c r="Y131" s="29" t="s">
        <v>30</v>
      </c>
      <c r="Z131" s="29" t="s">
        <v>30</v>
      </c>
      <c r="AA131" s="29" t="s">
        <v>30</v>
      </c>
      <c r="AB131" t="s">
        <v>30</v>
      </c>
      <c r="AC131" t="s">
        <v>30</v>
      </c>
      <c r="AD131" t="s">
        <v>30</v>
      </c>
      <c r="AE131" t="s">
        <v>30</v>
      </c>
      <c r="AF131" t="s">
        <v>30</v>
      </c>
      <c r="AG131" t="s">
        <v>30</v>
      </c>
      <c r="AH131" t="s">
        <v>30</v>
      </c>
      <c r="AI131" t="s">
        <v>30</v>
      </c>
      <c r="AJ131" t="s">
        <v>5767</v>
      </c>
      <c r="AK131" t="s">
        <v>30</v>
      </c>
      <c r="AL131" t="s">
        <v>30</v>
      </c>
      <c r="AM131" t="s">
        <v>30</v>
      </c>
      <c r="AN131" s="29" t="s">
        <v>30</v>
      </c>
      <c r="AO131" t="s">
        <v>30</v>
      </c>
      <c r="AP131" t="s">
        <v>30</v>
      </c>
      <c r="AQ131" t="s">
        <v>30</v>
      </c>
      <c r="AR131" t="s">
        <v>30</v>
      </c>
      <c r="AS131" t="s">
        <v>30</v>
      </c>
      <c r="AT131" t="s">
        <v>30</v>
      </c>
      <c r="AU131" t="s">
        <v>30</v>
      </c>
      <c r="AV131" t="s">
        <v>30</v>
      </c>
      <c r="AW131" t="s">
        <v>30</v>
      </c>
      <c r="AX131" t="s">
        <v>30</v>
      </c>
      <c r="AY131" t="s">
        <v>30</v>
      </c>
      <c r="AZ131" t="s">
        <v>30</v>
      </c>
      <c r="BA131" t="s">
        <v>30</v>
      </c>
      <c r="BB131" t="s">
        <v>30</v>
      </c>
      <c r="BC131" t="s">
        <v>30</v>
      </c>
      <c r="BD131" t="s">
        <v>30</v>
      </c>
      <c r="BE131" t="s">
        <v>30</v>
      </c>
      <c r="BF131" t="s">
        <v>30</v>
      </c>
      <c r="BG131" t="s">
        <v>30</v>
      </c>
      <c r="BH131" t="s">
        <v>30</v>
      </c>
      <c r="BI131" t="s">
        <v>30</v>
      </c>
      <c r="BJ131" t="s">
        <v>30</v>
      </c>
      <c r="BK131" s="29" t="s">
        <v>30</v>
      </c>
      <c r="BL131" t="s">
        <v>3914</v>
      </c>
      <c r="BM131" t="s">
        <v>3915</v>
      </c>
      <c r="BN131" s="30">
        <v>45411.525023148199</v>
      </c>
      <c r="BO131" t="s">
        <v>5768</v>
      </c>
      <c r="BP131" t="s">
        <v>4094</v>
      </c>
      <c r="BQ131" t="s">
        <v>4095</v>
      </c>
      <c r="BR131" t="s">
        <v>3962</v>
      </c>
      <c r="BS131" t="s">
        <v>3920</v>
      </c>
      <c r="BT131" t="s">
        <v>3921</v>
      </c>
      <c r="BU131" t="s">
        <v>4096</v>
      </c>
      <c r="BV131" t="s">
        <v>5769</v>
      </c>
      <c r="BW131" t="s">
        <v>4098</v>
      </c>
      <c r="BX131" t="s">
        <v>4099</v>
      </c>
      <c r="BY131" t="s">
        <v>3926</v>
      </c>
      <c r="BZ131" t="s">
        <v>4123</v>
      </c>
      <c r="CA131" s="30">
        <v>45411.511770833298</v>
      </c>
      <c r="CB131" s="30">
        <v>45411.511770833298</v>
      </c>
      <c r="CC131" s="30">
        <v>45411.5207407407</v>
      </c>
      <c r="CD131" t="s">
        <v>15</v>
      </c>
      <c r="CE131">
        <v>2024</v>
      </c>
      <c r="CF131">
        <v>4</v>
      </c>
      <c r="CG131" t="s">
        <v>5770</v>
      </c>
      <c r="CH131" t="s">
        <v>54</v>
      </c>
      <c r="CI131" t="s">
        <v>3929</v>
      </c>
      <c r="CJ131" t="s">
        <v>3930</v>
      </c>
      <c r="CK131" t="s">
        <v>5770</v>
      </c>
      <c r="CL131" t="s">
        <v>3931</v>
      </c>
      <c r="CM131">
        <v>2035</v>
      </c>
      <c r="CN131" t="s">
        <v>3967</v>
      </c>
      <c r="CO131" t="s">
        <v>5770</v>
      </c>
      <c r="CP131" s="30">
        <v>45411</v>
      </c>
      <c r="CQ131" s="30">
        <v>45776</v>
      </c>
      <c r="CR131" t="s">
        <v>3968</v>
      </c>
      <c r="CS131" t="s">
        <v>4101</v>
      </c>
      <c r="CT131" t="s">
        <v>4102</v>
      </c>
      <c r="CU131">
        <v>32942</v>
      </c>
      <c r="CV131">
        <v>34</v>
      </c>
      <c r="CW131" t="s">
        <v>3971</v>
      </c>
      <c r="CX131" t="s">
        <v>3968</v>
      </c>
      <c r="CY131" t="s">
        <v>4103</v>
      </c>
      <c r="CZ131" t="s">
        <v>4104</v>
      </c>
      <c r="DA131" t="s">
        <v>5684</v>
      </c>
      <c r="DB131" t="s">
        <v>4097</v>
      </c>
      <c r="DC131" t="s">
        <v>5769</v>
      </c>
      <c r="DD131" t="s">
        <v>4105</v>
      </c>
      <c r="DE131" t="s">
        <v>4106</v>
      </c>
      <c r="DF131" t="s">
        <v>5650</v>
      </c>
      <c r="DG131" t="s">
        <v>3968</v>
      </c>
      <c r="DH131" t="s">
        <v>4931</v>
      </c>
      <c r="DI131" t="s">
        <v>4108</v>
      </c>
      <c r="DJ131" t="s">
        <v>4109</v>
      </c>
      <c r="DK131" t="s">
        <v>4091</v>
      </c>
      <c r="DL131" t="s">
        <v>3926</v>
      </c>
      <c r="DM131" t="s">
        <v>4136</v>
      </c>
      <c r="DN131" t="s">
        <v>4123</v>
      </c>
      <c r="DO131" t="s">
        <v>4099</v>
      </c>
      <c r="DP131" t="s">
        <v>5122</v>
      </c>
      <c r="DQ131" t="s">
        <v>15</v>
      </c>
      <c r="DR131" t="s">
        <v>15</v>
      </c>
      <c r="DS131" t="s">
        <v>3981</v>
      </c>
      <c r="DT131" t="s">
        <v>3949</v>
      </c>
      <c r="DU131" t="s">
        <v>5686</v>
      </c>
      <c r="DV131">
        <v>0.19</v>
      </c>
      <c r="DW131">
        <v>0.19</v>
      </c>
      <c r="DX131" t="s">
        <v>3931</v>
      </c>
      <c r="DY131" t="s">
        <v>5771</v>
      </c>
      <c r="DZ131" s="30" t="s">
        <v>30</v>
      </c>
      <c r="EA131" t="s">
        <v>3931</v>
      </c>
      <c r="EB131" t="s">
        <v>3931</v>
      </c>
      <c r="EC131" t="s">
        <v>3931</v>
      </c>
      <c r="ED131" t="s">
        <v>3931</v>
      </c>
      <c r="EE131" t="s">
        <v>4113</v>
      </c>
      <c r="EF131" t="s">
        <v>5772</v>
      </c>
      <c r="EG131" t="s">
        <v>30</v>
      </c>
      <c r="EH131" t="s">
        <v>30</v>
      </c>
      <c r="EI131" t="s">
        <v>30</v>
      </c>
      <c r="EJ131" t="s">
        <v>30</v>
      </c>
      <c r="EK131" t="s">
        <v>30</v>
      </c>
      <c r="EL131">
        <v>0</v>
      </c>
      <c r="EM131">
        <v>0</v>
      </c>
      <c r="EN131" t="s">
        <v>30</v>
      </c>
      <c r="EO131" t="s">
        <v>30</v>
      </c>
      <c r="EP131">
        <v>0</v>
      </c>
      <c r="EQ131">
        <v>0</v>
      </c>
      <c r="ER131">
        <v>1</v>
      </c>
      <c r="ES131" t="s">
        <v>58</v>
      </c>
      <c r="ET131" t="s">
        <v>5769</v>
      </c>
      <c r="EU131">
        <v>0</v>
      </c>
      <c r="EV131" t="s">
        <v>30</v>
      </c>
      <c r="EW131" t="s">
        <v>30</v>
      </c>
      <c r="EX131" t="s">
        <v>30</v>
      </c>
      <c r="EY131" t="s">
        <v>30</v>
      </c>
      <c r="EZ131">
        <f t="shared" si="2"/>
        <v>1.3252314900455531E-2</v>
      </c>
      <c r="FA131">
        <v>1.32523148148148E-2</v>
      </c>
      <c r="FB131" t="s">
        <v>15</v>
      </c>
      <c r="FC131">
        <v>1</v>
      </c>
      <c r="FD131">
        <v>0</v>
      </c>
      <c r="FE131">
        <v>1</v>
      </c>
      <c r="FG131" t="s">
        <v>30</v>
      </c>
      <c r="FH131" t="s">
        <v>30</v>
      </c>
      <c r="FI131" t="s">
        <v>30</v>
      </c>
      <c r="FJ131" t="s">
        <v>30</v>
      </c>
      <c r="FK131" t="s">
        <v>30</v>
      </c>
      <c r="FL131">
        <v>1</v>
      </c>
      <c r="FM131" t="s">
        <v>5689</v>
      </c>
      <c r="FN131">
        <v>1</v>
      </c>
      <c r="FO131">
        <v>0</v>
      </c>
      <c r="FP131" t="s">
        <v>194</v>
      </c>
      <c r="FQ131">
        <v>1</v>
      </c>
      <c r="FR131">
        <v>0</v>
      </c>
      <c r="FS131" t="s">
        <v>30</v>
      </c>
      <c r="FT131" t="s">
        <v>54</v>
      </c>
      <c r="FU131">
        <v>0</v>
      </c>
      <c r="FV131">
        <v>0</v>
      </c>
      <c r="FW131">
        <v>0</v>
      </c>
      <c r="FX131">
        <v>0</v>
      </c>
      <c r="FY131" t="s">
        <v>58</v>
      </c>
      <c r="FZ131" t="s">
        <v>4091</v>
      </c>
      <c r="GA131" t="s">
        <v>30</v>
      </c>
      <c r="GB131" t="s">
        <v>30</v>
      </c>
      <c r="GC131" t="s">
        <v>30</v>
      </c>
    </row>
    <row r="132" spans="1:185" x14ac:dyDescent="0.25">
      <c r="A132" t="s">
        <v>194</v>
      </c>
      <c r="B132" t="s">
        <v>1275</v>
      </c>
      <c r="C132">
        <v>1</v>
      </c>
      <c r="D132" t="s">
        <v>1275</v>
      </c>
      <c r="E132">
        <v>1</v>
      </c>
      <c r="F132" t="s">
        <v>4091</v>
      </c>
      <c r="G132" t="s">
        <v>4091</v>
      </c>
      <c r="H132" t="s">
        <v>30</v>
      </c>
      <c r="I132" t="s">
        <v>30</v>
      </c>
      <c r="J132" t="s">
        <v>30</v>
      </c>
      <c r="K132" t="s">
        <v>30</v>
      </c>
      <c r="L132" t="s">
        <v>30</v>
      </c>
      <c r="M132" t="s">
        <v>30</v>
      </c>
      <c r="N132" t="s">
        <v>30</v>
      </c>
      <c r="O132" t="s">
        <v>30</v>
      </c>
      <c r="P132" t="s">
        <v>30</v>
      </c>
      <c r="Q132" s="29" t="s">
        <v>30</v>
      </c>
      <c r="R132" s="29" t="s">
        <v>30</v>
      </c>
      <c r="S132" t="s">
        <v>30</v>
      </c>
      <c r="T132" t="s">
        <v>30</v>
      </c>
      <c r="U132" t="s">
        <v>30</v>
      </c>
      <c r="V132" t="s">
        <v>30</v>
      </c>
      <c r="W132" t="s">
        <v>30</v>
      </c>
      <c r="X132" t="s">
        <v>30</v>
      </c>
      <c r="Y132" s="29" t="s">
        <v>30</v>
      </c>
      <c r="Z132" s="29" t="s">
        <v>30</v>
      </c>
      <c r="AA132" s="29" t="s">
        <v>30</v>
      </c>
      <c r="AB132" t="s">
        <v>30</v>
      </c>
      <c r="AC132" t="s">
        <v>30</v>
      </c>
      <c r="AD132" t="s">
        <v>30</v>
      </c>
      <c r="AE132" t="s">
        <v>30</v>
      </c>
      <c r="AF132" t="s">
        <v>30</v>
      </c>
      <c r="AG132" t="s">
        <v>30</v>
      </c>
      <c r="AH132" t="s">
        <v>30</v>
      </c>
      <c r="AI132" t="s">
        <v>30</v>
      </c>
      <c r="AJ132" t="s">
        <v>5773</v>
      </c>
      <c r="AK132" t="s">
        <v>30</v>
      </c>
      <c r="AL132" t="s">
        <v>30</v>
      </c>
      <c r="AM132" t="s">
        <v>30</v>
      </c>
      <c r="AN132" s="29" t="s">
        <v>30</v>
      </c>
      <c r="AO132" t="s">
        <v>30</v>
      </c>
      <c r="AP132" t="s">
        <v>30</v>
      </c>
      <c r="AQ132" t="s">
        <v>30</v>
      </c>
      <c r="AR132" t="s">
        <v>30</v>
      </c>
      <c r="AS132" t="s">
        <v>30</v>
      </c>
      <c r="AT132" t="s">
        <v>30</v>
      </c>
      <c r="AU132" t="s">
        <v>30</v>
      </c>
      <c r="AV132" t="s">
        <v>30</v>
      </c>
      <c r="AW132" t="s">
        <v>30</v>
      </c>
      <c r="AX132" t="s">
        <v>30</v>
      </c>
      <c r="AY132" t="s">
        <v>30</v>
      </c>
      <c r="AZ132" t="s">
        <v>30</v>
      </c>
      <c r="BA132" t="s">
        <v>30</v>
      </c>
      <c r="BB132" t="s">
        <v>30</v>
      </c>
      <c r="BC132" t="s">
        <v>30</v>
      </c>
      <c r="BD132" t="s">
        <v>30</v>
      </c>
      <c r="BE132" t="s">
        <v>30</v>
      </c>
      <c r="BF132" t="s">
        <v>30</v>
      </c>
      <c r="BG132" t="s">
        <v>30</v>
      </c>
      <c r="BH132" t="s">
        <v>30</v>
      </c>
      <c r="BI132" t="s">
        <v>30</v>
      </c>
      <c r="BJ132" t="s">
        <v>30</v>
      </c>
      <c r="BK132" s="29" t="s">
        <v>30</v>
      </c>
      <c r="BL132" t="s">
        <v>3914</v>
      </c>
      <c r="BM132" t="s">
        <v>3915</v>
      </c>
      <c r="BN132" s="30">
        <v>45460.678645833301</v>
      </c>
      <c r="BO132" t="s">
        <v>5774</v>
      </c>
      <c r="BP132" t="s">
        <v>5775</v>
      </c>
      <c r="BQ132" t="s">
        <v>5776</v>
      </c>
      <c r="BR132" t="s">
        <v>3962</v>
      </c>
      <c r="BS132" t="s">
        <v>3920</v>
      </c>
      <c r="BT132" t="s">
        <v>4216</v>
      </c>
      <c r="BU132" t="s">
        <v>4217</v>
      </c>
      <c r="BV132" t="s">
        <v>5079</v>
      </c>
      <c r="BW132" t="s">
        <v>5080</v>
      </c>
      <c r="BX132" t="s">
        <v>4099</v>
      </c>
      <c r="BY132" t="s">
        <v>3926</v>
      </c>
      <c r="BZ132" t="s">
        <v>3927</v>
      </c>
      <c r="CA132" s="30">
        <v>45460.6786111111</v>
      </c>
      <c r="CB132" s="30">
        <v>45460.678645833301</v>
      </c>
      <c r="CC132" s="30">
        <v>45460.676817129599</v>
      </c>
      <c r="CD132" t="s">
        <v>15</v>
      </c>
      <c r="CE132">
        <v>2024</v>
      </c>
      <c r="CF132">
        <v>6</v>
      </c>
      <c r="CG132" t="s">
        <v>3967</v>
      </c>
      <c r="CH132" t="s">
        <v>55</v>
      </c>
      <c r="CI132" t="s">
        <v>3929</v>
      </c>
      <c r="CJ132" t="s">
        <v>3930</v>
      </c>
      <c r="CK132" t="s">
        <v>3931</v>
      </c>
      <c r="CL132" t="s">
        <v>3967</v>
      </c>
      <c r="CM132">
        <v>2035</v>
      </c>
      <c r="CN132" t="s">
        <v>3967</v>
      </c>
      <c r="CO132" t="s">
        <v>3967</v>
      </c>
      <c r="CP132" s="30">
        <v>45460</v>
      </c>
      <c r="CQ132" s="30">
        <v>45825</v>
      </c>
      <c r="CR132" t="s">
        <v>3968</v>
      </c>
      <c r="CS132" t="s">
        <v>5777</v>
      </c>
      <c r="CT132" t="s">
        <v>5778</v>
      </c>
      <c r="CU132">
        <v>34452</v>
      </c>
      <c r="CV132">
        <v>30</v>
      </c>
      <c r="CW132" t="s">
        <v>3971</v>
      </c>
      <c r="CX132" t="s">
        <v>3968</v>
      </c>
      <c r="CY132" t="s">
        <v>5779</v>
      </c>
      <c r="CZ132" t="s">
        <v>4104</v>
      </c>
      <c r="DA132" t="s">
        <v>5684</v>
      </c>
      <c r="DB132" t="s">
        <v>5079</v>
      </c>
      <c r="DC132" t="s">
        <v>5079</v>
      </c>
      <c r="DD132" t="s">
        <v>5086</v>
      </c>
      <c r="DE132" t="s">
        <v>5087</v>
      </c>
      <c r="DF132" t="s">
        <v>5088</v>
      </c>
      <c r="DG132" t="s">
        <v>3968</v>
      </c>
      <c r="DH132" t="s">
        <v>4231</v>
      </c>
      <c r="DI132" t="s">
        <v>4108</v>
      </c>
      <c r="DJ132" t="s">
        <v>4109</v>
      </c>
      <c r="DK132" t="s">
        <v>4091</v>
      </c>
      <c r="DL132" t="s">
        <v>3926</v>
      </c>
      <c r="DM132" t="s">
        <v>3945</v>
      </c>
      <c r="DN132" t="s">
        <v>3927</v>
      </c>
      <c r="DO132" t="s">
        <v>4099</v>
      </c>
      <c r="DP132" t="s">
        <v>3980</v>
      </c>
      <c r="DQ132" t="s">
        <v>15</v>
      </c>
      <c r="DR132" t="s">
        <v>3980</v>
      </c>
      <c r="DS132" t="s">
        <v>3981</v>
      </c>
      <c r="DT132" t="s">
        <v>3949</v>
      </c>
      <c r="DU132" t="s">
        <v>5686</v>
      </c>
      <c r="DV132">
        <v>0</v>
      </c>
      <c r="DW132">
        <v>0</v>
      </c>
      <c r="DX132" t="s">
        <v>3931</v>
      </c>
      <c r="DY132" t="s">
        <v>5765</v>
      </c>
      <c r="DZ132" s="30" t="s">
        <v>30</v>
      </c>
      <c r="EA132" t="s">
        <v>3931</v>
      </c>
      <c r="EB132" t="s">
        <v>3931</v>
      </c>
      <c r="EC132" t="s">
        <v>3931</v>
      </c>
      <c r="ED132" t="s">
        <v>3931</v>
      </c>
      <c r="EE132" t="s">
        <v>5780</v>
      </c>
      <c r="EF132" t="s">
        <v>5781</v>
      </c>
      <c r="EG132" t="s">
        <v>30</v>
      </c>
      <c r="EH132" t="s">
        <v>30</v>
      </c>
      <c r="EI132" t="s">
        <v>30</v>
      </c>
      <c r="EJ132" t="s">
        <v>30</v>
      </c>
      <c r="EK132" t="s">
        <v>30</v>
      </c>
      <c r="EL132">
        <v>0</v>
      </c>
      <c r="EM132">
        <v>0</v>
      </c>
      <c r="EN132" t="s">
        <v>30</v>
      </c>
      <c r="EO132" t="s">
        <v>30</v>
      </c>
      <c r="EP132">
        <v>0</v>
      </c>
      <c r="EQ132">
        <v>0</v>
      </c>
      <c r="ER132">
        <v>1</v>
      </c>
      <c r="ES132" t="s">
        <v>62</v>
      </c>
      <c r="ET132" t="s">
        <v>5079</v>
      </c>
      <c r="EU132">
        <v>0</v>
      </c>
      <c r="EV132" t="s">
        <v>30</v>
      </c>
      <c r="EW132" t="s">
        <v>30</v>
      </c>
      <c r="EX132" t="s">
        <v>30</v>
      </c>
      <c r="EY132" t="s">
        <v>30</v>
      </c>
      <c r="EZ132" t="str">
        <f t="shared" si="2"/>
        <v/>
      </c>
      <c r="FA132">
        <v>3.4722222222222202E-5</v>
      </c>
      <c r="FB132" t="s">
        <v>15</v>
      </c>
      <c r="FC132">
        <v>1</v>
      </c>
      <c r="FD132">
        <v>0</v>
      </c>
      <c r="FG132" t="s">
        <v>30</v>
      </c>
      <c r="FH132" t="s">
        <v>30</v>
      </c>
      <c r="FI132" t="s">
        <v>30</v>
      </c>
      <c r="FJ132" t="s">
        <v>30</v>
      </c>
      <c r="FK132" t="s">
        <v>30</v>
      </c>
      <c r="FL132">
        <v>1</v>
      </c>
      <c r="FM132" t="s">
        <v>5689</v>
      </c>
      <c r="FN132">
        <v>1</v>
      </c>
      <c r="FO132">
        <v>0</v>
      </c>
      <c r="FP132" t="s">
        <v>194</v>
      </c>
      <c r="FQ132">
        <v>1</v>
      </c>
      <c r="FR132">
        <v>0</v>
      </c>
      <c r="FS132" t="s">
        <v>30</v>
      </c>
      <c r="FT132" t="s">
        <v>55</v>
      </c>
      <c r="FU132">
        <v>0</v>
      </c>
      <c r="FV132">
        <v>0</v>
      </c>
      <c r="FW132">
        <v>0</v>
      </c>
      <c r="FX132">
        <v>0</v>
      </c>
      <c r="FY132" t="s">
        <v>62</v>
      </c>
      <c r="FZ132" t="s">
        <v>4091</v>
      </c>
      <c r="GA132" t="s">
        <v>30</v>
      </c>
      <c r="GB132" t="s">
        <v>30</v>
      </c>
      <c r="GC132" t="s">
        <v>30</v>
      </c>
    </row>
    <row r="133" spans="1:185" x14ac:dyDescent="0.25">
      <c r="A133" t="s">
        <v>194</v>
      </c>
      <c r="B133" t="s">
        <v>1275</v>
      </c>
      <c r="C133">
        <v>1</v>
      </c>
      <c r="D133" t="s">
        <v>1275</v>
      </c>
      <c r="E133">
        <v>1</v>
      </c>
      <c r="F133" t="s">
        <v>4091</v>
      </c>
      <c r="G133" t="s">
        <v>4091</v>
      </c>
      <c r="H133" t="s">
        <v>30</v>
      </c>
      <c r="I133" t="s">
        <v>30</v>
      </c>
      <c r="J133" t="s">
        <v>30</v>
      </c>
      <c r="K133" t="s">
        <v>30</v>
      </c>
      <c r="L133" t="s">
        <v>30</v>
      </c>
      <c r="M133" t="s">
        <v>30</v>
      </c>
      <c r="N133" t="s">
        <v>30</v>
      </c>
      <c r="O133" t="s">
        <v>30</v>
      </c>
      <c r="P133" t="s">
        <v>30</v>
      </c>
      <c r="Q133" s="29" t="s">
        <v>30</v>
      </c>
      <c r="R133" s="29" t="s">
        <v>30</v>
      </c>
      <c r="S133" t="s">
        <v>30</v>
      </c>
      <c r="T133" t="s">
        <v>30</v>
      </c>
      <c r="U133" t="s">
        <v>30</v>
      </c>
      <c r="V133" t="s">
        <v>30</v>
      </c>
      <c r="W133" t="s">
        <v>30</v>
      </c>
      <c r="X133" t="s">
        <v>30</v>
      </c>
      <c r="Y133" s="29" t="s">
        <v>30</v>
      </c>
      <c r="Z133" s="29" t="s">
        <v>30</v>
      </c>
      <c r="AA133" s="29" t="s">
        <v>30</v>
      </c>
      <c r="AB133" t="s">
        <v>30</v>
      </c>
      <c r="AC133" t="s">
        <v>30</v>
      </c>
      <c r="AD133" t="s">
        <v>30</v>
      </c>
      <c r="AE133" t="s">
        <v>30</v>
      </c>
      <c r="AF133" t="s">
        <v>30</v>
      </c>
      <c r="AG133" t="s">
        <v>30</v>
      </c>
      <c r="AH133" t="s">
        <v>30</v>
      </c>
      <c r="AI133" t="s">
        <v>30</v>
      </c>
      <c r="AJ133" t="s">
        <v>5782</v>
      </c>
      <c r="AK133" t="s">
        <v>30</v>
      </c>
      <c r="AL133" t="s">
        <v>30</v>
      </c>
      <c r="AM133" t="s">
        <v>30</v>
      </c>
      <c r="AN133" s="29" t="s">
        <v>30</v>
      </c>
      <c r="AO133" t="s">
        <v>30</v>
      </c>
      <c r="AP133" t="s">
        <v>30</v>
      </c>
      <c r="AQ133" t="s">
        <v>30</v>
      </c>
      <c r="AR133" t="s">
        <v>30</v>
      </c>
      <c r="AS133" t="s">
        <v>30</v>
      </c>
      <c r="AT133" t="s">
        <v>30</v>
      </c>
      <c r="AU133" t="s">
        <v>30</v>
      </c>
      <c r="AV133" t="s">
        <v>30</v>
      </c>
      <c r="AW133" t="s">
        <v>30</v>
      </c>
      <c r="AX133" t="s">
        <v>30</v>
      </c>
      <c r="AY133" t="s">
        <v>30</v>
      </c>
      <c r="AZ133" t="s">
        <v>30</v>
      </c>
      <c r="BA133" t="s">
        <v>30</v>
      </c>
      <c r="BB133" t="s">
        <v>30</v>
      </c>
      <c r="BC133" t="s">
        <v>30</v>
      </c>
      <c r="BD133" t="s">
        <v>30</v>
      </c>
      <c r="BE133" t="s">
        <v>30</v>
      </c>
      <c r="BF133" t="s">
        <v>30</v>
      </c>
      <c r="BG133" t="s">
        <v>30</v>
      </c>
      <c r="BH133" t="s">
        <v>30</v>
      </c>
      <c r="BI133" t="s">
        <v>30</v>
      </c>
      <c r="BJ133" t="s">
        <v>30</v>
      </c>
      <c r="BK133" s="29" t="s">
        <v>30</v>
      </c>
      <c r="BL133" t="s">
        <v>3914</v>
      </c>
      <c r="BM133" t="s">
        <v>3915</v>
      </c>
      <c r="BN133" s="30">
        <v>45575.3965509259</v>
      </c>
      <c r="BO133" t="s">
        <v>5783</v>
      </c>
      <c r="BP133" t="s">
        <v>5784</v>
      </c>
      <c r="BQ133" t="s">
        <v>5785</v>
      </c>
      <c r="BR133" t="s">
        <v>3962</v>
      </c>
      <c r="BS133" t="s">
        <v>3920</v>
      </c>
      <c r="BT133" t="s">
        <v>4013</v>
      </c>
      <c r="BU133" t="s">
        <v>4014</v>
      </c>
      <c r="BV133" t="s">
        <v>4243</v>
      </c>
      <c r="BW133" t="s">
        <v>4244</v>
      </c>
      <c r="BX133" t="s">
        <v>5697</v>
      </c>
      <c r="BY133" t="s">
        <v>3926</v>
      </c>
      <c r="BZ133" t="s">
        <v>3927</v>
      </c>
      <c r="CA133" s="30">
        <v>45575.396516203698</v>
      </c>
      <c r="CB133" s="30">
        <v>45575.3965509259</v>
      </c>
      <c r="CC133" s="30">
        <v>45575.387303240699</v>
      </c>
      <c r="CD133" t="s">
        <v>15</v>
      </c>
      <c r="CE133">
        <v>2024</v>
      </c>
      <c r="CF133">
        <v>10</v>
      </c>
      <c r="CG133" t="s">
        <v>3967</v>
      </c>
      <c r="CH133" t="s">
        <v>55</v>
      </c>
      <c r="CI133" t="s">
        <v>3929</v>
      </c>
      <c r="CJ133" t="s">
        <v>3930</v>
      </c>
      <c r="CK133" t="s">
        <v>3931</v>
      </c>
      <c r="CL133" t="s">
        <v>3967</v>
      </c>
      <c r="CM133">
        <v>2035</v>
      </c>
      <c r="CN133" t="s">
        <v>3967</v>
      </c>
      <c r="CO133" t="s">
        <v>3967</v>
      </c>
      <c r="CP133" s="30">
        <v>45575</v>
      </c>
      <c r="CQ133" s="30">
        <v>45940</v>
      </c>
      <c r="CR133" t="s">
        <v>3968</v>
      </c>
      <c r="CS133" t="s">
        <v>5786</v>
      </c>
      <c r="CT133" t="s">
        <v>4450</v>
      </c>
      <c r="CU133">
        <v>26835</v>
      </c>
      <c r="CV133">
        <v>51</v>
      </c>
      <c r="CW133" t="s">
        <v>3971</v>
      </c>
      <c r="CX133" t="s">
        <v>3968</v>
      </c>
      <c r="CY133" t="s">
        <v>5787</v>
      </c>
      <c r="CZ133" t="s">
        <v>5702</v>
      </c>
      <c r="DA133" t="s">
        <v>5684</v>
      </c>
      <c r="DB133" t="s">
        <v>4243</v>
      </c>
      <c r="DC133" t="s">
        <v>4243</v>
      </c>
      <c r="DD133" t="s">
        <v>4250</v>
      </c>
      <c r="DE133" t="s">
        <v>4251</v>
      </c>
      <c r="DF133" t="s">
        <v>4993</v>
      </c>
      <c r="DG133" t="s">
        <v>4158</v>
      </c>
      <c r="DH133" t="s">
        <v>5788</v>
      </c>
      <c r="DI133" t="s">
        <v>4108</v>
      </c>
      <c r="DJ133" t="s">
        <v>4109</v>
      </c>
      <c r="DK133" t="s">
        <v>4091</v>
      </c>
      <c r="DL133" t="s">
        <v>3926</v>
      </c>
      <c r="DM133" t="s">
        <v>3945</v>
      </c>
      <c r="DN133" t="s">
        <v>3927</v>
      </c>
      <c r="DO133" t="s">
        <v>5697</v>
      </c>
      <c r="DP133" t="s">
        <v>3980</v>
      </c>
      <c r="DQ133" t="s">
        <v>15</v>
      </c>
      <c r="DR133" t="s">
        <v>3980</v>
      </c>
      <c r="DS133" t="s">
        <v>3981</v>
      </c>
      <c r="DT133" t="s">
        <v>3949</v>
      </c>
      <c r="DU133" t="s">
        <v>5686</v>
      </c>
      <c r="DV133">
        <v>0</v>
      </c>
      <c r="DW133">
        <v>0</v>
      </c>
      <c r="DX133" t="s">
        <v>3931</v>
      </c>
      <c r="DY133" t="s">
        <v>5789</v>
      </c>
      <c r="DZ133" s="30" t="s">
        <v>30</v>
      </c>
      <c r="EA133" t="s">
        <v>3931</v>
      </c>
      <c r="EB133" t="s">
        <v>3931</v>
      </c>
      <c r="EC133" t="s">
        <v>3931</v>
      </c>
      <c r="ED133" t="s">
        <v>3931</v>
      </c>
      <c r="EE133" t="s">
        <v>5790</v>
      </c>
      <c r="EF133" t="s">
        <v>5791</v>
      </c>
      <c r="EG133" t="s">
        <v>30</v>
      </c>
      <c r="EH133" t="s">
        <v>30</v>
      </c>
      <c r="EI133" t="s">
        <v>30</v>
      </c>
      <c r="EJ133" t="s">
        <v>30</v>
      </c>
      <c r="EK133" t="s">
        <v>30</v>
      </c>
      <c r="EL133">
        <v>0</v>
      </c>
      <c r="EM133">
        <v>0</v>
      </c>
      <c r="EN133" t="s">
        <v>30</v>
      </c>
      <c r="EO133" t="s">
        <v>30</v>
      </c>
      <c r="EP133">
        <v>0</v>
      </c>
      <c r="EQ133">
        <v>0</v>
      </c>
      <c r="ER133">
        <v>1</v>
      </c>
      <c r="ES133" t="s">
        <v>4257</v>
      </c>
      <c r="ET133" t="s">
        <v>4243</v>
      </c>
      <c r="EU133">
        <v>0</v>
      </c>
      <c r="EV133" t="s">
        <v>30</v>
      </c>
      <c r="EW133" t="s">
        <v>30</v>
      </c>
      <c r="EX133" t="s">
        <v>30</v>
      </c>
      <c r="EY133" t="s">
        <v>30</v>
      </c>
      <c r="EZ133" t="str">
        <f t="shared" si="2"/>
        <v/>
      </c>
      <c r="FA133">
        <v>3.4722222222222202E-5</v>
      </c>
      <c r="FB133" t="s">
        <v>15</v>
      </c>
      <c r="FC133">
        <v>1</v>
      </c>
      <c r="FD133">
        <v>0</v>
      </c>
      <c r="FG133" t="s">
        <v>30</v>
      </c>
      <c r="FH133" t="s">
        <v>30</v>
      </c>
      <c r="FI133" t="s">
        <v>30</v>
      </c>
      <c r="FJ133" t="s">
        <v>30</v>
      </c>
      <c r="FK133" t="s">
        <v>30</v>
      </c>
      <c r="FL133">
        <v>1</v>
      </c>
      <c r="FM133" t="s">
        <v>5689</v>
      </c>
      <c r="FN133">
        <v>1</v>
      </c>
      <c r="FO133">
        <v>0</v>
      </c>
      <c r="FP133" t="s">
        <v>194</v>
      </c>
      <c r="FQ133">
        <v>1</v>
      </c>
      <c r="FR133">
        <v>0</v>
      </c>
      <c r="FS133" t="s">
        <v>30</v>
      </c>
      <c r="FT133" t="s">
        <v>55</v>
      </c>
      <c r="FU133">
        <v>0</v>
      </c>
      <c r="FV133">
        <v>0</v>
      </c>
      <c r="FW133">
        <v>0</v>
      </c>
      <c r="FX133">
        <v>0</v>
      </c>
      <c r="FY133" t="s">
        <v>4257</v>
      </c>
      <c r="FZ133" t="s">
        <v>4091</v>
      </c>
      <c r="GA133" t="s">
        <v>30</v>
      </c>
      <c r="GB133" t="s">
        <v>30</v>
      </c>
      <c r="GC133" t="s">
        <v>30</v>
      </c>
    </row>
    <row r="134" spans="1:185" x14ac:dyDescent="0.25">
      <c r="A134" t="s">
        <v>194</v>
      </c>
      <c r="B134" t="s">
        <v>1275</v>
      </c>
      <c r="C134">
        <v>1</v>
      </c>
      <c r="D134" t="s">
        <v>1275</v>
      </c>
      <c r="E134">
        <v>1</v>
      </c>
      <c r="F134" t="s">
        <v>4091</v>
      </c>
      <c r="G134" t="s">
        <v>4091</v>
      </c>
      <c r="H134" t="s">
        <v>30</v>
      </c>
      <c r="I134" t="s">
        <v>30</v>
      </c>
      <c r="J134" t="s">
        <v>30</v>
      </c>
      <c r="K134" t="s">
        <v>30</v>
      </c>
      <c r="L134" t="s">
        <v>30</v>
      </c>
      <c r="M134" t="s">
        <v>30</v>
      </c>
      <c r="N134" t="s">
        <v>30</v>
      </c>
      <c r="O134" t="s">
        <v>30</v>
      </c>
      <c r="P134" t="s">
        <v>30</v>
      </c>
      <c r="Q134" s="29" t="s">
        <v>30</v>
      </c>
      <c r="R134" s="29" t="s">
        <v>30</v>
      </c>
      <c r="S134" t="s">
        <v>30</v>
      </c>
      <c r="T134" t="s">
        <v>30</v>
      </c>
      <c r="U134" t="s">
        <v>30</v>
      </c>
      <c r="V134" t="s">
        <v>30</v>
      </c>
      <c r="W134" t="s">
        <v>30</v>
      </c>
      <c r="X134" t="s">
        <v>30</v>
      </c>
      <c r="Y134" s="29" t="s">
        <v>30</v>
      </c>
      <c r="Z134" s="29" t="s">
        <v>30</v>
      </c>
      <c r="AA134" s="29" t="s">
        <v>30</v>
      </c>
      <c r="AB134" t="s">
        <v>30</v>
      </c>
      <c r="AC134" t="s">
        <v>30</v>
      </c>
      <c r="AD134" t="s">
        <v>30</v>
      </c>
      <c r="AE134" t="s">
        <v>30</v>
      </c>
      <c r="AF134" t="s">
        <v>30</v>
      </c>
      <c r="AG134" t="s">
        <v>30</v>
      </c>
      <c r="AH134" t="s">
        <v>30</v>
      </c>
      <c r="AI134" t="s">
        <v>30</v>
      </c>
      <c r="AJ134" t="s">
        <v>5792</v>
      </c>
      <c r="AK134" t="s">
        <v>30</v>
      </c>
      <c r="AL134" t="s">
        <v>30</v>
      </c>
      <c r="AM134" t="s">
        <v>30</v>
      </c>
      <c r="AN134" s="29" t="s">
        <v>30</v>
      </c>
      <c r="AO134" t="s">
        <v>30</v>
      </c>
      <c r="AP134" t="s">
        <v>30</v>
      </c>
      <c r="AQ134" t="s">
        <v>30</v>
      </c>
      <c r="AR134" t="s">
        <v>30</v>
      </c>
      <c r="AS134" t="s">
        <v>30</v>
      </c>
      <c r="AT134" t="s">
        <v>30</v>
      </c>
      <c r="AU134" t="s">
        <v>30</v>
      </c>
      <c r="AV134" t="s">
        <v>30</v>
      </c>
      <c r="AW134" t="s">
        <v>30</v>
      </c>
      <c r="AX134" t="s">
        <v>30</v>
      </c>
      <c r="AY134" t="s">
        <v>30</v>
      </c>
      <c r="AZ134" t="s">
        <v>30</v>
      </c>
      <c r="BA134" t="s">
        <v>30</v>
      </c>
      <c r="BB134" t="s">
        <v>30</v>
      </c>
      <c r="BC134" t="s">
        <v>30</v>
      </c>
      <c r="BD134" t="s">
        <v>30</v>
      </c>
      <c r="BE134" t="s">
        <v>30</v>
      </c>
      <c r="BF134" t="s">
        <v>30</v>
      </c>
      <c r="BG134" t="s">
        <v>30</v>
      </c>
      <c r="BH134" t="s">
        <v>30</v>
      </c>
      <c r="BI134" t="s">
        <v>30</v>
      </c>
      <c r="BJ134" t="s">
        <v>30</v>
      </c>
      <c r="BK134" s="29" t="s">
        <v>30</v>
      </c>
      <c r="BL134" t="s">
        <v>3914</v>
      </c>
      <c r="BM134" t="s">
        <v>3915</v>
      </c>
      <c r="BN134" s="30">
        <v>45475.287546296298</v>
      </c>
      <c r="BO134" t="s">
        <v>5793</v>
      </c>
      <c r="BP134" t="s">
        <v>5692</v>
      </c>
      <c r="BQ134" t="s">
        <v>5693</v>
      </c>
      <c r="BR134" t="s">
        <v>3962</v>
      </c>
      <c r="BS134" t="s">
        <v>3920</v>
      </c>
      <c r="BT134" t="s">
        <v>3921</v>
      </c>
      <c r="BU134" t="s">
        <v>5694</v>
      </c>
      <c r="BV134" t="s">
        <v>5794</v>
      </c>
      <c r="BW134" t="s">
        <v>5795</v>
      </c>
      <c r="BX134" t="s">
        <v>5697</v>
      </c>
      <c r="BY134" t="s">
        <v>3926</v>
      </c>
      <c r="BZ134" t="s">
        <v>3927</v>
      </c>
      <c r="CA134" s="30">
        <v>45475.287523148203</v>
      </c>
      <c r="CB134" s="30">
        <v>45475.287546296298</v>
      </c>
      <c r="CC134" s="30">
        <v>45475.286712963003</v>
      </c>
      <c r="CD134" t="s">
        <v>15</v>
      </c>
      <c r="CE134">
        <v>2024</v>
      </c>
      <c r="CF134">
        <v>7</v>
      </c>
      <c r="CG134" t="s">
        <v>3967</v>
      </c>
      <c r="CH134" t="s">
        <v>55</v>
      </c>
      <c r="CI134" t="s">
        <v>3929</v>
      </c>
      <c r="CJ134" t="s">
        <v>3930</v>
      </c>
      <c r="CK134" t="s">
        <v>3931</v>
      </c>
      <c r="CL134" t="s">
        <v>3967</v>
      </c>
      <c r="CM134">
        <v>2035</v>
      </c>
      <c r="CN134" t="s">
        <v>3967</v>
      </c>
      <c r="CO134" t="s">
        <v>3967</v>
      </c>
      <c r="CP134" s="30">
        <v>45475</v>
      </c>
      <c r="CQ134" s="30">
        <v>45840</v>
      </c>
      <c r="CR134" t="s">
        <v>3968</v>
      </c>
      <c r="CS134" t="s">
        <v>5699</v>
      </c>
      <c r="CT134" t="s">
        <v>5625</v>
      </c>
      <c r="CU134">
        <v>23764</v>
      </c>
      <c r="CV134">
        <v>59</v>
      </c>
      <c r="CW134" t="s">
        <v>3971</v>
      </c>
      <c r="CX134" t="s">
        <v>5700</v>
      </c>
      <c r="CY134" t="s">
        <v>5796</v>
      </c>
      <c r="CZ134" t="s">
        <v>5702</v>
      </c>
      <c r="DA134" t="s">
        <v>5684</v>
      </c>
      <c r="DB134" t="s">
        <v>5794</v>
      </c>
      <c r="DC134" t="s">
        <v>5794</v>
      </c>
      <c r="DD134" t="s">
        <v>5797</v>
      </c>
      <c r="DE134" t="s">
        <v>5798</v>
      </c>
      <c r="DF134" t="s">
        <v>5799</v>
      </c>
      <c r="DG134" t="s">
        <v>5700</v>
      </c>
      <c r="DH134" t="s">
        <v>5707</v>
      </c>
      <c r="DI134" t="s">
        <v>4108</v>
      </c>
      <c r="DJ134" t="s">
        <v>4109</v>
      </c>
      <c r="DK134" t="s">
        <v>4091</v>
      </c>
      <c r="DL134" t="s">
        <v>3926</v>
      </c>
      <c r="DM134" t="s">
        <v>3945</v>
      </c>
      <c r="DN134" t="s">
        <v>3927</v>
      </c>
      <c r="DO134" t="s">
        <v>5697</v>
      </c>
      <c r="DP134" t="s">
        <v>3980</v>
      </c>
      <c r="DQ134" t="s">
        <v>15</v>
      </c>
      <c r="DR134" t="s">
        <v>3980</v>
      </c>
      <c r="DS134" t="s">
        <v>3981</v>
      </c>
      <c r="DT134" t="s">
        <v>3949</v>
      </c>
      <c r="DU134" t="s">
        <v>5686</v>
      </c>
      <c r="DV134">
        <v>0</v>
      </c>
      <c r="DW134">
        <v>0</v>
      </c>
      <c r="DX134" t="s">
        <v>3931</v>
      </c>
      <c r="DY134" t="s">
        <v>5708</v>
      </c>
      <c r="DZ134" s="30" t="s">
        <v>30</v>
      </c>
      <c r="EA134" t="s">
        <v>3931</v>
      </c>
      <c r="EB134" t="s">
        <v>3931</v>
      </c>
      <c r="EC134" t="s">
        <v>3931</v>
      </c>
      <c r="ED134" t="s">
        <v>3931</v>
      </c>
      <c r="EE134" t="s">
        <v>5711</v>
      </c>
      <c r="EF134" t="s">
        <v>5800</v>
      </c>
      <c r="EG134" t="s">
        <v>30</v>
      </c>
      <c r="EH134" t="s">
        <v>30</v>
      </c>
      <c r="EI134" t="s">
        <v>30</v>
      </c>
      <c r="EJ134" t="s">
        <v>30</v>
      </c>
      <c r="EK134" t="s">
        <v>30</v>
      </c>
      <c r="EL134">
        <v>0</v>
      </c>
      <c r="EM134">
        <v>0</v>
      </c>
      <c r="EN134" t="s">
        <v>30</v>
      </c>
      <c r="EO134" t="s">
        <v>30</v>
      </c>
      <c r="EP134">
        <v>0</v>
      </c>
      <c r="EQ134">
        <v>0</v>
      </c>
      <c r="ER134">
        <v>1</v>
      </c>
      <c r="ES134" t="s">
        <v>4257</v>
      </c>
      <c r="ET134" t="s">
        <v>5794</v>
      </c>
      <c r="EU134">
        <v>0</v>
      </c>
      <c r="EV134" t="s">
        <v>30</v>
      </c>
      <c r="EW134" t="s">
        <v>30</v>
      </c>
      <c r="EX134" t="s">
        <v>30</v>
      </c>
      <c r="EY134" t="s">
        <v>30</v>
      </c>
      <c r="EZ134" t="str">
        <f t="shared" si="2"/>
        <v/>
      </c>
      <c r="FA134">
        <v>2.31481481481481E-5</v>
      </c>
      <c r="FB134" t="s">
        <v>15</v>
      </c>
      <c r="FC134">
        <v>1</v>
      </c>
      <c r="FD134">
        <v>0</v>
      </c>
      <c r="FG134" t="s">
        <v>30</v>
      </c>
      <c r="FH134" t="s">
        <v>30</v>
      </c>
      <c r="FI134" t="s">
        <v>30</v>
      </c>
      <c r="FJ134" t="s">
        <v>30</v>
      </c>
      <c r="FK134" t="s">
        <v>30</v>
      </c>
      <c r="FL134">
        <v>1</v>
      </c>
      <c r="FM134" t="s">
        <v>5689</v>
      </c>
      <c r="FN134">
        <v>1</v>
      </c>
      <c r="FO134">
        <v>0</v>
      </c>
      <c r="FP134" t="s">
        <v>194</v>
      </c>
      <c r="FQ134">
        <v>1</v>
      </c>
      <c r="FR134">
        <v>0</v>
      </c>
      <c r="FS134" t="s">
        <v>30</v>
      </c>
      <c r="FT134" t="s">
        <v>55</v>
      </c>
      <c r="FU134">
        <v>0</v>
      </c>
      <c r="FV134">
        <v>0</v>
      </c>
      <c r="FW134">
        <v>0</v>
      </c>
      <c r="FX134">
        <v>0</v>
      </c>
      <c r="FY134" t="s">
        <v>4257</v>
      </c>
      <c r="FZ134" t="s">
        <v>4091</v>
      </c>
      <c r="GA134" t="s">
        <v>30</v>
      </c>
      <c r="GB134" t="s">
        <v>30</v>
      </c>
      <c r="GC134" t="s">
        <v>30</v>
      </c>
    </row>
    <row r="135" spans="1:185" x14ac:dyDescent="0.25">
      <c r="A135" t="s">
        <v>194</v>
      </c>
      <c r="B135" t="s">
        <v>1275</v>
      </c>
      <c r="C135">
        <v>1</v>
      </c>
      <c r="D135" t="s">
        <v>1275</v>
      </c>
      <c r="E135">
        <v>1</v>
      </c>
      <c r="F135" t="s">
        <v>4091</v>
      </c>
      <c r="G135" t="s">
        <v>4091</v>
      </c>
      <c r="H135" t="s">
        <v>30</v>
      </c>
      <c r="I135" t="s">
        <v>30</v>
      </c>
      <c r="J135" t="s">
        <v>30</v>
      </c>
      <c r="K135" t="s">
        <v>30</v>
      </c>
      <c r="L135" t="s">
        <v>30</v>
      </c>
      <c r="M135" t="s">
        <v>30</v>
      </c>
      <c r="N135" t="s">
        <v>30</v>
      </c>
      <c r="O135" t="s">
        <v>30</v>
      </c>
      <c r="P135" t="s">
        <v>30</v>
      </c>
      <c r="Q135" s="29" t="s">
        <v>30</v>
      </c>
      <c r="R135" s="29" t="s">
        <v>30</v>
      </c>
      <c r="S135" t="s">
        <v>30</v>
      </c>
      <c r="T135" t="s">
        <v>30</v>
      </c>
      <c r="U135" t="s">
        <v>30</v>
      </c>
      <c r="V135" t="s">
        <v>30</v>
      </c>
      <c r="W135" t="s">
        <v>30</v>
      </c>
      <c r="X135" t="s">
        <v>30</v>
      </c>
      <c r="Y135" s="29" t="s">
        <v>30</v>
      </c>
      <c r="Z135" s="29" t="s">
        <v>30</v>
      </c>
      <c r="AA135" s="29" t="s">
        <v>30</v>
      </c>
      <c r="AB135" t="s">
        <v>30</v>
      </c>
      <c r="AC135" t="s">
        <v>30</v>
      </c>
      <c r="AD135" t="s">
        <v>30</v>
      </c>
      <c r="AE135" t="s">
        <v>30</v>
      </c>
      <c r="AF135" t="s">
        <v>30</v>
      </c>
      <c r="AG135" t="s">
        <v>30</v>
      </c>
      <c r="AH135" t="s">
        <v>30</v>
      </c>
      <c r="AI135" t="s">
        <v>30</v>
      </c>
      <c r="AJ135" t="s">
        <v>5801</v>
      </c>
      <c r="AK135" t="s">
        <v>30</v>
      </c>
      <c r="AL135" t="s">
        <v>30</v>
      </c>
      <c r="AM135" t="s">
        <v>30</v>
      </c>
      <c r="AN135" s="29" t="s">
        <v>30</v>
      </c>
      <c r="AO135" t="s">
        <v>30</v>
      </c>
      <c r="AP135" t="s">
        <v>30</v>
      </c>
      <c r="AQ135" t="s">
        <v>30</v>
      </c>
      <c r="AR135" t="s">
        <v>30</v>
      </c>
      <c r="AS135" t="s">
        <v>30</v>
      </c>
      <c r="AT135" t="s">
        <v>30</v>
      </c>
      <c r="AU135" t="s">
        <v>30</v>
      </c>
      <c r="AV135" t="s">
        <v>30</v>
      </c>
      <c r="AW135" t="s">
        <v>30</v>
      </c>
      <c r="AX135" t="s">
        <v>30</v>
      </c>
      <c r="AY135" t="s">
        <v>30</v>
      </c>
      <c r="AZ135" t="s">
        <v>30</v>
      </c>
      <c r="BA135" t="s">
        <v>30</v>
      </c>
      <c r="BB135" t="s">
        <v>30</v>
      </c>
      <c r="BC135" t="s">
        <v>30</v>
      </c>
      <c r="BD135" t="s">
        <v>30</v>
      </c>
      <c r="BE135" t="s">
        <v>30</v>
      </c>
      <c r="BF135" t="s">
        <v>30</v>
      </c>
      <c r="BG135" t="s">
        <v>30</v>
      </c>
      <c r="BH135" t="s">
        <v>30</v>
      </c>
      <c r="BI135" t="s">
        <v>30</v>
      </c>
      <c r="BJ135" t="s">
        <v>30</v>
      </c>
      <c r="BK135" s="29" t="s">
        <v>30</v>
      </c>
      <c r="BL135" t="s">
        <v>3914</v>
      </c>
      <c r="BM135" t="s">
        <v>3915</v>
      </c>
      <c r="BN135" s="30">
        <v>45447.418680555602</v>
      </c>
      <c r="BO135" t="s">
        <v>5802</v>
      </c>
      <c r="BP135" t="s">
        <v>5803</v>
      </c>
      <c r="BQ135" t="s">
        <v>5804</v>
      </c>
      <c r="BR135" t="s">
        <v>3962</v>
      </c>
      <c r="BS135" t="s">
        <v>3920</v>
      </c>
      <c r="BT135" t="s">
        <v>3921</v>
      </c>
      <c r="BU135" t="s">
        <v>4096</v>
      </c>
      <c r="BV135" t="s">
        <v>5805</v>
      </c>
      <c r="BW135" t="s">
        <v>5806</v>
      </c>
      <c r="BX135" t="s">
        <v>4099</v>
      </c>
      <c r="BY135" t="s">
        <v>3926</v>
      </c>
      <c r="BZ135" t="s">
        <v>3927</v>
      </c>
      <c r="CA135" s="30">
        <v>45447.418634259302</v>
      </c>
      <c r="CB135" s="30">
        <v>45447.418680555602</v>
      </c>
      <c r="CC135" s="30">
        <v>45447.417083333297</v>
      </c>
      <c r="CD135" t="s">
        <v>15</v>
      </c>
      <c r="CE135">
        <v>2024</v>
      </c>
      <c r="CF135">
        <v>6</v>
      </c>
      <c r="CG135" t="s">
        <v>3967</v>
      </c>
      <c r="CH135" t="s">
        <v>55</v>
      </c>
      <c r="CI135" t="s">
        <v>3929</v>
      </c>
      <c r="CJ135" t="s">
        <v>3930</v>
      </c>
      <c r="CK135" t="s">
        <v>3931</v>
      </c>
      <c r="CL135" t="s">
        <v>3967</v>
      </c>
      <c r="CM135">
        <v>2035</v>
      </c>
      <c r="CN135" t="s">
        <v>3967</v>
      </c>
      <c r="CO135" t="s">
        <v>3967</v>
      </c>
      <c r="CP135" s="30">
        <v>45447</v>
      </c>
      <c r="CQ135" s="30">
        <v>45812</v>
      </c>
      <c r="CR135" t="s">
        <v>3968</v>
      </c>
      <c r="CS135" t="s">
        <v>5807</v>
      </c>
      <c r="CT135" t="s">
        <v>5808</v>
      </c>
      <c r="CU135">
        <v>26941</v>
      </c>
      <c r="CV135">
        <v>50</v>
      </c>
      <c r="CW135" t="s">
        <v>3971</v>
      </c>
      <c r="CX135" t="s">
        <v>3968</v>
      </c>
      <c r="CY135" t="s">
        <v>5779</v>
      </c>
      <c r="CZ135" t="s">
        <v>4104</v>
      </c>
      <c r="DA135" t="s">
        <v>5684</v>
      </c>
      <c r="DB135" t="s">
        <v>5805</v>
      </c>
      <c r="DC135" t="s">
        <v>5805</v>
      </c>
      <c r="DD135" t="s">
        <v>5809</v>
      </c>
      <c r="DE135" t="s">
        <v>5810</v>
      </c>
      <c r="DF135" t="s">
        <v>4899</v>
      </c>
      <c r="DG135" t="s">
        <v>3968</v>
      </c>
      <c r="DH135" t="s">
        <v>4133</v>
      </c>
      <c r="DI135" t="s">
        <v>4108</v>
      </c>
      <c r="DJ135" t="s">
        <v>4109</v>
      </c>
      <c r="DK135" t="s">
        <v>4091</v>
      </c>
      <c r="DL135" t="s">
        <v>3926</v>
      </c>
      <c r="DM135" t="s">
        <v>3945</v>
      </c>
      <c r="DN135" t="s">
        <v>3927</v>
      </c>
      <c r="DO135" t="s">
        <v>4099</v>
      </c>
      <c r="DP135" t="s">
        <v>3980</v>
      </c>
      <c r="DQ135" t="s">
        <v>15</v>
      </c>
      <c r="DR135" t="s">
        <v>3980</v>
      </c>
      <c r="DS135" t="s">
        <v>3981</v>
      </c>
      <c r="DT135" t="s">
        <v>3949</v>
      </c>
      <c r="DU135" t="s">
        <v>5686</v>
      </c>
      <c r="DV135">
        <v>0</v>
      </c>
      <c r="DW135">
        <v>0</v>
      </c>
      <c r="DX135" t="s">
        <v>3931</v>
      </c>
      <c r="DY135" t="s">
        <v>5811</v>
      </c>
      <c r="DZ135" s="30" t="s">
        <v>30</v>
      </c>
      <c r="EA135" t="s">
        <v>3931</v>
      </c>
      <c r="EB135" t="s">
        <v>3931</v>
      </c>
      <c r="EC135" t="s">
        <v>3931</v>
      </c>
      <c r="ED135" t="s">
        <v>3931</v>
      </c>
      <c r="EE135" t="s">
        <v>5812</v>
      </c>
      <c r="EF135" t="s">
        <v>5813</v>
      </c>
      <c r="EG135" t="s">
        <v>30</v>
      </c>
      <c r="EH135" t="s">
        <v>30</v>
      </c>
      <c r="EI135" t="s">
        <v>30</v>
      </c>
      <c r="EJ135" t="s">
        <v>30</v>
      </c>
      <c r="EK135" t="s">
        <v>30</v>
      </c>
      <c r="EL135">
        <v>0</v>
      </c>
      <c r="EM135">
        <v>0</v>
      </c>
      <c r="EN135" t="s">
        <v>30</v>
      </c>
      <c r="EO135" t="s">
        <v>30</v>
      </c>
      <c r="EP135">
        <v>0</v>
      </c>
      <c r="EQ135">
        <v>0</v>
      </c>
      <c r="ER135">
        <v>1</v>
      </c>
      <c r="ES135" t="s">
        <v>59</v>
      </c>
      <c r="ET135" t="s">
        <v>5805</v>
      </c>
      <c r="EU135">
        <v>0</v>
      </c>
      <c r="EV135" t="s">
        <v>30</v>
      </c>
      <c r="EW135" t="s">
        <v>30</v>
      </c>
      <c r="EX135" t="s">
        <v>30</v>
      </c>
      <c r="EY135" t="s">
        <v>30</v>
      </c>
      <c r="EZ135" t="str">
        <f t="shared" si="2"/>
        <v/>
      </c>
      <c r="FA135">
        <v>4.6296296296296301E-5</v>
      </c>
      <c r="FB135" t="s">
        <v>15</v>
      </c>
      <c r="FC135">
        <v>1</v>
      </c>
      <c r="FD135">
        <v>0</v>
      </c>
      <c r="FG135" t="s">
        <v>30</v>
      </c>
      <c r="FH135" t="s">
        <v>30</v>
      </c>
      <c r="FI135" t="s">
        <v>30</v>
      </c>
      <c r="FJ135" t="s">
        <v>30</v>
      </c>
      <c r="FK135" t="s">
        <v>30</v>
      </c>
      <c r="FL135">
        <v>1</v>
      </c>
      <c r="FM135" t="s">
        <v>5689</v>
      </c>
      <c r="FN135">
        <v>1</v>
      </c>
      <c r="FO135">
        <v>0</v>
      </c>
      <c r="FP135" t="s">
        <v>194</v>
      </c>
      <c r="FQ135">
        <v>1</v>
      </c>
      <c r="FR135">
        <v>0</v>
      </c>
      <c r="FS135" t="s">
        <v>30</v>
      </c>
      <c r="FT135" t="s">
        <v>55</v>
      </c>
      <c r="FU135">
        <v>0</v>
      </c>
      <c r="FV135">
        <v>0</v>
      </c>
      <c r="FW135">
        <v>0</v>
      </c>
      <c r="FX135">
        <v>0</v>
      </c>
      <c r="FY135" t="s">
        <v>59</v>
      </c>
      <c r="FZ135" t="s">
        <v>4091</v>
      </c>
      <c r="GA135" t="s">
        <v>30</v>
      </c>
      <c r="GB135" t="s">
        <v>30</v>
      </c>
      <c r="GC135" t="s">
        <v>30</v>
      </c>
    </row>
    <row r="136" spans="1:185" x14ac:dyDescent="0.25">
      <c r="A136" t="s">
        <v>194</v>
      </c>
      <c r="B136" t="s">
        <v>1275</v>
      </c>
      <c r="C136">
        <v>1</v>
      </c>
      <c r="D136" t="s">
        <v>1275</v>
      </c>
      <c r="E136">
        <v>1</v>
      </c>
      <c r="F136" t="s">
        <v>4091</v>
      </c>
      <c r="G136" t="s">
        <v>4091</v>
      </c>
      <c r="H136" t="s">
        <v>30</v>
      </c>
      <c r="I136" t="s">
        <v>30</v>
      </c>
      <c r="J136" t="s">
        <v>30</v>
      </c>
      <c r="K136" t="s">
        <v>30</v>
      </c>
      <c r="L136" t="s">
        <v>30</v>
      </c>
      <c r="M136" t="s">
        <v>30</v>
      </c>
      <c r="N136" t="s">
        <v>30</v>
      </c>
      <c r="O136" t="s">
        <v>30</v>
      </c>
      <c r="P136" t="s">
        <v>30</v>
      </c>
      <c r="Q136" s="29" t="s">
        <v>30</v>
      </c>
      <c r="R136" s="29" t="s">
        <v>30</v>
      </c>
      <c r="S136" t="s">
        <v>30</v>
      </c>
      <c r="T136" t="s">
        <v>30</v>
      </c>
      <c r="U136" t="s">
        <v>30</v>
      </c>
      <c r="V136" t="s">
        <v>30</v>
      </c>
      <c r="W136" t="s">
        <v>30</v>
      </c>
      <c r="X136" t="s">
        <v>30</v>
      </c>
      <c r="Y136" s="29" t="s">
        <v>30</v>
      </c>
      <c r="Z136" s="29" t="s">
        <v>30</v>
      </c>
      <c r="AA136" s="29" t="s">
        <v>30</v>
      </c>
      <c r="AB136" t="s">
        <v>30</v>
      </c>
      <c r="AC136" t="s">
        <v>30</v>
      </c>
      <c r="AD136" t="s">
        <v>30</v>
      </c>
      <c r="AE136" t="s">
        <v>30</v>
      </c>
      <c r="AF136" t="s">
        <v>30</v>
      </c>
      <c r="AG136" t="s">
        <v>30</v>
      </c>
      <c r="AH136" t="s">
        <v>30</v>
      </c>
      <c r="AI136" t="s">
        <v>30</v>
      </c>
      <c r="AJ136" t="s">
        <v>5814</v>
      </c>
      <c r="AK136" t="s">
        <v>30</v>
      </c>
      <c r="AL136" t="s">
        <v>30</v>
      </c>
      <c r="AM136" t="s">
        <v>30</v>
      </c>
      <c r="AN136" s="29" t="s">
        <v>30</v>
      </c>
      <c r="AO136" t="s">
        <v>30</v>
      </c>
      <c r="AP136" t="s">
        <v>30</v>
      </c>
      <c r="AQ136" t="s">
        <v>30</v>
      </c>
      <c r="AR136" t="s">
        <v>30</v>
      </c>
      <c r="AS136" t="s">
        <v>30</v>
      </c>
      <c r="AT136" t="s">
        <v>30</v>
      </c>
      <c r="AU136" t="s">
        <v>30</v>
      </c>
      <c r="AV136" t="s">
        <v>30</v>
      </c>
      <c r="AW136" t="s">
        <v>30</v>
      </c>
      <c r="AX136" t="s">
        <v>30</v>
      </c>
      <c r="AY136" t="s">
        <v>30</v>
      </c>
      <c r="AZ136" t="s">
        <v>30</v>
      </c>
      <c r="BA136" t="s">
        <v>30</v>
      </c>
      <c r="BB136" t="s">
        <v>30</v>
      </c>
      <c r="BC136" t="s">
        <v>30</v>
      </c>
      <c r="BD136" t="s">
        <v>30</v>
      </c>
      <c r="BE136" t="s">
        <v>30</v>
      </c>
      <c r="BF136" t="s">
        <v>30</v>
      </c>
      <c r="BG136" t="s">
        <v>30</v>
      </c>
      <c r="BH136" t="s">
        <v>30</v>
      </c>
      <c r="BI136" t="s">
        <v>30</v>
      </c>
      <c r="BJ136" t="s">
        <v>30</v>
      </c>
      <c r="BK136" s="29" t="s">
        <v>30</v>
      </c>
      <c r="BL136" t="s">
        <v>3914</v>
      </c>
      <c r="BM136" t="s">
        <v>3915</v>
      </c>
      <c r="BN136" s="30">
        <v>45462.401030092602</v>
      </c>
      <c r="BO136" t="s">
        <v>5815</v>
      </c>
      <c r="BP136" t="s">
        <v>5816</v>
      </c>
      <c r="BQ136" t="s">
        <v>5817</v>
      </c>
      <c r="BR136" t="s">
        <v>3962</v>
      </c>
      <c r="BS136" t="s">
        <v>3920</v>
      </c>
      <c r="BT136" t="s">
        <v>4013</v>
      </c>
      <c r="BU136" t="s">
        <v>4014</v>
      </c>
      <c r="BV136" t="s">
        <v>5818</v>
      </c>
      <c r="BW136" t="s">
        <v>5819</v>
      </c>
      <c r="BX136" t="s">
        <v>4099</v>
      </c>
      <c r="BY136" t="s">
        <v>3926</v>
      </c>
      <c r="BZ136" t="s">
        <v>3927</v>
      </c>
      <c r="CA136" s="30">
        <v>45462.401006944398</v>
      </c>
      <c r="CB136" s="30">
        <v>45462.401030092602</v>
      </c>
      <c r="CC136" s="30">
        <v>45462.400717592602</v>
      </c>
      <c r="CD136" t="s">
        <v>15</v>
      </c>
      <c r="CE136">
        <v>2024</v>
      </c>
      <c r="CF136">
        <v>6</v>
      </c>
      <c r="CG136" t="s">
        <v>3967</v>
      </c>
      <c r="CH136" t="s">
        <v>55</v>
      </c>
      <c r="CI136" t="s">
        <v>3929</v>
      </c>
      <c r="CJ136" t="s">
        <v>3930</v>
      </c>
      <c r="CK136" t="s">
        <v>3931</v>
      </c>
      <c r="CL136" t="s">
        <v>3967</v>
      </c>
      <c r="CM136">
        <v>2035</v>
      </c>
      <c r="CN136" t="s">
        <v>3967</v>
      </c>
      <c r="CO136" t="s">
        <v>3967</v>
      </c>
      <c r="CP136" s="30">
        <v>45462</v>
      </c>
      <c r="CQ136" s="30">
        <v>45827</v>
      </c>
      <c r="CR136" t="s">
        <v>3968</v>
      </c>
      <c r="CS136" t="s">
        <v>5283</v>
      </c>
      <c r="CT136" t="s">
        <v>5820</v>
      </c>
      <c r="CU136">
        <v>23988</v>
      </c>
      <c r="CV136">
        <v>58</v>
      </c>
      <c r="CW136" t="s">
        <v>3971</v>
      </c>
      <c r="CX136" t="s">
        <v>3968</v>
      </c>
      <c r="CY136" t="s">
        <v>5779</v>
      </c>
      <c r="CZ136" t="s">
        <v>4104</v>
      </c>
      <c r="DA136" t="s">
        <v>5684</v>
      </c>
      <c r="DB136" t="s">
        <v>5818</v>
      </c>
      <c r="DC136" t="s">
        <v>5818</v>
      </c>
      <c r="DD136" t="s">
        <v>5821</v>
      </c>
      <c r="DE136" t="s">
        <v>5822</v>
      </c>
      <c r="DF136" t="s">
        <v>4428</v>
      </c>
      <c r="DG136" t="s">
        <v>4158</v>
      </c>
      <c r="DH136" t="s">
        <v>4429</v>
      </c>
      <c r="DI136" t="s">
        <v>4108</v>
      </c>
      <c r="DJ136" t="s">
        <v>4109</v>
      </c>
      <c r="DK136" t="s">
        <v>4091</v>
      </c>
      <c r="DL136" t="s">
        <v>3926</v>
      </c>
      <c r="DM136" t="s">
        <v>3945</v>
      </c>
      <c r="DN136" t="s">
        <v>3927</v>
      </c>
      <c r="DO136" t="s">
        <v>4099</v>
      </c>
      <c r="DP136" t="s">
        <v>3980</v>
      </c>
      <c r="DQ136" t="s">
        <v>15</v>
      </c>
      <c r="DR136" t="s">
        <v>3980</v>
      </c>
      <c r="DS136" t="s">
        <v>3981</v>
      </c>
      <c r="DT136" t="s">
        <v>3949</v>
      </c>
      <c r="DU136" t="s">
        <v>5686</v>
      </c>
      <c r="DV136">
        <v>0</v>
      </c>
      <c r="DW136">
        <v>0</v>
      </c>
      <c r="DX136" t="s">
        <v>3931</v>
      </c>
      <c r="DY136" t="s">
        <v>5765</v>
      </c>
      <c r="DZ136" s="30" t="s">
        <v>30</v>
      </c>
      <c r="EA136" t="s">
        <v>3931</v>
      </c>
      <c r="EB136" t="s">
        <v>3931</v>
      </c>
      <c r="EC136" t="s">
        <v>3931</v>
      </c>
      <c r="ED136" t="s">
        <v>3931</v>
      </c>
      <c r="EE136" t="s">
        <v>5823</v>
      </c>
      <c r="EF136" t="s">
        <v>5824</v>
      </c>
      <c r="EG136" t="s">
        <v>30</v>
      </c>
      <c r="EH136" t="s">
        <v>30</v>
      </c>
      <c r="EI136" t="s">
        <v>30</v>
      </c>
      <c r="EJ136" t="s">
        <v>30</v>
      </c>
      <c r="EK136" t="s">
        <v>30</v>
      </c>
      <c r="EL136">
        <v>0</v>
      </c>
      <c r="EM136">
        <v>0</v>
      </c>
      <c r="EN136" t="s">
        <v>30</v>
      </c>
      <c r="EO136" t="s">
        <v>30</v>
      </c>
      <c r="EP136">
        <v>0</v>
      </c>
      <c r="EQ136">
        <v>0</v>
      </c>
      <c r="ER136">
        <v>1</v>
      </c>
      <c r="ES136" t="s">
        <v>4257</v>
      </c>
      <c r="ET136" t="s">
        <v>5818</v>
      </c>
      <c r="EU136">
        <v>0</v>
      </c>
      <c r="EV136" t="s">
        <v>30</v>
      </c>
      <c r="EW136" t="s">
        <v>30</v>
      </c>
      <c r="EX136" t="s">
        <v>30</v>
      </c>
      <c r="EY136" t="s">
        <v>30</v>
      </c>
      <c r="EZ136" t="str">
        <f t="shared" si="2"/>
        <v/>
      </c>
      <c r="FA136">
        <v>2.31481481481481E-5</v>
      </c>
      <c r="FB136" t="s">
        <v>15</v>
      </c>
      <c r="FC136">
        <v>1</v>
      </c>
      <c r="FD136">
        <v>0</v>
      </c>
      <c r="FG136" t="s">
        <v>30</v>
      </c>
      <c r="FH136" t="s">
        <v>30</v>
      </c>
      <c r="FI136" t="s">
        <v>30</v>
      </c>
      <c r="FJ136" t="s">
        <v>30</v>
      </c>
      <c r="FK136" t="s">
        <v>30</v>
      </c>
      <c r="FL136">
        <v>1</v>
      </c>
      <c r="FM136" t="s">
        <v>5689</v>
      </c>
      <c r="FN136">
        <v>1</v>
      </c>
      <c r="FO136">
        <v>0</v>
      </c>
      <c r="FP136" t="s">
        <v>194</v>
      </c>
      <c r="FQ136">
        <v>1</v>
      </c>
      <c r="FR136">
        <v>0</v>
      </c>
      <c r="FS136" t="s">
        <v>30</v>
      </c>
      <c r="FT136" t="s">
        <v>55</v>
      </c>
      <c r="FU136">
        <v>0</v>
      </c>
      <c r="FV136">
        <v>0</v>
      </c>
      <c r="FW136">
        <v>0</v>
      </c>
      <c r="FX136">
        <v>0</v>
      </c>
      <c r="FY136" t="s">
        <v>4257</v>
      </c>
      <c r="FZ136" t="s">
        <v>4091</v>
      </c>
      <c r="GA136" t="s">
        <v>30</v>
      </c>
      <c r="GB136" t="s">
        <v>30</v>
      </c>
      <c r="GC136" t="s">
        <v>30</v>
      </c>
    </row>
    <row r="137" spans="1:185" x14ac:dyDescent="0.25">
      <c r="A137" t="s">
        <v>196</v>
      </c>
      <c r="B137" t="s">
        <v>1281</v>
      </c>
      <c r="C137">
        <v>1</v>
      </c>
      <c r="D137" t="s">
        <v>1281</v>
      </c>
      <c r="E137">
        <v>1</v>
      </c>
      <c r="F137" t="s">
        <v>4091</v>
      </c>
      <c r="G137" t="s">
        <v>4091</v>
      </c>
      <c r="H137" t="s">
        <v>30</v>
      </c>
      <c r="I137" t="s">
        <v>30</v>
      </c>
      <c r="J137" t="s">
        <v>30</v>
      </c>
      <c r="K137" t="s">
        <v>30</v>
      </c>
      <c r="L137" t="s">
        <v>30</v>
      </c>
      <c r="M137" t="s">
        <v>30</v>
      </c>
      <c r="N137" t="s">
        <v>30</v>
      </c>
      <c r="O137" t="s">
        <v>30</v>
      </c>
      <c r="P137" t="s">
        <v>30</v>
      </c>
      <c r="Q137" s="29" t="s">
        <v>30</v>
      </c>
      <c r="R137" s="29" t="s">
        <v>30</v>
      </c>
      <c r="S137" t="s">
        <v>30</v>
      </c>
      <c r="T137" t="s">
        <v>30</v>
      </c>
      <c r="U137" t="s">
        <v>30</v>
      </c>
      <c r="V137" t="s">
        <v>30</v>
      </c>
      <c r="W137" t="s">
        <v>30</v>
      </c>
      <c r="X137" t="s">
        <v>30</v>
      </c>
      <c r="Y137" s="29" t="s">
        <v>30</v>
      </c>
      <c r="Z137" s="29" t="s">
        <v>30</v>
      </c>
      <c r="AA137" s="29" t="s">
        <v>30</v>
      </c>
      <c r="AB137" t="s">
        <v>30</v>
      </c>
      <c r="AC137" t="s">
        <v>30</v>
      </c>
      <c r="AD137" t="s">
        <v>30</v>
      </c>
      <c r="AE137" t="s">
        <v>30</v>
      </c>
      <c r="AF137" t="s">
        <v>30</v>
      </c>
      <c r="AG137" t="s">
        <v>30</v>
      </c>
      <c r="AH137" t="s">
        <v>30</v>
      </c>
      <c r="AI137" t="s">
        <v>30</v>
      </c>
      <c r="AJ137" t="s">
        <v>5825</v>
      </c>
      <c r="AK137" t="s">
        <v>30</v>
      </c>
      <c r="AL137" t="s">
        <v>30</v>
      </c>
      <c r="AM137" t="s">
        <v>30</v>
      </c>
      <c r="AN137" s="29" t="s">
        <v>30</v>
      </c>
      <c r="AO137" t="s">
        <v>30</v>
      </c>
      <c r="AP137" t="s">
        <v>30</v>
      </c>
      <c r="AQ137" t="s">
        <v>30</v>
      </c>
      <c r="AR137" t="s">
        <v>30</v>
      </c>
      <c r="AS137" t="s">
        <v>30</v>
      </c>
      <c r="AT137" t="s">
        <v>30</v>
      </c>
      <c r="AU137" t="s">
        <v>30</v>
      </c>
      <c r="AV137" t="s">
        <v>30</v>
      </c>
      <c r="AW137" t="s">
        <v>30</v>
      </c>
      <c r="AX137" t="s">
        <v>30</v>
      </c>
      <c r="AY137" t="s">
        <v>30</v>
      </c>
      <c r="AZ137" t="s">
        <v>30</v>
      </c>
      <c r="BA137" t="s">
        <v>30</v>
      </c>
      <c r="BB137" t="s">
        <v>30</v>
      </c>
      <c r="BC137" t="s">
        <v>30</v>
      </c>
      <c r="BD137" t="s">
        <v>30</v>
      </c>
      <c r="BE137" t="s">
        <v>30</v>
      </c>
      <c r="BF137" t="s">
        <v>30</v>
      </c>
      <c r="BG137" t="s">
        <v>30</v>
      </c>
      <c r="BH137" t="s">
        <v>30</v>
      </c>
      <c r="BI137" t="s">
        <v>30</v>
      </c>
      <c r="BJ137" t="s">
        <v>30</v>
      </c>
      <c r="BK137" s="29" t="s">
        <v>30</v>
      </c>
      <c r="BL137" t="s">
        <v>3914</v>
      </c>
      <c r="BM137" t="s">
        <v>3915</v>
      </c>
      <c r="BN137" s="30">
        <v>45414.665763888901</v>
      </c>
      <c r="BO137" t="s">
        <v>5826</v>
      </c>
      <c r="BP137" t="s">
        <v>5827</v>
      </c>
      <c r="BQ137" t="s">
        <v>5828</v>
      </c>
      <c r="BR137" t="s">
        <v>3962</v>
      </c>
      <c r="BS137" t="s">
        <v>3920</v>
      </c>
      <c r="BT137" t="s">
        <v>4302</v>
      </c>
      <c r="BU137" t="s">
        <v>4303</v>
      </c>
      <c r="BV137" t="s">
        <v>5829</v>
      </c>
      <c r="BW137" t="s">
        <v>5830</v>
      </c>
      <c r="BX137" t="s">
        <v>4099</v>
      </c>
      <c r="BY137" t="s">
        <v>3926</v>
      </c>
      <c r="BZ137" t="s">
        <v>3927</v>
      </c>
      <c r="CA137" s="30">
        <v>45414.660972222198</v>
      </c>
      <c r="CB137" s="30">
        <v>45414.660972222198</v>
      </c>
      <c r="CC137" s="30">
        <v>45414.660567129598</v>
      </c>
      <c r="CD137" t="s">
        <v>14</v>
      </c>
      <c r="CE137">
        <v>2024</v>
      </c>
      <c r="CF137">
        <v>5</v>
      </c>
      <c r="CG137" t="s">
        <v>5831</v>
      </c>
      <c r="CH137" t="s">
        <v>55</v>
      </c>
      <c r="CI137" t="s">
        <v>3929</v>
      </c>
      <c r="CJ137" t="s">
        <v>3930</v>
      </c>
      <c r="CK137" t="s">
        <v>3931</v>
      </c>
      <c r="CL137" t="s">
        <v>5831</v>
      </c>
      <c r="CM137">
        <v>0</v>
      </c>
      <c r="CN137" t="s">
        <v>71</v>
      </c>
      <c r="CO137" t="s">
        <v>5831</v>
      </c>
      <c r="CP137" s="30" t="s">
        <v>30</v>
      </c>
      <c r="CQ137" s="30" t="s">
        <v>30</v>
      </c>
      <c r="CR137" t="s">
        <v>3968</v>
      </c>
      <c r="CS137" t="s">
        <v>5832</v>
      </c>
      <c r="CT137" t="s">
        <v>5833</v>
      </c>
      <c r="CU137">
        <v>26179</v>
      </c>
      <c r="CV137">
        <v>52</v>
      </c>
      <c r="CW137" t="s">
        <v>3971</v>
      </c>
      <c r="CX137" t="s">
        <v>3968</v>
      </c>
      <c r="CY137" t="s">
        <v>4103</v>
      </c>
      <c r="CZ137" t="s">
        <v>4104</v>
      </c>
      <c r="DA137" t="s">
        <v>5834</v>
      </c>
      <c r="DB137" t="s">
        <v>5829</v>
      </c>
      <c r="DC137" t="s">
        <v>5829</v>
      </c>
      <c r="DD137" t="s">
        <v>4593</v>
      </c>
      <c r="DE137" t="s">
        <v>5835</v>
      </c>
      <c r="DF137" t="s">
        <v>5836</v>
      </c>
      <c r="DG137" t="s">
        <v>3968</v>
      </c>
      <c r="DH137" t="s">
        <v>5837</v>
      </c>
      <c r="DI137" t="s">
        <v>4108</v>
      </c>
      <c r="DJ137" t="s">
        <v>4109</v>
      </c>
      <c r="DK137" t="s">
        <v>4091</v>
      </c>
      <c r="DL137" t="s">
        <v>3926</v>
      </c>
      <c r="DM137" t="s">
        <v>3945</v>
      </c>
      <c r="DN137" t="s">
        <v>3927</v>
      </c>
      <c r="DO137" t="s">
        <v>4099</v>
      </c>
      <c r="DP137" t="s">
        <v>4110</v>
      </c>
      <c r="DQ137" t="s">
        <v>14</v>
      </c>
      <c r="DR137" t="s">
        <v>14</v>
      </c>
      <c r="DS137" t="s">
        <v>3948</v>
      </c>
      <c r="DT137" t="s">
        <v>3949</v>
      </c>
      <c r="DU137" t="s">
        <v>5838</v>
      </c>
      <c r="DV137">
        <v>7.0000000000000007E-2</v>
      </c>
      <c r="DW137">
        <v>7.0000000000000007E-2</v>
      </c>
      <c r="DX137" t="s">
        <v>3931</v>
      </c>
      <c r="DY137" t="s">
        <v>5839</v>
      </c>
      <c r="DZ137" s="30">
        <v>45414.665763888901</v>
      </c>
      <c r="EA137" t="s">
        <v>4112</v>
      </c>
      <c r="EB137" t="s">
        <v>3931</v>
      </c>
      <c r="EC137" t="s">
        <v>3931</v>
      </c>
      <c r="ED137" t="s">
        <v>3931</v>
      </c>
      <c r="EE137" t="s">
        <v>5840</v>
      </c>
      <c r="EF137" t="s">
        <v>5841</v>
      </c>
      <c r="EG137" t="s">
        <v>39</v>
      </c>
      <c r="EH137">
        <v>0</v>
      </c>
      <c r="EI137">
        <v>0</v>
      </c>
      <c r="EJ137">
        <v>1</v>
      </c>
      <c r="EK137">
        <v>0</v>
      </c>
      <c r="EL137">
        <v>0</v>
      </c>
      <c r="EM137">
        <v>0</v>
      </c>
      <c r="EN137">
        <v>0</v>
      </c>
      <c r="EO137">
        <v>0</v>
      </c>
      <c r="EP137">
        <v>0</v>
      </c>
      <c r="EQ137">
        <v>0</v>
      </c>
      <c r="ER137">
        <v>1</v>
      </c>
      <c r="ES137" t="s">
        <v>53</v>
      </c>
      <c r="ET137" t="s">
        <v>5829</v>
      </c>
      <c r="EU137">
        <v>0</v>
      </c>
      <c r="EV137" t="s">
        <v>30</v>
      </c>
      <c r="EW137" t="s">
        <v>30</v>
      </c>
      <c r="EX137" t="s">
        <v>30</v>
      </c>
      <c r="EY137" t="s">
        <v>30</v>
      </c>
      <c r="EZ137" t="str">
        <f t="shared" si="2"/>
        <v/>
      </c>
      <c r="FA137">
        <v>4.7916666666666698E-3</v>
      </c>
      <c r="FB137" t="s">
        <v>14</v>
      </c>
      <c r="FC137">
        <v>0</v>
      </c>
      <c r="FD137">
        <v>1</v>
      </c>
      <c r="FG137" t="s">
        <v>30</v>
      </c>
      <c r="FH137" t="s">
        <v>30</v>
      </c>
      <c r="FI137" t="s">
        <v>30</v>
      </c>
      <c r="FJ137" t="s">
        <v>30</v>
      </c>
      <c r="FK137" t="s">
        <v>30</v>
      </c>
      <c r="FL137">
        <v>1</v>
      </c>
      <c r="FM137" t="s">
        <v>5842</v>
      </c>
      <c r="FN137">
        <v>0</v>
      </c>
      <c r="FO137">
        <v>1</v>
      </c>
      <c r="FP137" t="s">
        <v>196</v>
      </c>
      <c r="FQ137">
        <v>0</v>
      </c>
      <c r="FR137">
        <v>1</v>
      </c>
      <c r="FS137" t="s">
        <v>30</v>
      </c>
      <c r="FT137" t="s">
        <v>55</v>
      </c>
      <c r="FU137">
        <v>0</v>
      </c>
      <c r="FV137">
        <v>0</v>
      </c>
      <c r="FW137">
        <v>0</v>
      </c>
      <c r="FX137">
        <v>0</v>
      </c>
      <c r="FY137" t="s">
        <v>53</v>
      </c>
      <c r="FZ137" t="s">
        <v>4091</v>
      </c>
      <c r="GA137" t="s">
        <v>39</v>
      </c>
      <c r="GB137" t="s">
        <v>30</v>
      </c>
      <c r="GC137" t="s">
        <v>30</v>
      </c>
    </row>
    <row r="138" spans="1:185" x14ac:dyDescent="0.25">
      <c r="A138" t="s">
        <v>200</v>
      </c>
      <c r="B138" t="s">
        <v>1325</v>
      </c>
      <c r="C138">
        <v>1</v>
      </c>
      <c r="D138" t="s">
        <v>1325</v>
      </c>
      <c r="E138">
        <v>1</v>
      </c>
      <c r="F138" t="s">
        <v>5843</v>
      </c>
      <c r="G138" t="s">
        <v>5843</v>
      </c>
      <c r="H138" t="s">
        <v>30</v>
      </c>
      <c r="I138" t="s">
        <v>30</v>
      </c>
      <c r="J138" t="s">
        <v>30</v>
      </c>
      <c r="K138" t="s">
        <v>30</v>
      </c>
      <c r="L138" t="s">
        <v>30</v>
      </c>
      <c r="M138" t="s">
        <v>30</v>
      </c>
      <c r="N138" t="s">
        <v>30</v>
      </c>
      <c r="O138" t="s">
        <v>30</v>
      </c>
      <c r="P138" t="s">
        <v>30</v>
      </c>
      <c r="Q138" s="29" t="s">
        <v>30</v>
      </c>
      <c r="R138" s="29" t="s">
        <v>30</v>
      </c>
      <c r="S138" t="s">
        <v>30</v>
      </c>
      <c r="T138" t="s">
        <v>30</v>
      </c>
      <c r="U138" t="s">
        <v>30</v>
      </c>
      <c r="V138" t="s">
        <v>30</v>
      </c>
      <c r="W138" t="s">
        <v>30</v>
      </c>
      <c r="X138" t="s">
        <v>30</v>
      </c>
      <c r="Y138" s="29" t="s">
        <v>30</v>
      </c>
      <c r="Z138" s="29" t="s">
        <v>30</v>
      </c>
      <c r="AA138" s="29" t="s">
        <v>30</v>
      </c>
      <c r="AB138" t="s">
        <v>30</v>
      </c>
      <c r="AC138" t="s">
        <v>30</v>
      </c>
      <c r="AD138" t="s">
        <v>30</v>
      </c>
      <c r="AE138" t="s">
        <v>30</v>
      </c>
      <c r="AF138" t="s">
        <v>30</v>
      </c>
      <c r="AG138" t="s">
        <v>30</v>
      </c>
      <c r="AH138" t="s">
        <v>30</v>
      </c>
      <c r="AI138" t="s">
        <v>30</v>
      </c>
      <c r="AJ138" t="s">
        <v>5844</v>
      </c>
      <c r="AK138" t="s">
        <v>30</v>
      </c>
      <c r="AL138" t="s">
        <v>30</v>
      </c>
      <c r="AM138" t="s">
        <v>30</v>
      </c>
      <c r="AN138" s="29" t="s">
        <v>30</v>
      </c>
      <c r="AO138" t="s">
        <v>30</v>
      </c>
      <c r="AP138" t="s">
        <v>30</v>
      </c>
      <c r="AQ138" t="s">
        <v>30</v>
      </c>
      <c r="AR138" t="s">
        <v>30</v>
      </c>
      <c r="AS138" t="s">
        <v>30</v>
      </c>
      <c r="AT138" t="s">
        <v>30</v>
      </c>
      <c r="AU138" t="s">
        <v>30</v>
      </c>
      <c r="AV138" t="s">
        <v>30</v>
      </c>
      <c r="AW138" t="s">
        <v>30</v>
      </c>
      <c r="AX138" t="s">
        <v>30</v>
      </c>
      <c r="AY138" t="s">
        <v>30</v>
      </c>
      <c r="AZ138" t="s">
        <v>30</v>
      </c>
      <c r="BA138" t="s">
        <v>30</v>
      </c>
      <c r="BB138" t="s">
        <v>30</v>
      </c>
      <c r="BC138" t="s">
        <v>30</v>
      </c>
      <c r="BD138" t="s">
        <v>30</v>
      </c>
      <c r="BE138" t="s">
        <v>30</v>
      </c>
      <c r="BF138" t="s">
        <v>30</v>
      </c>
      <c r="BG138" t="s">
        <v>30</v>
      </c>
      <c r="BH138" t="s">
        <v>30</v>
      </c>
      <c r="BI138" t="s">
        <v>30</v>
      </c>
      <c r="BJ138" t="s">
        <v>30</v>
      </c>
      <c r="BK138" s="29" t="s">
        <v>30</v>
      </c>
      <c r="BL138" t="s">
        <v>3914</v>
      </c>
      <c r="BM138" t="s">
        <v>3915</v>
      </c>
      <c r="BN138" s="30">
        <v>45522.574108796303</v>
      </c>
      <c r="BO138" t="s">
        <v>5845</v>
      </c>
      <c r="BP138" t="s">
        <v>5846</v>
      </c>
      <c r="BQ138" t="s">
        <v>5847</v>
      </c>
      <c r="BR138" t="s">
        <v>3962</v>
      </c>
      <c r="BS138" t="s">
        <v>3920</v>
      </c>
      <c r="BT138" t="s">
        <v>4013</v>
      </c>
      <c r="BU138" t="s">
        <v>4014</v>
      </c>
      <c r="BV138" t="s">
        <v>5848</v>
      </c>
      <c r="BW138" t="s">
        <v>5849</v>
      </c>
      <c r="BX138" t="s">
        <v>4306</v>
      </c>
      <c r="BY138" t="s">
        <v>3926</v>
      </c>
      <c r="BZ138" t="s">
        <v>3927</v>
      </c>
      <c r="CA138" s="30">
        <v>45522.562210648197</v>
      </c>
      <c r="CB138" s="30">
        <v>45522.562210648197</v>
      </c>
      <c r="CC138" s="30">
        <v>45522.553541666697</v>
      </c>
      <c r="CD138" t="s">
        <v>14</v>
      </c>
      <c r="CE138">
        <v>2024</v>
      </c>
      <c r="CF138">
        <v>8</v>
      </c>
      <c r="CG138" t="s">
        <v>4309</v>
      </c>
      <c r="CH138" t="s">
        <v>55</v>
      </c>
      <c r="CI138" t="s">
        <v>3929</v>
      </c>
      <c r="CJ138" t="s">
        <v>4308</v>
      </c>
      <c r="CK138" t="s">
        <v>3931</v>
      </c>
      <c r="CL138" t="s">
        <v>4309</v>
      </c>
      <c r="CM138">
        <v>12243</v>
      </c>
      <c r="CN138" t="s">
        <v>4309</v>
      </c>
      <c r="CO138" t="s">
        <v>4309</v>
      </c>
      <c r="CP138" s="30" t="s">
        <v>30</v>
      </c>
      <c r="CQ138" s="30" t="s">
        <v>30</v>
      </c>
      <c r="CR138" t="s">
        <v>3968</v>
      </c>
      <c r="CS138" t="s">
        <v>5850</v>
      </c>
      <c r="CT138" t="s">
        <v>5244</v>
      </c>
      <c r="CU138">
        <v>31686</v>
      </c>
      <c r="CV138">
        <v>37</v>
      </c>
      <c r="CW138" t="s">
        <v>3935</v>
      </c>
      <c r="CX138" t="s">
        <v>3968</v>
      </c>
      <c r="CY138" t="s">
        <v>5851</v>
      </c>
      <c r="CZ138" t="s">
        <v>5852</v>
      </c>
      <c r="DA138" t="s">
        <v>5853</v>
      </c>
      <c r="DB138" t="s">
        <v>5848</v>
      </c>
      <c r="DC138" t="s">
        <v>5848</v>
      </c>
      <c r="DD138" t="s">
        <v>5854</v>
      </c>
      <c r="DE138" t="s">
        <v>5855</v>
      </c>
      <c r="DF138" t="s">
        <v>4468</v>
      </c>
      <c r="DG138" t="s">
        <v>3968</v>
      </c>
      <c r="DH138" t="s">
        <v>4469</v>
      </c>
      <c r="DI138" t="s">
        <v>5856</v>
      </c>
      <c r="DJ138" t="s">
        <v>3944</v>
      </c>
      <c r="DK138" t="s">
        <v>5843</v>
      </c>
      <c r="DL138" t="s">
        <v>3926</v>
      </c>
      <c r="DM138" t="s">
        <v>3945</v>
      </c>
      <c r="DN138" t="s">
        <v>3927</v>
      </c>
      <c r="DO138" t="s">
        <v>4306</v>
      </c>
      <c r="DP138" t="s">
        <v>4320</v>
      </c>
      <c r="DQ138" t="s">
        <v>14</v>
      </c>
      <c r="DR138" t="s">
        <v>4320</v>
      </c>
      <c r="DS138" t="s">
        <v>3948</v>
      </c>
      <c r="DT138" t="s">
        <v>3949</v>
      </c>
      <c r="DU138" t="s">
        <v>1325</v>
      </c>
      <c r="DV138">
        <v>-1</v>
      </c>
      <c r="DW138">
        <v>-1</v>
      </c>
      <c r="DX138" t="s">
        <v>3931</v>
      </c>
      <c r="DY138" t="s">
        <v>5857</v>
      </c>
      <c r="DZ138" s="30" t="s">
        <v>30</v>
      </c>
      <c r="EA138" t="s">
        <v>3931</v>
      </c>
      <c r="EB138" t="s">
        <v>3931</v>
      </c>
      <c r="EC138" t="s">
        <v>3931</v>
      </c>
      <c r="ED138" t="s">
        <v>3931</v>
      </c>
      <c r="EE138" t="s">
        <v>5858</v>
      </c>
      <c r="EF138" t="s">
        <v>5859</v>
      </c>
      <c r="EG138" t="s">
        <v>4325</v>
      </c>
      <c r="EH138">
        <v>0</v>
      </c>
      <c r="EI138">
        <v>0</v>
      </c>
      <c r="EJ138">
        <v>0</v>
      </c>
      <c r="EK138">
        <v>0</v>
      </c>
      <c r="EL138">
        <v>0</v>
      </c>
      <c r="EM138">
        <v>0</v>
      </c>
      <c r="EN138">
        <v>0</v>
      </c>
      <c r="EO138">
        <v>1</v>
      </c>
      <c r="EP138">
        <v>0</v>
      </c>
      <c r="EQ138">
        <v>0</v>
      </c>
      <c r="ER138">
        <v>1</v>
      </c>
      <c r="ES138" t="s">
        <v>62</v>
      </c>
      <c r="ET138" t="s">
        <v>5848</v>
      </c>
      <c r="EU138">
        <v>0</v>
      </c>
      <c r="EV138" t="s">
        <v>30</v>
      </c>
      <c r="EW138" t="s">
        <v>30</v>
      </c>
      <c r="EX138" t="s">
        <v>30</v>
      </c>
      <c r="EY138" t="s">
        <v>30</v>
      </c>
      <c r="EZ138" t="str">
        <f t="shared" si="2"/>
        <v/>
      </c>
      <c r="FA138">
        <v>1.18981481481481E-2</v>
      </c>
      <c r="FB138" t="s">
        <v>14</v>
      </c>
      <c r="FC138">
        <v>0</v>
      </c>
      <c r="FD138">
        <v>1</v>
      </c>
      <c r="FG138" t="s">
        <v>30</v>
      </c>
      <c r="FH138" t="s">
        <v>30</v>
      </c>
      <c r="FI138" t="s">
        <v>30</v>
      </c>
      <c r="FJ138" t="s">
        <v>30</v>
      </c>
      <c r="FK138" t="s">
        <v>30</v>
      </c>
      <c r="FL138">
        <v>1</v>
      </c>
      <c r="FM138" t="s">
        <v>3720</v>
      </c>
      <c r="FN138">
        <v>0</v>
      </c>
      <c r="FO138">
        <v>1</v>
      </c>
      <c r="FP138" t="s">
        <v>200</v>
      </c>
      <c r="FQ138">
        <v>0</v>
      </c>
      <c r="FR138">
        <v>1</v>
      </c>
      <c r="FS138" t="s">
        <v>30</v>
      </c>
      <c r="FT138" t="s">
        <v>55</v>
      </c>
      <c r="FU138">
        <v>0</v>
      </c>
      <c r="FV138">
        <v>0</v>
      </c>
      <c r="FW138">
        <v>0</v>
      </c>
      <c r="FX138">
        <v>0</v>
      </c>
      <c r="FY138" t="s">
        <v>62</v>
      </c>
      <c r="FZ138" t="s">
        <v>5843</v>
      </c>
      <c r="GA138" t="s">
        <v>4325</v>
      </c>
      <c r="GB138" t="s">
        <v>30</v>
      </c>
      <c r="GC138" t="s">
        <v>30</v>
      </c>
    </row>
    <row r="139" spans="1:185" x14ac:dyDescent="0.25">
      <c r="A139" t="s">
        <v>200</v>
      </c>
      <c r="B139" t="s">
        <v>1325</v>
      </c>
      <c r="C139">
        <v>1</v>
      </c>
      <c r="D139" t="s">
        <v>1325</v>
      </c>
      <c r="E139">
        <v>1</v>
      </c>
      <c r="F139" t="s">
        <v>5860</v>
      </c>
      <c r="G139" t="s">
        <v>5860</v>
      </c>
      <c r="H139" t="s">
        <v>30</v>
      </c>
      <c r="I139" t="s">
        <v>30</v>
      </c>
      <c r="J139" t="s">
        <v>30</v>
      </c>
      <c r="K139" t="s">
        <v>30</v>
      </c>
      <c r="L139" t="s">
        <v>30</v>
      </c>
      <c r="M139" t="s">
        <v>30</v>
      </c>
      <c r="N139" t="s">
        <v>30</v>
      </c>
      <c r="O139" t="s">
        <v>30</v>
      </c>
      <c r="P139" t="s">
        <v>30</v>
      </c>
      <c r="Q139" s="29" t="s">
        <v>30</v>
      </c>
      <c r="R139" s="29" t="s">
        <v>30</v>
      </c>
      <c r="S139" t="s">
        <v>30</v>
      </c>
      <c r="T139" t="s">
        <v>30</v>
      </c>
      <c r="U139" t="s">
        <v>30</v>
      </c>
      <c r="V139" t="s">
        <v>30</v>
      </c>
      <c r="W139" t="s">
        <v>30</v>
      </c>
      <c r="X139" t="s">
        <v>30</v>
      </c>
      <c r="Y139" s="29" t="s">
        <v>30</v>
      </c>
      <c r="Z139" s="29" t="s">
        <v>30</v>
      </c>
      <c r="AA139" s="29" t="s">
        <v>30</v>
      </c>
      <c r="AB139" t="s">
        <v>30</v>
      </c>
      <c r="AC139" t="s">
        <v>30</v>
      </c>
      <c r="AD139" t="s">
        <v>30</v>
      </c>
      <c r="AE139" t="s">
        <v>30</v>
      </c>
      <c r="AF139" t="s">
        <v>30</v>
      </c>
      <c r="AG139" t="s">
        <v>30</v>
      </c>
      <c r="AH139" t="s">
        <v>30</v>
      </c>
      <c r="AI139" t="s">
        <v>30</v>
      </c>
      <c r="AJ139" t="s">
        <v>5861</v>
      </c>
      <c r="AK139" t="s">
        <v>30</v>
      </c>
      <c r="AL139" t="s">
        <v>30</v>
      </c>
      <c r="AM139" t="s">
        <v>30</v>
      </c>
      <c r="AN139" s="29" t="s">
        <v>30</v>
      </c>
      <c r="AO139" t="s">
        <v>30</v>
      </c>
      <c r="AP139" t="s">
        <v>30</v>
      </c>
      <c r="AQ139" t="s">
        <v>30</v>
      </c>
      <c r="AR139" t="s">
        <v>30</v>
      </c>
      <c r="AS139" t="s">
        <v>30</v>
      </c>
      <c r="AT139" t="s">
        <v>30</v>
      </c>
      <c r="AU139" t="s">
        <v>30</v>
      </c>
      <c r="AV139" t="s">
        <v>30</v>
      </c>
      <c r="AW139" t="s">
        <v>30</v>
      </c>
      <c r="AX139" t="s">
        <v>30</v>
      </c>
      <c r="AY139" t="s">
        <v>30</v>
      </c>
      <c r="AZ139" t="s">
        <v>30</v>
      </c>
      <c r="BA139" t="s">
        <v>30</v>
      </c>
      <c r="BB139" t="s">
        <v>30</v>
      </c>
      <c r="BC139" t="s">
        <v>30</v>
      </c>
      <c r="BD139" t="s">
        <v>30</v>
      </c>
      <c r="BE139" t="s">
        <v>30</v>
      </c>
      <c r="BF139" t="s">
        <v>30</v>
      </c>
      <c r="BG139" t="s">
        <v>30</v>
      </c>
      <c r="BH139" t="s">
        <v>30</v>
      </c>
      <c r="BI139" t="s">
        <v>30</v>
      </c>
      <c r="BJ139" t="s">
        <v>30</v>
      </c>
      <c r="BK139" s="29" t="s">
        <v>30</v>
      </c>
      <c r="BL139" t="s">
        <v>3914</v>
      </c>
      <c r="BM139" t="s">
        <v>3915</v>
      </c>
      <c r="BN139" s="30">
        <v>45540.507881944402</v>
      </c>
      <c r="BO139" t="s">
        <v>5862</v>
      </c>
      <c r="BP139" t="s">
        <v>5863</v>
      </c>
      <c r="BQ139" t="s">
        <v>5864</v>
      </c>
      <c r="BR139" t="s">
        <v>3962</v>
      </c>
      <c r="BS139" t="s">
        <v>3920</v>
      </c>
      <c r="BT139" t="s">
        <v>4416</v>
      </c>
      <c r="BU139" t="s">
        <v>4417</v>
      </c>
      <c r="BV139" t="s">
        <v>5865</v>
      </c>
      <c r="BW139" t="s">
        <v>5866</v>
      </c>
      <c r="BX139" t="s">
        <v>4306</v>
      </c>
      <c r="BY139" t="s">
        <v>3926</v>
      </c>
      <c r="BZ139" t="s">
        <v>3927</v>
      </c>
      <c r="CA139" s="30">
        <v>45540.4773726852</v>
      </c>
      <c r="CB139" s="30">
        <v>45540.4773726852</v>
      </c>
      <c r="CC139" s="30">
        <v>45540.499814814801</v>
      </c>
      <c r="CD139" t="s">
        <v>14</v>
      </c>
      <c r="CE139">
        <v>2024</v>
      </c>
      <c r="CF139">
        <v>9</v>
      </c>
      <c r="CG139" t="s">
        <v>4309</v>
      </c>
      <c r="CH139" t="s">
        <v>54</v>
      </c>
      <c r="CI139" t="s">
        <v>3929</v>
      </c>
      <c r="CJ139" t="s">
        <v>4308</v>
      </c>
      <c r="CK139" t="s">
        <v>5867</v>
      </c>
      <c r="CL139" t="s">
        <v>4309</v>
      </c>
      <c r="CM139">
        <v>12243</v>
      </c>
      <c r="CN139" t="s">
        <v>4309</v>
      </c>
      <c r="CO139" t="s">
        <v>4309</v>
      </c>
      <c r="CP139" s="30" t="s">
        <v>30</v>
      </c>
      <c r="CQ139" s="30" t="s">
        <v>30</v>
      </c>
      <c r="CR139" t="s">
        <v>3968</v>
      </c>
      <c r="CS139" t="s">
        <v>5868</v>
      </c>
      <c r="CT139" t="s">
        <v>5869</v>
      </c>
      <c r="CU139">
        <v>26785</v>
      </c>
      <c r="CV139">
        <v>51</v>
      </c>
      <c r="CW139" t="s">
        <v>3935</v>
      </c>
      <c r="CX139" t="s">
        <v>3968</v>
      </c>
      <c r="CY139" t="s">
        <v>5870</v>
      </c>
      <c r="CZ139" t="s">
        <v>5871</v>
      </c>
      <c r="DA139" t="s">
        <v>5853</v>
      </c>
      <c r="DB139" t="s">
        <v>4097</v>
      </c>
      <c r="DC139" t="s">
        <v>5865</v>
      </c>
      <c r="DD139" t="s">
        <v>5872</v>
      </c>
      <c r="DE139" t="s">
        <v>5873</v>
      </c>
      <c r="DF139" t="s">
        <v>5874</v>
      </c>
      <c r="DG139" t="s">
        <v>3968</v>
      </c>
      <c r="DH139" t="s">
        <v>4629</v>
      </c>
      <c r="DI139" t="s">
        <v>5856</v>
      </c>
      <c r="DJ139" t="s">
        <v>5875</v>
      </c>
      <c r="DK139" t="s">
        <v>5860</v>
      </c>
      <c r="DL139" t="s">
        <v>3926</v>
      </c>
      <c r="DM139" t="s">
        <v>3945</v>
      </c>
      <c r="DN139" t="s">
        <v>3927</v>
      </c>
      <c r="DO139" t="s">
        <v>4306</v>
      </c>
      <c r="DP139" t="s">
        <v>4320</v>
      </c>
      <c r="DQ139" t="s">
        <v>14</v>
      </c>
      <c r="DR139" t="s">
        <v>4320</v>
      </c>
      <c r="DS139" t="s">
        <v>3948</v>
      </c>
      <c r="DT139" t="s">
        <v>3949</v>
      </c>
      <c r="DU139" t="s">
        <v>1325</v>
      </c>
      <c r="DV139">
        <v>-1</v>
      </c>
      <c r="DW139">
        <v>-1</v>
      </c>
      <c r="DX139" t="s">
        <v>3931</v>
      </c>
      <c r="DY139" t="s">
        <v>5876</v>
      </c>
      <c r="DZ139" s="30" t="s">
        <v>30</v>
      </c>
      <c r="EA139" t="s">
        <v>3931</v>
      </c>
      <c r="EB139" t="s">
        <v>3931</v>
      </c>
      <c r="EC139" t="s">
        <v>3931</v>
      </c>
      <c r="ED139" t="s">
        <v>3931</v>
      </c>
      <c r="EE139" t="s">
        <v>5877</v>
      </c>
      <c r="EF139" t="s">
        <v>5878</v>
      </c>
      <c r="EG139" t="s">
        <v>4325</v>
      </c>
      <c r="EH139">
        <v>0</v>
      </c>
      <c r="EI139">
        <v>0</v>
      </c>
      <c r="EJ139">
        <v>0</v>
      </c>
      <c r="EK139">
        <v>0</v>
      </c>
      <c r="EL139">
        <v>0</v>
      </c>
      <c r="EM139">
        <v>0</v>
      </c>
      <c r="EN139">
        <v>0</v>
      </c>
      <c r="EO139">
        <v>1</v>
      </c>
      <c r="EP139">
        <v>0</v>
      </c>
      <c r="EQ139">
        <v>0</v>
      </c>
      <c r="ER139">
        <v>1</v>
      </c>
      <c r="ES139" t="s">
        <v>56</v>
      </c>
      <c r="ET139" t="s">
        <v>5865</v>
      </c>
      <c r="EU139">
        <v>0</v>
      </c>
      <c r="EV139" t="s">
        <v>30</v>
      </c>
      <c r="EW139" t="s">
        <v>30</v>
      </c>
      <c r="EX139" t="s">
        <v>30</v>
      </c>
      <c r="EY139" t="s">
        <v>30</v>
      </c>
      <c r="EZ139" t="str">
        <f t="shared" si="2"/>
        <v/>
      </c>
      <c r="FA139">
        <v>3.0509259259259298E-2</v>
      </c>
      <c r="FB139" t="s">
        <v>14</v>
      </c>
      <c r="FC139">
        <v>0</v>
      </c>
      <c r="FD139">
        <v>1</v>
      </c>
      <c r="FG139" t="s">
        <v>30</v>
      </c>
      <c r="FH139" t="s">
        <v>30</v>
      </c>
      <c r="FI139" t="s">
        <v>30</v>
      </c>
      <c r="FJ139" t="s">
        <v>30</v>
      </c>
      <c r="FK139" t="s">
        <v>30</v>
      </c>
      <c r="FL139">
        <v>1</v>
      </c>
      <c r="FM139" t="s">
        <v>3720</v>
      </c>
      <c r="FN139">
        <v>0</v>
      </c>
      <c r="FO139">
        <v>1</v>
      </c>
      <c r="FP139" t="s">
        <v>200</v>
      </c>
      <c r="FQ139">
        <v>0</v>
      </c>
      <c r="FR139">
        <v>1</v>
      </c>
      <c r="FS139" t="s">
        <v>30</v>
      </c>
      <c r="FT139" t="s">
        <v>54</v>
      </c>
      <c r="FU139">
        <v>0</v>
      </c>
      <c r="FV139">
        <v>0</v>
      </c>
      <c r="FW139">
        <v>0</v>
      </c>
      <c r="FX139">
        <v>0</v>
      </c>
      <c r="FY139" t="s">
        <v>56</v>
      </c>
      <c r="FZ139" t="s">
        <v>5860</v>
      </c>
      <c r="GA139" t="s">
        <v>4325</v>
      </c>
      <c r="GB139" t="s">
        <v>30</v>
      </c>
      <c r="GC139" t="s">
        <v>30</v>
      </c>
    </row>
    <row r="140" spans="1:185" x14ac:dyDescent="0.25">
      <c r="A140" t="s">
        <v>200</v>
      </c>
      <c r="B140" t="s">
        <v>1325</v>
      </c>
      <c r="C140">
        <v>1</v>
      </c>
      <c r="D140" t="s">
        <v>1325</v>
      </c>
      <c r="E140">
        <v>1</v>
      </c>
      <c r="F140" t="s">
        <v>5860</v>
      </c>
      <c r="G140" t="s">
        <v>5860</v>
      </c>
      <c r="H140" t="s">
        <v>30</v>
      </c>
      <c r="I140" t="s">
        <v>30</v>
      </c>
      <c r="J140" t="s">
        <v>30</v>
      </c>
      <c r="K140" t="s">
        <v>30</v>
      </c>
      <c r="L140" t="s">
        <v>30</v>
      </c>
      <c r="M140" t="s">
        <v>30</v>
      </c>
      <c r="N140" t="s">
        <v>30</v>
      </c>
      <c r="O140" t="s">
        <v>30</v>
      </c>
      <c r="P140" t="s">
        <v>30</v>
      </c>
      <c r="Q140" s="29" t="s">
        <v>30</v>
      </c>
      <c r="R140" s="29" t="s">
        <v>30</v>
      </c>
      <c r="S140" t="s">
        <v>30</v>
      </c>
      <c r="T140" t="s">
        <v>30</v>
      </c>
      <c r="U140" t="s">
        <v>30</v>
      </c>
      <c r="V140" t="s">
        <v>30</v>
      </c>
      <c r="W140" t="s">
        <v>30</v>
      </c>
      <c r="X140" t="s">
        <v>30</v>
      </c>
      <c r="Y140" s="29" t="s">
        <v>30</v>
      </c>
      <c r="Z140" s="29" t="s">
        <v>30</v>
      </c>
      <c r="AA140" s="29" t="s">
        <v>30</v>
      </c>
      <c r="AB140" t="s">
        <v>30</v>
      </c>
      <c r="AC140" t="s">
        <v>30</v>
      </c>
      <c r="AD140" t="s">
        <v>30</v>
      </c>
      <c r="AE140" t="s">
        <v>30</v>
      </c>
      <c r="AF140" t="s">
        <v>30</v>
      </c>
      <c r="AG140" t="s">
        <v>30</v>
      </c>
      <c r="AH140" t="s">
        <v>30</v>
      </c>
      <c r="AI140" t="s">
        <v>30</v>
      </c>
      <c r="AJ140" t="s">
        <v>5879</v>
      </c>
      <c r="AK140" t="s">
        <v>30</v>
      </c>
      <c r="AL140" t="s">
        <v>30</v>
      </c>
      <c r="AM140" t="s">
        <v>30</v>
      </c>
      <c r="AN140" s="29" t="s">
        <v>30</v>
      </c>
      <c r="AO140" t="s">
        <v>30</v>
      </c>
      <c r="AP140" t="s">
        <v>30</v>
      </c>
      <c r="AQ140" t="s">
        <v>30</v>
      </c>
      <c r="AR140" t="s">
        <v>30</v>
      </c>
      <c r="AS140" t="s">
        <v>30</v>
      </c>
      <c r="AT140" t="s">
        <v>30</v>
      </c>
      <c r="AU140" t="s">
        <v>30</v>
      </c>
      <c r="AV140" t="s">
        <v>30</v>
      </c>
      <c r="AW140" t="s">
        <v>30</v>
      </c>
      <c r="AX140" t="s">
        <v>30</v>
      </c>
      <c r="AY140" t="s">
        <v>30</v>
      </c>
      <c r="AZ140" t="s">
        <v>30</v>
      </c>
      <c r="BA140" t="s">
        <v>30</v>
      </c>
      <c r="BB140" t="s">
        <v>30</v>
      </c>
      <c r="BC140" t="s">
        <v>30</v>
      </c>
      <c r="BD140" t="s">
        <v>30</v>
      </c>
      <c r="BE140" t="s">
        <v>30</v>
      </c>
      <c r="BF140" t="s">
        <v>30</v>
      </c>
      <c r="BG140" t="s">
        <v>30</v>
      </c>
      <c r="BH140" t="s">
        <v>30</v>
      </c>
      <c r="BI140" t="s">
        <v>30</v>
      </c>
      <c r="BJ140" t="s">
        <v>30</v>
      </c>
      <c r="BK140" s="29" t="s">
        <v>30</v>
      </c>
      <c r="BL140" t="s">
        <v>3914</v>
      </c>
      <c r="BM140" t="s">
        <v>3915</v>
      </c>
      <c r="BN140" s="30">
        <v>45370.480034722197</v>
      </c>
      <c r="BO140" t="s">
        <v>5880</v>
      </c>
      <c r="BP140" t="s">
        <v>5881</v>
      </c>
      <c r="BQ140" t="s">
        <v>5882</v>
      </c>
      <c r="BR140" t="s">
        <v>3919</v>
      </c>
      <c r="BS140" t="s">
        <v>3920</v>
      </c>
      <c r="BT140" t="s">
        <v>3921</v>
      </c>
      <c r="BU140" t="s">
        <v>4438</v>
      </c>
      <c r="BV140" t="s">
        <v>5883</v>
      </c>
      <c r="BW140" t="s">
        <v>5884</v>
      </c>
      <c r="BX140" t="s">
        <v>4306</v>
      </c>
      <c r="BY140" t="s">
        <v>3926</v>
      </c>
      <c r="BZ140" t="s">
        <v>3927</v>
      </c>
      <c r="CA140" s="30">
        <v>45370.451342592598</v>
      </c>
      <c r="CB140" s="30">
        <v>45370.451342592598</v>
      </c>
      <c r="CC140" s="30">
        <v>45370.395659722199</v>
      </c>
      <c r="CD140" t="s">
        <v>14</v>
      </c>
      <c r="CE140">
        <v>2024</v>
      </c>
      <c r="CF140">
        <v>3</v>
      </c>
      <c r="CG140" t="s">
        <v>4309</v>
      </c>
      <c r="CH140" t="s">
        <v>55</v>
      </c>
      <c r="CI140" t="s">
        <v>3929</v>
      </c>
      <c r="CJ140" t="s">
        <v>4308</v>
      </c>
      <c r="CK140" t="s">
        <v>3931</v>
      </c>
      <c r="CL140" t="s">
        <v>4309</v>
      </c>
      <c r="CM140">
        <v>12243</v>
      </c>
      <c r="CN140" t="s">
        <v>4309</v>
      </c>
      <c r="CO140" t="s">
        <v>4309</v>
      </c>
      <c r="CP140" s="30" t="s">
        <v>30</v>
      </c>
      <c r="CQ140" s="30" t="s">
        <v>30</v>
      </c>
      <c r="CR140" t="s">
        <v>3932</v>
      </c>
      <c r="CS140" t="s">
        <v>5885</v>
      </c>
      <c r="CT140" t="s">
        <v>5886</v>
      </c>
      <c r="CU140">
        <v>33014</v>
      </c>
      <c r="CV140">
        <v>33</v>
      </c>
      <c r="CW140" t="s">
        <v>3935</v>
      </c>
      <c r="CX140" t="s">
        <v>3932</v>
      </c>
      <c r="CY140" t="s">
        <v>5887</v>
      </c>
      <c r="CZ140" t="s">
        <v>5888</v>
      </c>
      <c r="DA140" t="s">
        <v>5889</v>
      </c>
      <c r="DB140" t="s">
        <v>5883</v>
      </c>
      <c r="DC140" t="s">
        <v>5883</v>
      </c>
      <c r="DD140" t="s">
        <v>5890</v>
      </c>
      <c r="DE140" t="s">
        <v>5891</v>
      </c>
      <c r="DF140" t="s">
        <v>5892</v>
      </c>
      <c r="DG140" t="s">
        <v>3932</v>
      </c>
      <c r="DH140" t="s">
        <v>5893</v>
      </c>
      <c r="DI140" t="s">
        <v>5856</v>
      </c>
      <c r="DJ140" t="s">
        <v>5875</v>
      </c>
      <c r="DK140" t="s">
        <v>5860</v>
      </c>
      <c r="DL140" t="s">
        <v>3926</v>
      </c>
      <c r="DM140" t="s">
        <v>3945</v>
      </c>
      <c r="DN140" t="s">
        <v>3927</v>
      </c>
      <c r="DO140" t="s">
        <v>4306</v>
      </c>
      <c r="DP140" t="s">
        <v>4320</v>
      </c>
      <c r="DQ140" t="s">
        <v>14</v>
      </c>
      <c r="DR140" t="s">
        <v>4320</v>
      </c>
      <c r="DS140" t="s">
        <v>3948</v>
      </c>
      <c r="DT140" t="s">
        <v>3949</v>
      </c>
      <c r="DU140" t="s">
        <v>5894</v>
      </c>
      <c r="DV140">
        <v>-1</v>
      </c>
      <c r="DW140">
        <v>-1</v>
      </c>
      <c r="DX140" t="s">
        <v>3931</v>
      </c>
      <c r="DY140" t="s">
        <v>5895</v>
      </c>
      <c r="DZ140" s="30" t="s">
        <v>30</v>
      </c>
      <c r="EA140" t="s">
        <v>3931</v>
      </c>
      <c r="EB140" t="s">
        <v>3931</v>
      </c>
      <c r="EC140" t="s">
        <v>3931</v>
      </c>
      <c r="ED140" t="s">
        <v>3931</v>
      </c>
      <c r="EE140" t="s">
        <v>5896</v>
      </c>
      <c r="EF140" t="s">
        <v>5897</v>
      </c>
      <c r="EG140" t="s">
        <v>4325</v>
      </c>
      <c r="EH140">
        <v>0</v>
      </c>
      <c r="EI140">
        <v>0</v>
      </c>
      <c r="EJ140">
        <v>0</v>
      </c>
      <c r="EK140">
        <v>0</v>
      </c>
      <c r="EL140">
        <v>0</v>
      </c>
      <c r="EM140">
        <v>0</v>
      </c>
      <c r="EN140">
        <v>0</v>
      </c>
      <c r="EO140">
        <v>1</v>
      </c>
      <c r="EP140">
        <v>0</v>
      </c>
      <c r="EQ140">
        <v>0</v>
      </c>
      <c r="ER140">
        <v>1</v>
      </c>
      <c r="ES140" t="s">
        <v>62</v>
      </c>
      <c r="ET140" t="s">
        <v>5883</v>
      </c>
      <c r="EU140">
        <v>0</v>
      </c>
      <c r="EV140" t="s">
        <v>30</v>
      </c>
      <c r="EW140" t="s">
        <v>30</v>
      </c>
      <c r="EX140" t="s">
        <v>30</v>
      </c>
      <c r="EY140" t="s">
        <v>30</v>
      </c>
      <c r="EZ140" t="str">
        <f t="shared" si="2"/>
        <v/>
      </c>
      <c r="FA140">
        <v>2.8692129629629599E-2</v>
      </c>
      <c r="FB140" t="s">
        <v>14</v>
      </c>
      <c r="FC140">
        <v>0</v>
      </c>
      <c r="FD140">
        <v>1</v>
      </c>
      <c r="FG140" t="s">
        <v>30</v>
      </c>
      <c r="FH140" t="s">
        <v>30</v>
      </c>
      <c r="FI140" t="s">
        <v>30</v>
      </c>
      <c r="FJ140" t="s">
        <v>30</v>
      </c>
      <c r="FK140" t="s">
        <v>30</v>
      </c>
      <c r="FL140">
        <v>1</v>
      </c>
      <c r="FM140" t="s">
        <v>3720</v>
      </c>
      <c r="FN140">
        <v>0</v>
      </c>
      <c r="FO140">
        <v>1</v>
      </c>
      <c r="FP140" t="s">
        <v>200</v>
      </c>
      <c r="FQ140">
        <v>0</v>
      </c>
      <c r="FR140">
        <v>1</v>
      </c>
      <c r="FS140" t="s">
        <v>30</v>
      </c>
      <c r="FT140" t="s">
        <v>55</v>
      </c>
      <c r="FU140">
        <v>0</v>
      </c>
      <c r="FV140">
        <v>0</v>
      </c>
      <c r="FW140">
        <v>0</v>
      </c>
      <c r="FX140">
        <v>0</v>
      </c>
      <c r="FY140" t="s">
        <v>62</v>
      </c>
      <c r="FZ140" t="s">
        <v>5860</v>
      </c>
      <c r="GA140" t="s">
        <v>4325</v>
      </c>
      <c r="GB140" t="s">
        <v>30</v>
      </c>
      <c r="GC140" t="s">
        <v>30</v>
      </c>
    </row>
    <row r="141" spans="1:185" x14ac:dyDescent="0.25">
      <c r="A141" t="s">
        <v>200</v>
      </c>
      <c r="B141" t="s">
        <v>1325</v>
      </c>
      <c r="C141">
        <v>1</v>
      </c>
      <c r="D141" t="s">
        <v>1325</v>
      </c>
      <c r="E141">
        <v>1</v>
      </c>
      <c r="F141" t="s">
        <v>4030</v>
      </c>
      <c r="G141" t="s">
        <v>4030</v>
      </c>
      <c r="H141" t="s">
        <v>30</v>
      </c>
      <c r="I141" t="s">
        <v>30</v>
      </c>
      <c r="J141" t="s">
        <v>30</v>
      </c>
      <c r="K141" t="s">
        <v>30</v>
      </c>
      <c r="L141" t="s">
        <v>30</v>
      </c>
      <c r="M141" t="s">
        <v>30</v>
      </c>
      <c r="N141" t="s">
        <v>30</v>
      </c>
      <c r="O141" t="s">
        <v>30</v>
      </c>
      <c r="P141" t="s">
        <v>30</v>
      </c>
      <c r="Q141" s="29" t="s">
        <v>30</v>
      </c>
      <c r="R141" s="29" t="s">
        <v>30</v>
      </c>
      <c r="S141" t="s">
        <v>30</v>
      </c>
      <c r="T141" t="s">
        <v>30</v>
      </c>
      <c r="U141" t="s">
        <v>30</v>
      </c>
      <c r="V141" t="s">
        <v>30</v>
      </c>
      <c r="W141" t="s">
        <v>30</v>
      </c>
      <c r="X141" t="s">
        <v>30</v>
      </c>
      <c r="Y141" s="29" t="s">
        <v>30</v>
      </c>
      <c r="Z141" s="29" t="s">
        <v>30</v>
      </c>
      <c r="AA141" s="29" t="s">
        <v>30</v>
      </c>
      <c r="AB141" t="s">
        <v>30</v>
      </c>
      <c r="AC141" t="s">
        <v>30</v>
      </c>
      <c r="AD141" t="s">
        <v>30</v>
      </c>
      <c r="AE141" t="s">
        <v>30</v>
      </c>
      <c r="AF141" t="s">
        <v>30</v>
      </c>
      <c r="AG141" t="s">
        <v>30</v>
      </c>
      <c r="AH141" t="s">
        <v>30</v>
      </c>
      <c r="AI141" t="s">
        <v>30</v>
      </c>
      <c r="AJ141" t="s">
        <v>5898</v>
      </c>
      <c r="AK141" t="s">
        <v>30</v>
      </c>
      <c r="AL141" t="s">
        <v>30</v>
      </c>
      <c r="AM141" t="s">
        <v>30</v>
      </c>
      <c r="AN141" s="29" t="s">
        <v>30</v>
      </c>
      <c r="AO141" t="s">
        <v>30</v>
      </c>
      <c r="AP141" t="s">
        <v>30</v>
      </c>
      <c r="AQ141" t="s">
        <v>30</v>
      </c>
      <c r="AR141" t="s">
        <v>30</v>
      </c>
      <c r="AS141" t="s">
        <v>30</v>
      </c>
      <c r="AT141" t="s">
        <v>30</v>
      </c>
      <c r="AU141" t="s">
        <v>30</v>
      </c>
      <c r="AV141" t="s">
        <v>30</v>
      </c>
      <c r="AW141" t="s">
        <v>30</v>
      </c>
      <c r="AX141" t="s">
        <v>30</v>
      </c>
      <c r="AY141" t="s">
        <v>30</v>
      </c>
      <c r="AZ141" t="s">
        <v>30</v>
      </c>
      <c r="BA141" t="s">
        <v>30</v>
      </c>
      <c r="BB141" t="s">
        <v>30</v>
      </c>
      <c r="BC141" t="s">
        <v>30</v>
      </c>
      <c r="BD141" t="s">
        <v>30</v>
      </c>
      <c r="BE141" t="s">
        <v>30</v>
      </c>
      <c r="BF141" t="s">
        <v>30</v>
      </c>
      <c r="BG141" t="s">
        <v>30</v>
      </c>
      <c r="BH141" t="s">
        <v>30</v>
      </c>
      <c r="BI141" t="s">
        <v>30</v>
      </c>
      <c r="BJ141" t="s">
        <v>30</v>
      </c>
      <c r="BK141" s="29" t="s">
        <v>30</v>
      </c>
      <c r="BL141" t="s">
        <v>3914</v>
      </c>
      <c r="BM141" t="s">
        <v>3915</v>
      </c>
      <c r="BN141" s="30">
        <v>45365.431041666699</v>
      </c>
      <c r="BO141" t="s">
        <v>5899</v>
      </c>
      <c r="BP141" t="s">
        <v>5900</v>
      </c>
      <c r="BQ141" t="s">
        <v>5901</v>
      </c>
      <c r="BR141" t="s">
        <v>3962</v>
      </c>
      <c r="BS141" t="s">
        <v>3920</v>
      </c>
      <c r="BT141" t="s">
        <v>3921</v>
      </c>
      <c r="BU141" t="s">
        <v>5902</v>
      </c>
      <c r="BV141" t="s">
        <v>5903</v>
      </c>
      <c r="BW141" t="s">
        <v>5904</v>
      </c>
      <c r="BX141" t="s">
        <v>4038</v>
      </c>
      <c r="BY141" t="s">
        <v>3926</v>
      </c>
      <c r="BZ141" t="s">
        <v>3927</v>
      </c>
      <c r="CA141" s="30">
        <v>45365.401469907403</v>
      </c>
      <c r="CB141" s="30">
        <v>45365.401469907403</v>
      </c>
      <c r="CC141" s="30">
        <v>45365.4003240741</v>
      </c>
      <c r="CD141" t="s">
        <v>14</v>
      </c>
      <c r="CE141">
        <v>2024</v>
      </c>
      <c r="CF141">
        <v>3</v>
      </c>
      <c r="CG141" t="s">
        <v>5158</v>
      </c>
      <c r="CH141" t="s">
        <v>55</v>
      </c>
      <c r="CI141" t="s">
        <v>3929</v>
      </c>
      <c r="CJ141" t="s">
        <v>3930</v>
      </c>
      <c r="CK141" t="s">
        <v>3931</v>
      </c>
      <c r="CL141" t="s">
        <v>5158</v>
      </c>
      <c r="CM141">
        <v>0</v>
      </c>
      <c r="CN141" t="s">
        <v>71</v>
      </c>
      <c r="CO141" t="s">
        <v>5158</v>
      </c>
      <c r="CP141" s="30" t="s">
        <v>30</v>
      </c>
      <c r="CQ141" s="30" t="s">
        <v>30</v>
      </c>
      <c r="CR141" t="s">
        <v>3968</v>
      </c>
      <c r="CS141" t="s">
        <v>5905</v>
      </c>
      <c r="CT141" t="s">
        <v>4777</v>
      </c>
      <c r="CU141">
        <v>21449</v>
      </c>
      <c r="CV141">
        <v>65</v>
      </c>
      <c r="CW141" t="s">
        <v>3935</v>
      </c>
      <c r="CX141" t="s">
        <v>3996</v>
      </c>
      <c r="CY141" t="s">
        <v>4043</v>
      </c>
      <c r="CZ141" t="s">
        <v>4044</v>
      </c>
      <c r="DA141" t="s">
        <v>5853</v>
      </c>
      <c r="DB141" t="s">
        <v>5903</v>
      </c>
      <c r="DC141" t="s">
        <v>5903</v>
      </c>
      <c r="DD141" t="s">
        <v>5906</v>
      </c>
      <c r="DE141" t="s">
        <v>5907</v>
      </c>
      <c r="DF141" t="s">
        <v>5908</v>
      </c>
      <c r="DG141" t="s">
        <v>3996</v>
      </c>
      <c r="DH141" t="s">
        <v>5909</v>
      </c>
      <c r="DI141" t="s">
        <v>4003</v>
      </c>
      <c r="DJ141" t="s">
        <v>3944</v>
      </c>
      <c r="DK141" t="s">
        <v>4030</v>
      </c>
      <c r="DL141" t="s">
        <v>3926</v>
      </c>
      <c r="DM141" t="s">
        <v>3945</v>
      </c>
      <c r="DN141" t="s">
        <v>3927</v>
      </c>
      <c r="DO141" t="s">
        <v>4038</v>
      </c>
      <c r="DP141" t="s">
        <v>4110</v>
      </c>
      <c r="DQ141" t="s">
        <v>14</v>
      </c>
      <c r="DR141" t="s">
        <v>14</v>
      </c>
      <c r="DS141" t="s">
        <v>3948</v>
      </c>
      <c r="DT141" t="s">
        <v>3949</v>
      </c>
      <c r="DU141" t="s">
        <v>1325</v>
      </c>
      <c r="DV141">
        <v>0.43</v>
      </c>
      <c r="DW141">
        <v>0.43</v>
      </c>
      <c r="DX141" t="s">
        <v>3931</v>
      </c>
      <c r="DY141" t="s">
        <v>4050</v>
      </c>
      <c r="DZ141" s="30">
        <v>45365.431041666699</v>
      </c>
      <c r="EA141" t="s">
        <v>4112</v>
      </c>
      <c r="EB141" t="s">
        <v>3931</v>
      </c>
      <c r="EC141" t="s">
        <v>3931</v>
      </c>
      <c r="ED141" t="s">
        <v>3931</v>
      </c>
      <c r="EE141" t="s">
        <v>5910</v>
      </c>
      <c r="EF141" t="s">
        <v>5911</v>
      </c>
      <c r="EG141" t="s">
        <v>40</v>
      </c>
      <c r="EH141">
        <v>0</v>
      </c>
      <c r="EI141">
        <v>1</v>
      </c>
      <c r="EJ141">
        <v>0</v>
      </c>
      <c r="EK141">
        <v>0</v>
      </c>
      <c r="EL141">
        <v>0</v>
      </c>
      <c r="EM141">
        <v>0</v>
      </c>
      <c r="EN141">
        <v>0</v>
      </c>
      <c r="EO141">
        <v>0</v>
      </c>
      <c r="EP141">
        <v>0</v>
      </c>
      <c r="EQ141">
        <v>0</v>
      </c>
      <c r="ER141">
        <v>1</v>
      </c>
      <c r="ES141" t="s">
        <v>59</v>
      </c>
      <c r="ET141" t="s">
        <v>5903</v>
      </c>
      <c r="EU141">
        <v>0</v>
      </c>
      <c r="EV141" t="s">
        <v>30</v>
      </c>
      <c r="EW141" t="s">
        <v>30</v>
      </c>
      <c r="EX141" t="s">
        <v>30</v>
      </c>
      <c r="EY141" t="s">
        <v>30</v>
      </c>
      <c r="EZ141" t="str">
        <f t="shared" si="2"/>
        <v/>
      </c>
      <c r="FA141">
        <v>2.9571759259259301E-2</v>
      </c>
      <c r="FB141" t="s">
        <v>14</v>
      </c>
      <c r="FC141">
        <v>0</v>
      </c>
      <c r="FD141">
        <v>1</v>
      </c>
      <c r="FG141" t="s">
        <v>30</v>
      </c>
      <c r="FH141" t="s">
        <v>30</v>
      </c>
      <c r="FI141" t="s">
        <v>30</v>
      </c>
      <c r="FJ141" t="s">
        <v>30</v>
      </c>
      <c r="FK141" t="s">
        <v>30</v>
      </c>
      <c r="FL141">
        <v>1</v>
      </c>
      <c r="FM141" t="s">
        <v>3720</v>
      </c>
      <c r="FN141">
        <v>0</v>
      </c>
      <c r="FO141">
        <v>1</v>
      </c>
      <c r="FP141" t="s">
        <v>200</v>
      </c>
      <c r="FQ141">
        <v>0</v>
      </c>
      <c r="FR141">
        <v>1</v>
      </c>
      <c r="FS141" t="s">
        <v>30</v>
      </c>
      <c r="FT141" t="s">
        <v>55</v>
      </c>
      <c r="FU141">
        <v>0</v>
      </c>
      <c r="FV141">
        <v>0</v>
      </c>
      <c r="FW141">
        <v>0</v>
      </c>
      <c r="FX141">
        <v>0</v>
      </c>
      <c r="FY141" t="s">
        <v>59</v>
      </c>
      <c r="FZ141" t="s">
        <v>4030</v>
      </c>
      <c r="GA141" t="s">
        <v>40</v>
      </c>
      <c r="GB141" t="s">
        <v>30</v>
      </c>
      <c r="GC141" t="s">
        <v>30</v>
      </c>
    </row>
    <row r="142" spans="1:185" x14ac:dyDescent="0.25">
      <c r="A142" t="s">
        <v>200</v>
      </c>
      <c r="B142" t="s">
        <v>1325</v>
      </c>
      <c r="C142">
        <v>1</v>
      </c>
      <c r="D142" t="s">
        <v>1325</v>
      </c>
      <c r="E142">
        <v>1</v>
      </c>
      <c r="F142" t="s">
        <v>4030</v>
      </c>
      <c r="G142" t="s">
        <v>4030</v>
      </c>
      <c r="H142" t="s">
        <v>30</v>
      </c>
      <c r="I142" t="s">
        <v>30</v>
      </c>
      <c r="J142" t="s">
        <v>30</v>
      </c>
      <c r="K142" t="s">
        <v>30</v>
      </c>
      <c r="L142" t="s">
        <v>30</v>
      </c>
      <c r="M142" t="s">
        <v>30</v>
      </c>
      <c r="N142" t="s">
        <v>30</v>
      </c>
      <c r="O142" t="s">
        <v>30</v>
      </c>
      <c r="P142" t="s">
        <v>30</v>
      </c>
      <c r="Q142" s="29" t="s">
        <v>30</v>
      </c>
      <c r="R142" s="29" t="s">
        <v>30</v>
      </c>
      <c r="S142" t="s">
        <v>30</v>
      </c>
      <c r="T142" t="s">
        <v>30</v>
      </c>
      <c r="U142" t="s">
        <v>30</v>
      </c>
      <c r="V142" t="s">
        <v>30</v>
      </c>
      <c r="W142" t="s">
        <v>30</v>
      </c>
      <c r="X142" t="s">
        <v>30</v>
      </c>
      <c r="Y142" s="29" t="s">
        <v>30</v>
      </c>
      <c r="Z142" s="29" t="s">
        <v>30</v>
      </c>
      <c r="AA142" s="29" t="s">
        <v>30</v>
      </c>
      <c r="AB142" t="s">
        <v>30</v>
      </c>
      <c r="AC142" t="s">
        <v>30</v>
      </c>
      <c r="AD142" t="s">
        <v>30</v>
      </c>
      <c r="AE142" t="s">
        <v>30</v>
      </c>
      <c r="AF142" t="s">
        <v>30</v>
      </c>
      <c r="AG142" t="s">
        <v>30</v>
      </c>
      <c r="AH142" t="s">
        <v>30</v>
      </c>
      <c r="AI142" t="s">
        <v>30</v>
      </c>
      <c r="AJ142" t="s">
        <v>5912</v>
      </c>
      <c r="AK142" t="s">
        <v>30</v>
      </c>
      <c r="AL142" t="s">
        <v>30</v>
      </c>
      <c r="AM142" t="s">
        <v>30</v>
      </c>
      <c r="AN142" s="29" t="s">
        <v>30</v>
      </c>
      <c r="AO142" t="s">
        <v>30</v>
      </c>
      <c r="AP142" t="s">
        <v>30</v>
      </c>
      <c r="AQ142" t="s">
        <v>30</v>
      </c>
      <c r="AR142" t="s">
        <v>30</v>
      </c>
      <c r="AS142" t="s">
        <v>30</v>
      </c>
      <c r="AT142" t="s">
        <v>30</v>
      </c>
      <c r="AU142" t="s">
        <v>30</v>
      </c>
      <c r="AV142" t="s">
        <v>30</v>
      </c>
      <c r="AW142" t="s">
        <v>30</v>
      </c>
      <c r="AX142" t="s">
        <v>30</v>
      </c>
      <c r="AY142" t="s">
        <v>30</v>
      </c>
      <c r="AZ142" t="s">
        <v>30</v>
      </c>
      <c r="BA142" t="s">
        <v>30</v>
      </c>
      <c r="BB142" t="s">
        <v>30</v>
      </c>
      <c r="BC142" t="s">
        <v>30</v>
      </c>
      <c r="BD142" t="s">
        <v>30</v>
      </c>
      <c r="BE142" t="s">
        <v>30</v>
      </c>
      <c r="BF142" t="s">
        <v>30</v>
      </c>
      <c r="BG142" t="s">
        <v>30</v>
      </c>
      <c r="BH142" t="s">
        <v>30</v>
      </c>
      <c r="BI142" t="s">
        <v>30</v>
      </c>
      <c r="BJ142" t="s">
        <v>30</v>
      </c>
      <c r="BK142" s="29" t="s">
        <v>30</v>
      </c>
      <c r="BL142" t="s">
        <v>3914</v>
      </c>
      <c r="BM142" t="s">
        <v>3915</v>
      </c>
      <c r="BN142" s="30">
        <v>45325.418587963002</v>
      </c>
      <c r="BO142" t="s">
        <v>5913</v>
      </c>
      <c r="BP142" t="s">
        <v>5914</v>
      </c>
      <c r="BQ142" t="s">
        <v>5915</v>
      </c>
      <c r="BR142" t="s">
        <v>3962</v>
      </c>
      <c r="BS142" t="s">
        <v>3920</v>
      </c>
      <c r="BT142" t="s">
        <v>3921</v>
      </c>
      <c r="BU142" t="s">
        <v>5916</v>
      </c>
      <c r="BV142" t="s">
        <v>5917</v>
      </c>
      <c r="BW142" t="s">
        <v>5918</v>
      </c>
      <c r="BX142" t="s">
        <v>4038</v>
      </c>
      <c r="BY142" t="s">
        <v>3926</v>
      </c>
      <c r="BZ142" t="s">
        <v>3927</v>
      </c>
      <c r="CA142" s="30">
        <v>45325.133541666699</v>
      </c>
      <c r="CB142" s="30" t="s">
        <v>30</v>
      </c>
      <c r="CC142" s="30">
        <v>45325.131412037001</v>
      </c>
      <c r="CD142" t="s">
        <v>14</v>
      </c>
      <c r="CE142">
        <v>2024</v>
      </c>
      <c r="CF142">
        <v>2</v>
      </c>
      <c r="CG142" t="s">
        <v>5158</v>
      </c>
      <c r="CH142" t="s">
        <v>55</v>
      </c>
      <c r="CI142" t="s">
        <v>3929</v>
      </c>
      <c r="CJ142" t="s">
        <v>3930</v>
      </c>
      <c r="CK142" t="s">
        <v>3931</v>
      </c>
      <c r="CL142" t="s">
        <v>5158</v>
      </c>
      <c r="CM142">
        <v>0</v>
      </c>
      <c r="CN142" t="s">
        <v>71</v>
      </c>
      <c r="CO142" t="s">
        <v>5158</v>
      </c>
      <c r="CP142" s="30" t="s">
        <v>30</v>
      </c>
      <c r="CQ142" s="30" t="s">
        <v>30</v>
      </c>
      <c r="CR142" t="s">
        <v>3968</v>
      </c>
      <c r="CS142" t="s">
        <v>5919</v>
      </c>
      <c r="CT142" t="s">
        <v>5869</v>
      </c>
      <c r="CU142">
        <v>30079</v>
      </c>
      <c r="CV142">
        <v>41</v>
      </c>
      <c r="CW142" t="s">
        <v>3935</v>
      </c>
      <c r="CX142" t="s">
        <v>5920</v>
      </c>
      <c r="CY142" t="s">
        <v>4043</v>
      </c>
      <c r="CZ142" t="s">
        <v>4044</v>
      </c>
      <c r="DA142" t="s">
        <v>5921</v>
      </c>
      <c r="DB142" t="s">
        <v>5917</v>
      </c>
      <c r="DC142" t="s">
        <v>5917</v>
      </c>
      <c r="DD142" t="s">
        <v>5922</v>
      </c>
      <c r="DE142" t="s">
        <v>5923</v>
      </c>
      <c r="DF142" t="s">
        <v>5924</v>
      </c>
      <c r="DG142" t="s">
        <v>5920</v>
      </c>
      <c r="DH142" t="s">
        <v>5925</v>
      </c>
      <c r="DI142" t="s">
        <v>4003</v>
      </c>
      <c r="DJ142" t="s">
        <v>3944</v>
      </c>
      <c r="DK142" t="s">
        <v>4030</v>
      </c>
      <c r="DL142" t="s">
        <v>3926</v>
      </c>
      <c r="DM142" t="s">
        <v>3945</v>
      </c>
      <c r="DN142" t="s">
        <v>3927</v>
      </c>
      <c r="DO142" t="s">
        <v>4038</v>
      </c>
      <c r="DP142" t="s">
        <v>4110</v>
      </c>
      <c r="DQ142" t="s">
        <v>14</v>
      </c>
      <c r="DR142" t="s">
        <v>14</v>
      </c>
      <c r="DS142" t="s">
        <v>3948</v>
      </c>
      <c r="DT142" t="s">
        <v>3949</v>
      </c>
      <c r="DU142" t="s">
        <v>5926</v>
      </c>
      <c r="DV142">
        <v>6.5</v>
      </c>
      <c r="DW142">
        <v>6.5</v>
      </c>
      <c r="DX142" t="s">
        <v>3931</v>
      </c>
      <c r="DY142" t="s">
        <v>4050</v>
      </c>
      <c r="DZ142" s="30">
        <v>45325.418587963002</v>
      </c>
      <c r="EA142" t="s">
        <v>5159</v>
      </c>
      <c r="EB142" t="s">
        <v>3931</v>
      </c>
      <c r="EC142" t="s">
        <v>5160</v>
      </c>
      <c r="ED142" t="s">
        <v>5161</v>
      </c>
      <c r="EE142" t="s">
        <v>5927</v>
      </c>
      <c r="EF142" t="s">
        <v>5928</v>
      </c>
      <c r="EG142" t="s">
        <v>40</v>
      </c>
      <c r="EH142">
        <v>0</v>
      </c>
      <c r="EI142">
        <v>1</v>
      </c>
      <c r="EJ142">
        <v>0</v>
      </c>
      <c r="EK142">
        <v>0</v>
      </c>
      <c r="EL142">
        <v>0</v>
      </c>
      <c r="EM142">
        <v>0</v>
      </c>
      <c r="EN142">
        <v>0</v>
      </c>
      <c r="EO142">
        <v>0</v>
      </c>
      <c r="EP142">
        <v>0</v>
      </c>
      <c r="EQ142">
        <v>0</v>
      </c>
      <c r="ER142">
        <v>1</v>
      </c>
      <c r="ES142" t="s">
        <v>59</v>
      </c>
      <c r="ET142" t="s">
        <v>5917</v>
      </c>
      <c r="EU142">
        <v>0</v>
      </c>
      <c r="EV142" t="s">
        <v>30</v>
      </c>
      <c r="EW142" t="s">
        <v>30</v>
      </c>
      <c r="EX142" t="s">
        <v>30</v>
      </c>
      <c r="EY142" t="s">
        <v>30</v>
      </c>
      <c r="EZ142" t="str">
        <f t="shared" si="2"/>
        <v/>
      </c>
      <c r="FA142">
        <v>0.28504629629629602</v>
      </c>
      <c r="FB142" t="s">
        <v>14</v>
      </c>
      <c r="FC142">
        <v>0</v>
      </c>
      <c r="FD142">
        <v>1</v>
      </c>
      <c r="FG142" t="s">
        <v>30</v>
      </c>
      <c r="FH142" t="s">
        <v>30</v>
      </c>
      <c r="FI142" t="s">
        <v>30</v>
      </c>
      <c r="FJ142" t="s">
        <v>30</v>
      </c>
      <c r="FK142" t="s">
        <v>30</v>
      </c>
      <c r="FL142">
        <v>1</v>
      </c>
      <c r="FM142" t="s">
        <v>3720</v>
      </c>
      <c r="FN142">
        <v>0</v>
      </c>
      <c r="FO142">
        <v>1</v>
      </c>
      <c r="FP142" t="s">
        <v>200</v>
      </c>
      <c r="FQ142">
        <v>0</v>
      </c>
      <c r="FR142">
        <v>1</v>
      </c>
      <c r="FS142" t="s">
        <v>30</v>
      </c>
      <c r="FT142" t="s">
        <v>55</v>
      </c>
      <c r="FU142">
        <v>0</v>
      </c>
      <c r="FV142">
        <v>0</v>
      </c>
      <c r="FW142">
        <v>0</v>
      </c>
      <c r="FX142">
        <v>0</v>
      </c>
      <c r="FY142" t="s">
        <v>59</v>
      </c>
      <c r="FZ142" t="s">
        <v>4030</v>
      </c>
      <c r="GA142" t="s">
        <v>40</v>
      </c>
      <c r="GB142" t="s">
        <v>30</v>
      </c>
      <c r="GC142" t="s">
        <v>30</v>
      </c>
    </row>
    <row r="143" spans="1:185" x14ac:dyDescent="0.25">
      <c r="A143" t="s">
        <v>200</v>
      </c>
      <c r="B143" t="s">
        <v>1325</v>
      </c>
      <c r="C143">
        <v>1</v>
      </c>
      <c r="D143" t="s">
        <v>1325</v>
      </c>
      <c r="E143">
        <v>1</v>
      </c>
      <c r="F143" t="s">
        <v>4399</v>
      </c>
      <c r="G143" t="s">
        <v>4399</v>
      </c>
      <c r="H143" t="s">
        <v>30</v>
      </c>
      <c r="I143" t="s">
        <v>30</v>
      </c>
      <c r="J143" t="s">
        <v>30</v>
      </c>
      <c r="K143" t="s">
        <v>30</v>
      </c>
      <c r="L143" t="s">
        <v>30</v>
      </c>
      <c r="M143" t="s">
        <v>30</v>
      </c>
      <c r="N143" t="s">
        <v>30</v>
      </c>
      <c r="O143" t="s">
        <v>30</v>
      </c>
      <c r="P143" t="s">
        <v>30</v>
      </c>
      <c r="Q143" s="29" t="s">
        <v>30</v>
      </c>
      <c r="R143" s="29" t="s">
        <v>30</v>
      </c>
      <c r="S143" t="s">
        <v>30</v>
      </c>
      <c r="T143" t="s">
        <v>30</v>
      </c>
      <c r="U143" t="s">
        <v>30</v>
      </c>
      <c r="V143" t="s">
        <v>30</v>
      </c>
      <c r="W143" t="s">
        <v>30</v>
      </c>
      <c r="X143" t="s">
        <v>30</v>
      </c>
      <c r="Y143" s="29" t="s">
        <v>30</v>
      </c>
      <c r="Z143" s="29" t="s">
        <v>30</v>
      </c>
      <c r="AA143" s="29" t="s">
        <v>30</v>
      </c>
      <c r="AB143" t="s">
        <v>30</v>
      </c>
      <c r="AC143" t="s">
        <v>30</v>
      </c>
      <c r="AD143" t="s">
        <v>30</v>
      </c>
      <c r="AE143" t="s">
        <v>30</v>
      </c>
      <c r="AF143" t="s">
        <v>30</v>
      </c>
      <c r="AG143" t="s">
        <v>30</v>
      </c>
      <c r="AH143" t="s">
        <v>30</v>
      </c>
      <c r="AI143" t="s">
        <v>30</v>
      </c>
      <c r="AJ143" t="s">
        <v>5929</v>
      </c>
      <c r="AK143" t="s">
        <v>30</v>
      </c>
      <c r="AL143" t="s">
        <v>30</v>
      </c>
      <c r="AM143" t="s">
        <v>30</v>
      </c>
      <c r="AN143" s="29" t="s">
        <v>30</v>
      </c>
      <c r="AO143" t="s">
        <v>30</v>
      </c>
      <c r="AP143" t="s">
        <v>30</v>
      </c>
      <c r="AQ143" t="s">
        <v>30</v>
      </c>
      <c r="AR143" t="s">
        <v>30</v>
      </c>
      <c r="AS143" t="s">
        <v>30</v>
      </c>
      <c r="AT143" t="s">
        <v>30</v>
      </c>
      <c r="AU143" t="s">
        <v>30</v>
      </c>
      <c r="AV143" t="s">
        <v>30</v>
      </c>
      <c r="AW143" t="s">
        <v>30</v>
      </c>
      <c r="AX143" t="s">
        <v>30</v>
      </c>
      <c r="AY143" t="s">
        <v>30</v>
      </c>
      <c r="AZ143" t="s">
        <v>30</v>
      </c>
      <c r="BA143" t="s">
        <v>30</v>
      </c>
      <c r="BB143" t="s">
        <v>30</v>
      </c>
      <c r="BC143" t="s">
        <v>30</v>
      </c>
      <c r="BD143" t="s">
        <v>30</v>
      </c>
      <c r="BE143" t="s">
        <v>30</v>
      </c>
      <c r="BF143" t="s">
        <v>30</v>
      </c>
      <c r="BG143" t="s">
        <v>30</v>
      </c>
      <c r="BH143" t="s">
        <v>30</v>
      </c>
      <c r="BI143" t="s">
        <v>30</v>
      </c>
      <c r="BJ143" t="s">
        <v>30</v>
      </c>
      <c r="BK143" s="29" t="s">
        <v>30</v>
      </c>
      <c r="BL143" t="s">
        <v>3914</v>
      </c>
      <c r="BM143" t="s">
        <v>3915</v>
      </c>
      <c r="BN143" s="30">
        <v>45325.419282407398</v>
      </c>
      <c r="BO143" t="s">
        <v>5930</v>
      </c>
      <c r="BP143" t="s">
        <v>5914</v>
      </c>
      <c r="BQ143" t="s">
        <v>5915</v>
      </c>
      <c r="BR143" t="s">
        <v>3962</v>
      </c>
      <c r="BS143" t="s">
        <v>3920</v>
      </c>
      <c r="BT143" t="s">
        <v>3921</v>
      </c>
      <c r="BU143" t="s">
        <v>5916</v>
      </c>
      <c r="BV143" t="s">
        <v>5917</v>
      </c>
      <c r="BW143" t="s">
        <v>5918</v>
      </c>
      <c r="BX143" t="s">
        <v>4403</v>
      </c>
      <c r="BY143" t="s">
        <v>3926</v>
      </c>
      <c r="BZ143" t="s">
        <v>3927</v>
      </c>
      <c r="CA143" s="30">
        <v>45325.158958333297</v>
      </c>
      <c r="CB143" s="30">
        <v>45325.158958333297</v>
      </c>
      <c r="CC143" s="30">
        <v>45325.147349537001</v>
      </c>
      <c r="CD143" t="s">
        <v>14</v>
      </c>
      <c r="CE143">
        <v>2024</v>
      </c>
      <c r="CF143">
        <v>2</v>
      </c>
      <c r="CG143" t="s">
        <v>5158</v>
      </c>
      <c r="CH143" t="s">
        <v>55</v>
      </c>
      <c r="CI143" t="s">
        <v>3929</v>
      </c>
      <c r="CJ143" t="s">
        <v>3930</v>
      </c>
      <c r="CK143" t="s">
        <v>3931</v>
      </c>
      <c r="CL143" t="s">
        <v>5158</v>
      </c>
      <c r="CM143">
        <v>0</v>
      </c>
      <c r="CN143" t="s">
        <v>71</v>
      </c>
      <c r="CO143" t="s">
        <v>5158</v>
      </c>
      <c r="CP143" s="30" t="s">
        <v>30</v>
      </c>
      <c r="CQ143" s="30" t="s">
        <v>30</v>
      </c>
      <c r="CR143" t="s">
        <v>3968</v>
      </c>
      <c r="CS143" t="s">
        <v>5919</v>
      </c>
      <c r="CT143" t="s">
        <v>5869</v>
      </c>
      <c r="CU143">
        <v>30079</v>
      </c>
      <c r="CV143">
        <v>41</v>
      </c>
      <c r="CW143" t="s">
        <v>3935</v>
      </c>
      <c r="CX143" t="s">
        <v>5920</v>
      </c>
      <c r="CY143" t="s">
        <v>4642</v>
      </c>
      <c r="CZ143" t="s">
        <v>4405</v>
      </c>
      <c r="DA143" t="s">
        <v>5921</v>
      </c>
      <c r="DB143" t="s">
        <v>5917</v>
      </c>
      <c r="DC143" t="s">
        <v>5917</v>
      </c>
      <c r="DD143" t="s">
        <v>5922</v>
      </c>
      <c r="DE143" t="s">
        <v>5923</v>
      </c>
      <c r="DF143" t="s">
        <v>5924</v>
      </c>
      <c r="DG143" t="s">
        <v>5920</v>
      </c>
      <c r="DH143" t="s">
        <v>5925</v>
      </c>
      <c r="DI143" t="s">
        <v>4003</v>
      </c>
      <c r="DJ143" t="s">
        <v>4408</v>
      </c>
      <c r="DK143" t="s">
        <v>4399</v>
      </c>
      <c r="DL143" t="s">
        <v>3926</v>
      </c>
      <c r="DM143" t="s">
        <v>3945</v>
      </c>
      <c r="DN143" t="s">
        <v>3927</v>
      </c>
      <c r="DO143" t="s">
        <v>4403</v>
      </c>
      <c r="DP143" t="s">
        <v>4110</v>
      </c>
      <c r="DQ143" t="s">
        <v>14</v>
      </c>
      <c r="DR143" t="s">
        <v>14</v>
      </c>
      <c r="DS143" t="s">
        <v>3948</v>
      </c>
      <c r="DT143" t="s">
        <v>3949</v>
      </c>
      <c r="DU143" t="s">
        <v>5926</v>
      </c>
      <c r="DV143">
        <v>6.15</v>
      </c>
      <c r="DW143">
        <v>6.15</v>
      </c>
      <c r="DX143" t="s">
        <v>3931</v>
      </c>
      <c r="DY143" t="s">
        <v>4409</v>
      </c>
      <c r="DZ143" s="30">
        <v>45325.419282407398</v>
      </c>
      <c r="EA143" t="s">
        <v>5159</v>
      </c>
      <c r="EB143" t="s">
        <v>3931</v>
      </c>
      <c r="EC143" t="s">
        <v>5160</v>
      </c>
      <c r="ED143" t="s">
        <v>5161</v>
      </c>
      <c r="EE143" t="s">
        <v>5927</v>
      </c>
      <c r="EF143" t="s">
        <v>5931</v>
      </c>
      <c r="EG143" t="s">
        <v>40</v>
      </c>
      <c r="EH143">
        <v>0</v>
      </c>
      <c r="EI143">
        <v>1</v>
      </c>
      <c r="EJ143">
        <v>0</v>
      </c>
      <c r="EK143">
        <v>0</v>
      </c>
      <c r="EL143">
        <v>0</v>
      </c>
      <c r="EM143">
        <v>0</v>
      </c>
      <c r="EN143">
        <v>0</v>
      </c>
      <c r="EO143">
        <v>0</v>
      </c>
      <c r="EP143">
        <v>0</v>
      </c>
      <c r="EQ143">
        <v>0</v>
      </c>
      <c r="ER143">
        <v>1</v>
      </c>
      <c r="ES143" t="s">
        <v>59</v>
      </c>
      <c r="ET143" t="s">
        <v>5917</v>
      </c>
      <c r="EU143">
        <v>0</v>
      </c>
      <c r="EV143" t="s">
        <v>30</v>
      </c>
      <c r="EW143" t="s">
        <v>30</v>
      </c>
      <c r="EX143" t="s">
        <v>30</v>
      </c>
      <c r="EY143" t="s">
        <v>30</v>
      </c>
      <c r="EZ143" t="str">
        <f t="shared" si="2"/>
        <v/>
      </c>
      <c r="FA143">
        <v>0.26032407407407399</v>
      </c>
      <c r="FB143" t="s">
        <v>14</v>
      </c>
      <c r="FC143">
        <v>0</v>
      </c>
      <c r="FD143">
        <v>1</v>
      </c>
      <c r="FG143" t="s">
        <v>30</v>
      </c>
      <c r="FH143" t="s">
        <v>30</v>
      </c>
      <c r="FI143" t="s">
        <v>30</v>
      </c>
      <c r="FJ143" t="s">
        <v>30</v>
      </c>
      <c r="FK143" t="s">
        <v>30</v>
      </c>
      <c r="FL143">
        <v>1</v>
      </c>
      <c r="FM143" t="s">
        <v>3720</v>
      </c>
      <c r="FN143">
        <v>0</v>
      </c>
      <c r="FO143">
        <v>1</v>
      </c>
      <c r="FP143" t="s">
        <v>200</v>
      </c>
      <c r="FQ143">
        <v>0</v>
      </c>
      <c r="FR143">
        <v>1</v>
      </c>
      <c r="FS143" t="s">
        <v>30</v>
      </c>
      <c r="FT143" t="s">
        <v>55</v>
      </c>
      <c r="FU143">
        <v>0</v>
      </c>
      <c r="FV143">
        <v>0</v>
      </c>
      <c r="FW143">
        <v>0</v>
      </c>
      <c r="FX143">
        <v>0</v>
      </c>
      <c r="FY143" t="s">
        <v>59</v>
      </c>
      <c r="FZ143" t="s">
        <v>4399</v>
      </c>
      <c r="GA143" t="s">
        <v>40</v>
      </c>
      <c r="GB143" t="s">
        <v>30</v>
      </c>
      <c r="GC143" t="s">
        <v>30</v>
      </c>
    </row>
    <row r="144" spans="1:185" x14ac:dyDescent="0.25">
      <c r="A144" t="s">
        <v>200</v>
      </c>
      <c r="B144" t="s">
        <v>1325</v>
      </c>
      <c r="C144">
        <v>1</v>
      </c>
      <c r="D144" t="s">
        <v>1325</v>
      </c>
      <c r="E144">
        <v>1</v>
      </c>
      <c r="F144" t="s">
        <v>5932</v>
      </c>
      <c r="G144" t="s">
        <v>5932</v>
      </c>
      <c r="H144" t="s">
        <v>30</v>
      </c>
      <c r="I144" t="s">
        <v>30</v>
      </c>
      <c r="J144" t="s">
        <v>30</v>
      </c>
      <c r="K144" t="s">
        <v>30</v>
      </c>
      <c r="L144" t="s">
        <v>30</v>
      </c>
      <c r="M144" t="s">
        <v>30</v>
      </c>
      <c r="N144" t="s">
        <v>30</v>
      </c>
      <c r="O144" t="s">
        <v>30</v>
      </c>
      <c r="P144" t="s">
        <v>30</v>
      </c>
      <c r="Q144" s="29" t="s">
        <v>30</v>
      </c>
      <c r="R144" s="29" t="s">
        <v>30</v>
      </c>
      <c r="S144" t="s">
        <v>30</v>
      </c>
      <c r="T144" t="s">
        <v>30</v>
      </c>
      <c r="U144" t="s">
        <v>30</v>
      </c>
      <c r="V144" t="s">
        <v>30</v>
      </c>
      <c r="W144" t="s">
        <v>30</v>
      </c>
      <c r="X144" t="s">
        <v>30</v>
      </c>
      <c r="Y144" s="29" t="s">
        <v>30</v>
      </c>
      <c r="Z144" s="29" t="s">
        <v>30</v>
      </c>
      <c r="AA144" s="29" t="s">
        <v>30</v>
      </c>
      <c r="AB144" t="s">
        <v>30</v>
      </c>
      <c r="AC144" t="s">
        <v>30</v>
      </c>
      <c r="AD144" t="s">
        <v>30</v>
      </c>
      <c r="AE144" t="s">
        <v>30</v>
      </c>
      <c r="AF144" t="s">
        <v>30</v>
      </c>
      <c r="AG144" t="s">
        <v>30</v>
      </c>
      <c r="AH144" t="s">
        <v>30</v>
      </c>
      <c r="AI144" t="s">
        <v>30</v>
      </c>
      <c r="AJ144" t="s">
        <v>5933</v>
      </c>
      <c r="AK144" t="s">
        <v>30</v>
      </c>
      <c r="AL144" t="s">
        <v>30</v>
      </c>
      <c r="AM144" t="s">
        <v>30</v>
      </c>
      <c r="AN144" s="29" t="s">
        <v>30</v>
      </c>
      <c r="AO144" t="s">
        <v>30</v>
      </c>
      <c r="AP144" t="s">
        <v>30</v>
      </c>
      <c r="AQ144" t="s">
        <v>30</v>
      </c>
      <c r="AR144" t="s">
        <v>30</v>
      </c>
      <c r="AS144" t="s">
        <v>30</v>
      </c>
      <c r="AT144" t="s">
        <v>30</v>
      </c>
      <c r="AU144" t="s">
        <v>30</v>
      </c>
      <c r="AV144" t="s">
        <v>30</v>
      </c>
      <c r="AW144" t="s">
        <v>30</v>
      </c>
      <c r="AX144" t="s">
        <v>30</v>
      </c>
      <c r="AY144" t="s">
        <v>30</v>
      </c>
      <c r="AZ144" t="s">
        <v>30</v>
      </c>
      <c r="BA144" t="s">
        <v>30</v>
      </c>
      <c r="BB144" t="s">
        <v>30</v>
      </c>
      <c r="BC144" t="s">
        <v>30</v>
      </c>
      <c r="BD144" t="s">
        <v>30</v>
      </c>
      <c r="BE144" t="s">
        <v>30</v>
      </c>
      <c r="BF144" t="s">
        <v>30</v>
      </c>
      <c r="BG144" t="s">
        <v>30</v>
      </c>
      <c r="BH144" t="s">
        <v>30</v>
      </c>
      <c r="BI144" t="s">
        <v>30</v>
      </c>
      <c r="BJ144" t="s">
        <v>30</v>
      </c>
      <c r="BK144" s="29" t="s">
        <v>30</v>
      </c>
      <c r="BL144" t="s">
        <v>3914</v>
      </c>
      <c r="BM144" t="s">
        <v>3915</v>
      </c>
      <c r="BN144" s="30">
        <v>45328.618229166699</v>
      </c>
      <c r="BO144" t="s">
        <v>5934</v>
      </c>
      <c r="BP144" t="s">
        <v>5914</v>
      </c>
      <c r="BQ144" t="s">
        <v>5915</v>
      </c>
      <c r="BR144" t="s">
        <v>3962</v>
      </c>
      <c r="BS144" t="s">
        <v>3920</v>
      </c>
      <c r="BT144" t="s">
        <v>3921</v>
      </c>
      <c r="BU144" t="s">
        <v>5916</v>
      </c>
      <c r="BV144" t="s">
        <v>5917</v>
      </c>
      <c r="BW144" t="s">
        <v>5918</v>
      </c>
      <c r="BX144" t="s">
        <v>4306</v>
      </c>
      <c r="BY144" t="s">
        <v>3926</v>
      </c>
      <c r="BZ144" t="s">
        <v>3927</v>
      </c>
      <c r="CA144" s="30">
        <v>45328.198657407404</v>
      </c>
      <c r="CB144" s="30" t="s">
        <v>30</v>
      </c>
      <c r="CC144" s="30">
        <v>45325.295115740701</v>
      </c>
      <c r="CD144" t="s">
        <v>14</v>
      </c>
      <c r="CE144">
        <v>2024</v>
      </c>
      <c r="CF144">
        <v>2</v>
      </c>
      <c r="CG144" t="s">
        <v>4307</v>
      </c>
      <c r="CH144" t="s">
        <v>55</v>
      </c>
      <c r="CI144" t="s">
        <v>3929</v>
      </c>
      <c r="CJ144" t="s">
        <v>4308</v>
      </c>
      <c r="CK144" t="s">
        <v>3931</v>
      </c>
      <c r="CL144" t="s">
        <v>4307</v>
      </c>
      <c r="CM144">
        <v>12243</v>
      </c>
      <c r="CN144" t="s">
        <v>4309</v>
      </c>
      <c r="CO144" t="s">
        <v>4307</v>
      </c>
      <c r="CP144" s="30" t="s">
        <v>30</v>
      </c>
      <c r="CQ144" s="30" t="s">
        <v>30</v>
      </c>
      <c r="CR144" t="s">
        <v>3968</v>
      </c>
      <c r="CS144" t="s">
        <v>5919</v>
      </c>
      <c r="CT144" t="s">
        <v>5869</v>
      </c>
      <c r="CU144">
        <v>30079</v>
      </c>
      <c r="CV144">
        <v>41</v>
      </c>
      <c r="CW144" t="s">
        <v>3935</v>
      </c>
      <c r="CX144" t="s">
        <v>5920</v>
      </c>
      <c r="CY144" t="s">
        <v>5935</v>
      </c>
      <c r="CZ144" t="s">
        <v>5936</v>
      </c>
      <c r="DA144" t="s">
        <v>5921</v>
      </c>
      <c r="DB144" t="s">
        <v>5917</v>
      </c>
      <c r="DC144" t="s">
        <v>5917</v>
      </c>
      <c r="DD144" t="s">
        <v>5922</v>
      </c>
      <c r="DE144" t="s">
        <v>5923</v>
      </c>
      <c r="DF144" t="s">
        <v>5924</v>
      </c>
      <c r="DG144" t="s">
        <v>5920</v>
      </c>
      <c r="DH144" t="s">
        <v>5925</v>
      </c>
      <c r="DI144" t="s">
        <v>5856</v>
      </c>
      <c r="DJ144" t="s">
        <v>5875</v>
      </c>
      <c r="DK144" t="s">
        <v>5932</v>
      </c>
      <c r="DL144" t="s">
        <v>3926</v>
      </c>
      <c r="DM144" t="s">
        <v>3945</v>
      </c>
      <c r="DN144" t="s">
        <v>3927</v>
      </c>
      <c r="DO144" t="s">
        <v>4306</v>
      </c>
      <c r="DP144" t="s">
        <v>4320</v>
      </c>
      <c r="DQ144" t="s">
        <v>14</v>
      </c>
      <c r="DR144" t="s">
        <v>4320</v>
      </c>
      <c r="DS144" t="s">
        <v>3948</v>
      </c>
      <c r="DT144" t="s">
        <v>3949</v>
      </c>
      <c r="DU144" t="s">
        <v>5926</v>
      </c>
      <c r="DV144">
        <v>-1</v>
      </c>
      <c r="DW144">
        <v>-1</v>
      </c>
      <c r="DX144" t="s">
        <v>3931</v>
      </c>
      <c r="DY144" t="s">
        <v>5937</v>
      </c>
      <c r="DZ144" s="30" t="s">
        <v>30</v>
      </c>
      <c r="EA144" t="s">
        <v>3931</v>
      </c>
      <c r="EB144" t="s">
        <v>3931</v>
      </c>
      <c r="EC144" t="s">
        <v>3931</v>
      </c>
      <c r="ED144" t="s">
        <v>3931</v>
      </c>
      <c r="EE144" t="s">
        <v>5927</v>
      </c>
      <c r="EF144" t="s">
        <v>5938</v>
      </c>
      <c r="EG144" t="s">
        <v>4325</v>
      </c>
      <c r="EH144">
        <v>0</v>
      </c>
      <c r="EI144">
        <v>0</v>
      </c>
      <c r="EJ144">
        <v>0</v>
      </c>
      <c r="EK144">
        <v>0</v>
      </c>
      <c r="EL144">
        <v>0</v>
      </c>
      <c r="EM144">
        <v>0</v>
      </c>
      <c r="EN144">
        <v>0</v>
      </c>
      <c r="EO144">
        <v>1</v>
      </c>
      <c r="EP144">
        <v>0</v>
      </c>
      <c r="EQ144">
        <v>0</v>
      </c>
      <c r="ER144">
        <v>1</v>
      </c>
      <c r="ES144" t="s">
        <v>59</v>
      </c>
      <c r="ET144" t="s">
        <v>5917</v>
      </c>
      <c r="EU144">
        <v>0</v>
      </c>
      <c r="EV144" t="s">
        <v>30</v>
      </c>
      <c r="EW144" t="s">
        <v>30</v>
      </c>
      <c r="EX144" t="s">
        <v>30</v>
      </c>
      <c r="EY144" t="s">
        <v>30</v>
      </c>
      <c r="EZ144" t="str">
        <f t="shared" si="2"/>
        <v/>
      </c>
      <c r="FA144">
        <v>0.41957175925925899</v>
      </c>
      <c r="FB144" t="s">
        <v>14</v>
      </c>
      <c r="FC144">
        <v>0</v>
      </c>
      <c r="FD144">
        <v>1</v>
      </c>
      <c r="FG144" t="s">
        <v>30</v>
      </c>
      <c r="FH144" t="s">
        <v>30</v>
      </c>
      <c r="FI144" t="s">
        <v>30</v>
      </c>
      <c r="FJ144" t="s">
        <v>30</v>
      </c>
      <c r="FK144" t="s">
        <v>30</v>
      </c>
      <c r="FL144">
        <v>1</v>
      </c>
      <c r="FM144" t="s">
        <v>3720</v>
      </c>
      <c r="FN144">
        <v>0</v>
      </c>
      <c r="FO144">
        <v>1</v>
      </c>
      <c r="FP144" t="s">
        <v>200</v>
      </c>
      <c r="FQ144">
        <v>0</v>
      </c>
      <c r="FR144">
        <v>1</v>
      </c>
      <c r="FS144" t="s">
        <v>30</v>
      </c>
      <c r="FT144" t="s">
        <v>55</v>
      </c>
      <c r="FU144">
        <v>0</v>
      </c>
      <c r="FV144">
        <v>0</v>
      </c>
      <c r="FW144">
        <v>0</v>
      </c>
      <c r="FX144">
        <v>0</v>
      </c>
      <c r="FY144" t="s">
        <v>59</v>
      </c>
      <c r="FZ144" t="s">
        <v>5932</v>
      </c>
      <c r="GA144" t="s">
        <v>4325</v>
      </c>
      <c r="GB144" t="s">
        <v>30</v>
      </c>
      <c r="GC144" t="s">
        <v>30</v>
      </c>
    </row>
    <row r="145" spans="1:185" x14ac:dyDescent="0.25">
      <c r="A145" t="s">
        <v>200</v>
      </c>
      <c r="B145" t="s">
        <v>1325</v>
      </c>
      <c r="C145">
        <v>1</v>
      </c>
      <c r="D145" t="s">
        <v>1325</v>
      </c>
      <c r="E145">
        <v>1</v>
      </c>
      <c r="F145" t="s">
        <v>5860</v>
      </c>
      <c r="G145" t="s">
        <v>5860</v>
      </c>
      <c r="H145" t="s">
        <v>30</v>
      </c>
      <c r="I145" t="s">
        <v>30</v>
      </c>
      <c r="J145" t="s">
        <v>30</v>
      </c>
      <c r="K145" t="s">
        <v>30</v>
      </c>
      <c r="L145" t="s">
        <v>30</v>
      </c>
      <c r="M145" t="s">
        <v>30</v>
      </c>
      <c r="N145" t="s">
        <v>30</v>
      </c>
      <c r="O145" t="s">
        <v>30</v>
      </c>
      <c r="P145" t="s">
        <v>30</v>
      </c>
      <c r="Q145" s="29" t="s">
        <v>30</v>
      </c>
      <c r="R145" s="29" t="s">
        <v>30</v>
      </c>
      <c r="S145" t="s">
        <v>30</v>
      </c>
      <c r="T145" t="s">
        <v>30</v>
      </c>
      <c r="U145" t="s">
        <v>30</v>
      </c>
      <c r="V145" t="s">
        <v>30</v>
      </c>
      <c r="W145" t="s">
        <v>30</v>
      </c>
      <c r="X145" t="s">
        <v>30</v>
      </c>
      <c r="Y145" s="29" t="s">
        <v>30</v>
      </c>
      <c r="Z145" s="29" t="s">
        <v>30</v>
      </c>
      <c r="AA145" s="29" t="s">
        <v>30</v>
      </c>
      <c r="AB145" t="s">
        <v>30</v>
      </c>
      <c r="AC145" t="s">
        <v>30</v>
      </c>
      <c r="AD145" t="s">
        <v>30</v>
      </c>
      <c r="AE145" t="s">
        <v>30</v>
      </c>
      <c r="AF145" t="s">
        <v>30</v>
      </c>
      <c r="AG145" t="s">
        <v>30</v>
      </c>
      <c r="AH145" t="s">
        <v>30</v>
      </c>
      <c r="AI145" t="s">
        <v>30</v>
      </c>
      <c r="AJ145" t="s">
        <v>5939</v>
      </c>
      <c r="AK145" t="s">
        <v>30</v>
      </c>
      <c r="AL145" t="s">
        <v>30</v>
      </c>
      <c r="AM145" t="s">
        <v>30</v>
      </c>
      <c r="AN145" s="29" t="s">
        <v>30</v>
      </c>
      <c r="AO145" t="s">
        <v>30</v>
      </c>
      <c r="AP145" t="s">
        <v>30</v>
      </c>
      <c r="AQ145" t="s">
        <v>30</v>
      </c>
      <c r="AR145" t="s">
        <v>30</v>
      </c>
      <c r="AS145" t="s">
        <v>30</v>
      </c>
      <c r="AT145" t="s">
        <v>30</v>
      </c>
      <c r="AU145" t="s">
        <v>30</v>
      </c>
      <c r="AV145" t="s">
        <v>30</v>
      </c>
      <c r="AW145" t="s">
        <v>30</v>
      </c>
      <c r="AX145" t="s">
        <v>30</v>
      </c>
      <c r="AY145" t="s">
        <v>30</v>
      </c>
      <c r="AZ145" t="s">
        <v>30</v>
      </c>
      <c r="BA145" t="s">
        <v>30</v>
      </c>
      <c r="BB145" t="s">
        <v>30</v>
      </c>
      <c r="BC145" t="s">
        <v>30</v>
      </c>
      <c r="BD145" t="s">
        <v>30</v>
      </c>
      <c r="BE145" t="s">
        <v>30</v>
      </c>
      <c r="BF145" t="s">
        <v>30</v>
      </c>
      <c r="BG145" t="s">
        <v>30</v>
      </c>
      <c r="BH145" t="s">
        <v>30</v>
      </c>
      <c r="BI145" t="s">
        <v>30</v>
      </c>
      <c r="BJ145" t="s">
        <v>30</v>
      </c>
      <c r="BK145" s="29" t="s">
        <v>30</v>
      </c>
      <c r="BL145" t="s">
        <v>3914</v>
      </c>
      <c r="BM145" t="s">
        <v>3915</v>
      </c>
      <c r="BN145" s="30">
        <v>45328.246388888903</v>
      </c>
      <c r="BO145" t="s">
        <v>5940</v>
      </c>
      <c r="BP145" t="s">
        <v>5914</v>
      </c>
      <c r="BQ145" t="s">
        <v>5915</v>
      </c>
      <c r="BR145" t="s">
        <v>3962</v>
      </c>
      <c r="BS145" t="s">
        <v>3920</v>
      </c>
      <c r="BT145" t="s">
        <v>3921</v>
      </c>
      <c r="BU145" t="s">
        <v>5916</v>
      </c>
      <c r="BV145" t="s">
        <v>5917</v>
      </c>
      <c r="BW145" t="s">
        <v>5918</v>
      </c>
      <c r="BX145" t="s">
        <v>4306</v>
      </c>
      <c r="BY145" t="s">
        <v>3926</v>
      </c>
      <c r="BZ145" t="s">
        <v>3927</v>
      </c>
      <c r="CA145" s="30">
        <v>45328.197523148097</v>
      </c>
      <c r="CB145" s="30">
        <v>45328.197523148097</v>
      </c>
      <c r="CC145" s="30">
        <v>45325.292974536998</v>
      </c>
      <c r="CD145" t="s">
        <v>14</v>
      </c>
      <c r="CE145">
        <v>2024</v>
      </c>
      <c r="CF145">
        <v>2</v>
      </c>
      <c r="CG145" t="s">
        <v>4309</v>
      </c>
      <c r="CH145" t="s">
        <v>55</v>
      </c>
      <c r="CI145" t="s">
        <v>3929</v>
      </c>
      <c r="CJ145" t="s">
        <v>4308</v>
      </c>
      <c r="CK145" t="s">
        <v>3931</v>
      </c>
      <c r="CL145" t="s">
        <v>4309</v>
      </c>
      <c r="CM145">
        <v>12243</v>
      </c>
      <c r="CN145" t="s">
        <v>4309</v>
      </c>
      <c r="CO145" t="s">
        <v>4309</v>
      </c>
      <c r="CP145" s="30" t="s">
        <v>30</v>
      </c>
      <c r="CQ145" s="30" t="s">
        <v>30</v>
      </c>
      <c r="CR145" t="s">
        <v>3968</v>
      </c>
      <c r="CS145" t="s">
        <v>5919</v>
      </c>
      <c r="CT145" t="s">
        <v>5869</v>
      </c>
      <c r="CU145">
        <v>30079</v>
      </c>
      <c r="CV145">
        <v>41</v>
      </c>
      <c r="CW145" t="s">
        <v>3935</v>
      </c>
      <c r="CX145" t="s">
        <v>5920</v>
      </c>
      <c r="CY145" t="s">
        <v>5870</v>
      </c>
      <c r="CZ145" t="s">
        <v>5871</v>
      </c>
      <c r="DA145" t="s">
        <v>5921</v>
      </c>
      <c r="DB145" t="s">
        <v>5917</v>
      </c>
      <c r="DC145" t="s">
        <v>5917</v>
      </c>
      <c r="DD145" t="s">
        <v>5922</v>
      </c>
      <c r="DE145" t="s">
        <v>5923</v>
      </c>
      <c r="DF145" t="s">
        <v>5924</v>
      </c>
      <c r="DG145" t="s">
        <v>5920</v>
      </c>
      <c r="DH145" t="s">
        <v>5925</v>
      </c>
      <c r="DI145" t="s">
        <v>5856</v>
      </c>
      <c r="DJ145" t="s">
        <v>5875</v>
      </c>
      <c r="DK145" t="s">
        <v>5860</v>
      </c>
      <c r="DL145" t="s">
        <v>3926</v>
      </c>
      <c r="DM145" t="s">
        <v>3945</v>
      </c>
      <c r="DN145" t="s">
        <v>3927</v>
      </c>
      <c r="DO145" t="s">
        <v>4306</v>
      </c>
      <c r="DP145" t="s">
        <v>4320</v>
      </c>
      <c r="DQ145" t="s">
        <v>14</v>
      </c>
      <c r="DR145" t="s">
        <v>4320</v>
      </c>
      <c r="DS145" t="s">
        <v>3948</v>
      </c>
      <c r="DT145" t="s">
        <v>3949</v>
      </c>
      <c r="DU145" t="s">
        <v>5926</v>
      </c>
      <c r="DV145">
        <v>-1</v>
      </c>
      <c r="DW145">
        <v>-1</v>
      </c>
      <c r="DX145" t="s">
        <v>3931</v>
      </c>
      <c r="DY145" t="s">
        <v>5876</v>
      </c>
      <c r="DZ145" s="30" t="s">
        <v>30</v>
      </c>
      <c r="EA145" t="s">
        <v>3931</v>
      </c>
      <c r="EB145" t="s">
        <v>3931</v>
      </c>
      <c r="EC145" t="s">
        <v>3931</v>
      </c>
      <c r="ED145" t="s">
        <v>3931</v>
      </c>
      <c r="EE145" t="s">
        <v>5927</v>
      </c>
      <c r="EF145" t="s">
        <v>5941</v>
      </c>
      <c r="EG145" t="s">
        <v>4325</v>
      </c>
      <c r="EH145">
        <v>0</v>
      </c>
      <c r="EI145">
        <v>0</v>
      </c>
      <c r="EJ145">
        <v>0</v>
      </c>
      <c r="EK145">
        <v>0</v>
      </c>
      <c r="EL145">
        <v>0</v>
      </c>
      <c r="EM145">
        <v>0</v>
      </c>
      <c r="EN145">
        <v>0</v>
      </c>
      <c r="EO145">
        <v>1</v>
      </c>
      <c r="EP145">
        <v>0</v>
      </c>
      <c r="EQ145">
        <v>0</v>
      </c>
      <c r="ER145">
        <v>1</v>
      </c>
      <c r="ES145" t="s">
        <v>59</v>
      </c>
      <c r="ET145" t="s">
        <v>5917</v>
      </c>
      <c r="EU145">
        <v>0</v>
      </c>
      <c r="EV145" t="s">
        <v>30</v>
      </c>
      <c r="EW145" t="s">
        <v>30</v>
      </c>
      <c r="EX145" t="s">
        <v>30</v>
      </c>
      <c r="EY145" t="s">
        <v>30</v>
      </c>
      <c r="EZ145" t="str">
        <f t="shared" si="2"/>
        <v/>
      </c>
      <c r="FA145">
        <v>4.8865740740740703E-2</v>
      </c>
      <c r="FB145" t="s">
        <v>14</v>
      </c>
      <c r="FC145">
        <v>0</v>
      </c>
      <c r="FD145">
        <v>1</v>
      </c>
      <c r="FG145" t="s">
        <v>30</v>
      </c>
      <c r="FH145" t="s">
        <v>30</v>
      </c>
      <c r="FI145" t="s">
        <v>30</v>
      </c>
      <c r="FJ145" t="s">
        <v>30</v>
      </c>
      <c r="FK145" t="s">
        <v>30</v>
      </c>
      <c r="FL145">
        <v>1</v>
      </c>
      <c r="FM145" t="s">
        <v>3720</v>
      </c>
      <c r="FN145">
        <v>0</v>
      </c>
      <c r="FO145">
        <v>1</v>
      </c>
      <c r="FP145" t="s">
        <v>200</v>
      </c>
      <c r="FQ145">
        <v>0</v>
      </c>
      <c r="FR145">
        <v>1</v>
      </c>
      <c r="FS145" t="s">
        <v>30</v>
      </c>
      <c r="FT145" t="s">
        <v>55</v>
      </c>
      <c r="FU145">
        <v>0</v>
      </c>
      <c r="FV145">
        <v>0</v>
      </c>
      <c r="FW145">
        <v>0</v>
      </c>
      <c r="FX145">
        <v>0</v>
      </c>
      <c r="FY145" t="s">
        <v>59</v>
      </c>
      <c r="FZ145" t="s">
        <v>5860</v>
      </c>
      <c r="GA145" t="s">
        <v>4325</v>
      </c>
      <c r="GB145" t="s">
        <v>30</v>
      </c>
      <c r="GC145" t="s">
        <v>30</v>
      </c>
    </row>
    <row r="146" spans="1:185" x14ac:dyDescent="0.25">
      <c r="A146" t="s">
        <v>200</v>
      </c>
      <c r="B146" t="s">
        <v>1325</v>
      </c>
      <c r="C146">
        <v>1</v>
      </c>
      <c r="D146" t="s">
        <v>1325</v>
      </c>
      <c r="E146">
        <v>1</v>
      </c>
      <c r="F146" t="s">
        <v>5843</v>
      </c>
      <c r="G146" t="s">
        <v>5843</v>
      </c>
      <c r="H146" t="s">
        <v>30</v>
      </c>
      <c r="I146" t="s">
        <v>30</v>
      </c>
      <c r="J146" t="s">
        <v>30</v>
      </c>
      <c r="K146" t="s">
        <v>30</v>
      </c>
      <c r="L146" t="s">
        <v>30</v>
      </c>
      <c r="M146" t="s">
        <v>30</v>
      </c>
      <c r="N146" t="s">
        <v>30</v>
      </c>
      <c r="O146" t="s">
        <v>30</v>
      </c>
      <c r="P146" t="s">
        <v>30</v>
      </c>
      <c r="Q146" s="29" t="s">
        <v>30</v>
      </c>
      <c r="R146" s="29" t="s">
        <v>30</v>
      </c>
      <c r="S146" t="s">
        <v>30</v>
      </c>
      <c r="T146" t="s">
        <v>30</v>
      </c>
      <c r="U146" t="s">
        <v>30</v>
      </c>
      <c r="V146" t="s">
        <v>30</v>
      </c>
      <c r="W146" t="s">
        <v>30</v>
      </c>
      <c r="X146" t="s">
        <v>30</v>
      </c>
      <c r="Y146" s="29" t="s">
        <v>30</v>
      </c>
      <c r="Z146" s="29" t="s">
        <v>30</v>
      </c>
      <c r="AA146" s="29" t="s">
        <v>30</v>
      </c>
      <c r="AB146" t="s">
        <v>30</v>
      </c>
      <c r="AC146" t="s">
        <v>30</v>
      </c>
      <c r="AD146" t="s">
        <v>30</v>
      </c>
      <c r="AE146" t="s">
        <v>30</v>
      </c>
      <c r="AF146" t="s">
        <v>30</v>
      </c>
      <c r="AG146" t="s">
        <v>30</v>
      </c>
      <c r="AH146" t="s">
        <v>30</v>
      </c>
      <c r="AI146" t="s">
        <v>30</v>
      </c>
      <c r="AJ146" t="s">
        <v>5942</v>
      </c>
      <c r="AK146" t="s">
        <v>30</v>
      </c>
      <c r="AL146" t="s">
        <v>30</v>
      </c>
      <c r="AM146" t="s">
        <v>30</v>
      </c>
      <c r="AN146" s="29" t="s">
        <v>30</v>
      </c>
      <c r="AO146" t="s">
        <v>30</v>
      </c>
      <c r="AP146" t="s">
        <v>30</v>
      </c>
      <c r="AQ146" t="s">
        <v>30</v>
      </c>
      <c r="AR146" t="s">
        <v>30</v>
      </c>
      <c r="AS146" t="s">
        <v>30</v>
      </c>
      <c r="AT146" t="s">
        <v>30</v>
      </c>
      <c r="AU146" t="s">
        <v>30</v>
      </c>
      <c r="AV146" t="s">
        <v>30</v>
      </c>
      <c r="AW146" t="s">
        <v>30</v>
      </c>
      <c r="AX146" t="s">
        <v>30</v>
      </c>
      <c r="AY146" t="s">
        <v>30</v>
      </c>
      <c r="AZ146" t="s">
        <v>30</v>
      </c>
      <c r="BA146" t="s">
        <v>30</v>
      </c>
      <c r="BB146" t="s">
        <v>30</v>
      </c>
      <c r="BC146" t="s">
        <v>30</v>
      </c>
      <c r="BD146" t="s">
        <v>30</v>
      </c>
      <c r="BE146" t="s">
        <v>30</v>
      </c>
      <c r="BF146" t="s">
        <v>30</v>
      </c>
      <c r="BG146" t="s">
        <v>30</v>
      </c>
      <c r="BH146" t="s">
        <v>30</v>
      </c>
      <c r="BI146" t="s">
        <v>30</v>
      </c>
      <c r="BJ146" t="s">
        <v>30</v>
      </c>
      <c r="BK146" s="29" t="s">
        <v>30</v>
      </c>
      <c r="BL146" t="s">
        <v>3914</v>
      </c>
      <c r="BM146" t="s">
        <v>3915</v>
      </c>
      <c r="BN146" s="30">
        <v>45331.561759259297</v>
      </c>
      <c r="BO146" t="s">
        <v>5943</v>
      </c>
      <c r="BP146" t="s">
        <v>5914</v>
      </c>
      <c r="BQ146" t="s">
        <v>5915</v>
      </c>
      <c r="BR146" t="s">
        <v>3962</v>
      </c>
      <c r="BS146" t="s">
        <v>3920</v>
      </c>
      <c r="BT146" t="s">
        <v>3921</v>
      </c>
      <c r="BU146" t="s">
        <v>5916</v>
      </c>
      <c r="BV146" t="s">
        <v>5917</v>
      </c>
      <c r="BW146" t="s">
        <v>5918</v>
      </c>
      <c r="BX146" t="s">
        <v>4306</v>
      </c>
      <c r="BY146" t="s">
        <v>3926</v>
      </c>
      <c r="BZ146" t="s">
        <v>3927</v>
      </c>
      <c r="CA146" s="30">
        <v>45331.040381944404</v>
      </c>
      <c r="CB146" s="30">
        <v>45331.040381944404</v>
      </c>
      <c r="CC146" s="30">
        <v>45325.297037037002</v>
      </c>
      <c r="CD146" t="s">
        <v>14</v>
      </c>
      <c r="CE146">
        <v>2024</v>
      </c>
      <c r="CF146">
        <v>2</v>
      </c>
      <c r="CG146" t="s">
        <v>4309</v>
      </c>
      <c r="CH146" t="s">
        <v>55</v>
      </c>
      <c r="CI146" t="s">
        <v>3929</v>
      </c>
      <c r="CJ146" t="s">
        <v>4308</v>
      </c>
      <c r="CK146" t="s">
        <v>3931</v>
      </c>
      <c r="CL146" t="s">
        <v>4309</v>
      </c>
      <c r="CM146">
        <v>12243</v>
      </c>
      <c r="CN146" t="s">
        <v>4309</v>
      </c>
      <c r="CO146" t="s">
        <v>4309</v>
      </c>
      <c r="CP146" s="30" t="s">
        <v>30</v>
      </c>
      <c r="CQ146" s="30" t="s">
        <v>30</v>
      </c>
      <c r="CR146" t="s">
        <v>3968</v>
      </c>
      <c r="CS146" t="s">
        <v>5919</v>
      </c>
      <c r="CT146" t="s">
        <v>5869</v>
      </c>
      <c r="CU146">
        <v>30079</v>
      </c>
      <c r="CV146">
        <v>41</v>
      </c>
      <c r="CW146" t="s">
        <v>3935</v>
      </c>
      <c r="CX146" t="s">
        <v>5920</v>
      </c>
      <c r="CY146" t="s">
        <v>5944</v>
      </c>
      <c r="CZ146" t="s">
        <v>5852</v>
      </c>
      <c r="DA146" t="s">
        <v>5921</v>
      </c>
      <c r="DB146" t="s">
        <v>5917</v>
      </c>
      <c r="DC146" t="s">
        <v>5917</v>
      </c>
      <c r="DD146" t="s">
        <v>5922</v>
      </c>
      <c r="DE146" t="s">
        <v>5923</v>
      </c>
      <c r="DF146" t="s">
        <v>5924</v>
      </c>
      <c r="DG146" t="s">
        <v>5920</v>
      </c>
      <c r="DH146" t="s">
        <v>5925</v>
      </c>
      <c r="DI146" t="s">
        <v>5856</v>
      </c>
      <c r="DJ146" t="s">
        <v>3944</v>
      </c>
      <c r="DK146" t="s">
        <v>5843</v>
      </c>
      <c r="DL146" t="s">
        <v>3926</v>
      </c>
      <c r="DM146" t="s">
        <v>3945</v>
      </c>
      <c r="DN146" t="s">
        <v>3927</v>
      </c>
      <c r="DO146" t="s">
        <v>4306</v>
      </c>
      <c r="DP146" t="s">
        <v>4320</v>
      </c>
      <c r="DQ146" t="s">
        <v>14</v>
      </c>
      <c r="DR146" t="s">
        <v>4320</v>
      </c>
      <c r="DS146" t="s">
        <v>3948</v>
      </c>
      <c r="DT146" t="s">
        <v>3949</v>
      </c>
      <c r="DU146" t="s">
        <v>5926</v>
      </c>
      <c r="DV146">
        <v>-1</v>
      </c>
      <c r="DW146">
        <v>-1</v>
      </c>
      <c r="DX146" t="s">
        <v>3931</v>
      </c>
      <c r="DY146" t="s">
        <v>5857</v>
      </c>
      <c r="DZ146" s="30" t="s">
        <v>30</v>
      </c>
      <c r="EA146" t="s">
        <v>3931</v>
      </c>
      <c r="EB146" t="s">
        <v>3931</v>
      </c>
      <c r="EC146" t="s">
        <v>3931</v>
      </c>
      <c r="ED146" t="s">
        <v>3931</v>
      </c>
      <c r="EE146" t="s">
        <v>5927</v>
      </c>
      <c r="EF146" t="s">
        <v>5945</v>
      </c>
      <c r="EG146" t="s">
        <v>4325</v>
      </c>
      <c r="EH146">
        <v>0</v>
      </c>
      <c r="EI146">
        <v>0</v>
      </c>
      <c r="EJ146">
        <v>0</v>
      </c>
      <c r="EK146">
        <v>0</v>
      </c>
      <c r="EL146">
        <v>0</v>
      </c>
      <c r="EM146">
        <v>0</v>
      </c>
      <c r="EN146">
        <v>0</v>
      </c>
      <c r="EO146">
        <v>1</v>
      </c>
      <c r="EP146">
        <v>0</v>
      </c>
      <c r="EQ146">
        <v>0</v>
      </c>
      <c r="ER146">
        <v>1</v>
      </c>
      <c r="ES146" t="s">
        <v>59</v>
      </c>
      <c r="ET146" t="s">
        <v>5917</v>
      </c>
      <c r="EU146">
        <v>0</v>
      </c>
      <c r="EV146" t="s">
        <v>30</v>
      </c>
      <c r="EW146" t="s">
        <v>30</v>
      </c>
      <c r="EX146" t="s">
        <v>30</v>
      </c>
      <c r="EY146" t="s">
        <v>30</v>
      </c>
      <c r="EZ146" t="str">
        <f t="shared" si="2"/>
        <v/>
      </c>
      <c r="FA146">
        <v>0.52137731481481497</v>
      </c>
      <c r="FB146" t="s">
        <v>14</v>
      </c>
      <c r="FC146">
        <v>0</v>
      </c>
      <c r="FD146">
        <v>1</v>
      </c>
      <c r="FG146" t="s">
        <v>30</v>
      </c>
      <c r="FH146" t="s">
        <v>30</v>
      </c>
      <c r="FI146" t="s">
        <v>30</v>
      </c>
      <c r="FJ146" t="s">
        <v>30</v>
      </c>
      <c r="FK146" t="s">
        <v>30</v>
      </c>
      <c r="FL146">
        <v>1</v>
      </c>
      <c r="FM146" t="s">
        <v>3720</v>
      </c>
      <c r="FN146">
        <v>0</v>
      </c>
      <c r="FO146">
        <v>1</v>
      </c>
      <c r="FP146" t="s">
        <v>200</v>
      </c>
      <c r="FQ146">
        <v>0</v>
      </c>
      <c r="FR146">
        <v>1</v>
      </c>
      <c r="FS146" t="s">
        <v>30</v>
      </c>
      <c r="FT146" t="s">
        <v>55</v>
      </c>
      <c r="FU146">
        <v>0</v>
      </c>
      <c r="FV146">
        <v>0</v>
      </c>
      <c r="FW146">
        <v>0</v>
      </c>
      <c r="FX146">
        <v>0</v>
      </c>
      <c r="FY146" t="s">
        <v>59</v>
      </c>
      <c r="FZ146" t="s">
        <v>5843</v>
      </c>
      <c r="GA146" t="s">
        <v>4325</v>
      </c>
      <c r="GB146" t="s">
        <v>30</v>
      </c>
      <c r="GC146" t="s">
        <v>30</v>
      </c>
    </row>
    <row r="147" spans="1:185" x14ac:dyDescent="0.25">
      <c r="A147" t="s">
        <v>200</v>
      </c>
      <c r="B147" t="s">
        <v>1325</v>
      </c>
      <c r="C147">
        <v>1</v>
      </c>
      <c r="D147" t="s">
        <v>1325</v>
      </c>
      <c r="E147">
        <v>1</v>
      </c>
      <c r="F147" t="s">
        <v>5843</v>
      </c>
      <c r="G147" t="s">
        <v>5843</v>
      </c>
      <c r="H147" t="s">
        <v>30</v>
      </c>
      <c r="I147" t="s">
        <v>30</v>
      </c>
      <c r="J147" t="s">
        <v>30</v>
      </c>
      <c r="K147" t="s">
        <v>30</v>
      </c>
      <c r="L147" t="s">
        <v>30</v>
      </c>
      <c r="M147" t="s">
        <v>30</v>
      </c>
      <c r="N147" t="s">
        <v>30</v>
      </c>
      <c r="O147" t="s">
        <v>30</v>
      </c>
      <c r="P147" t="s">
        <v>30</v>
      </c>
      <c r="Q147" s="29" t="s">
        <v>30</v>
      </c>
      <c r="R147" s="29" t="s">
        <v>30</v>
      </c>
      <c r="S147" t="s">
        <v>30</v>
      </c>
      <c r="T147" t="s">
        <v>30</v>
      </c>
      <c r="U147" t="s">
        <v>30</v>
      </c>
      <c r="V147" t="s">
        <v>30</v>
      </c>
      <c r="W147" t="s">
        <v>30</v>
      </c>
      <c r="X147" t="s">
        <v>30</v>
      </c>
      <c r="Y147" s="29" t="s">
        <v>30</v>
      </c>
      <c r="Z147" s="29" t="s">
        <v>30</v>
      </c>
      <c r="AA147" s="29" t="s">
        <v>30</v>
      </c>
      <c r="AB147" t="s">
        <v>30</v>
      </c>
      <c r="AC147" t="s">
        <v>30</v>
      </c>
      <c r="AD147" t="s">
        <v>30</v>
      </c>
      <c r="AE147" t="s">
        <v>30</v>
      </c>
      <c r="AF147" t="s">
        <v>30</v>
      </c>
      <c r="AG147" t="s">
        <v>30</v>
      </c>
      <c r="AH147" t="s">
        <v>30</v>
      </c>
      <c r="AI147" t="s">
        <v>30</v>
      </c>
      <c r="AJ147" t="s">
        <v>5946</v>
      </c>
      <c r="AK147" t="s">
        <v>30</v>
      </c>
      <c r="AL147" t="s">
        <v>30</v>
      </c>
      <c r="AM147" t="s">
        <v>30</v>
      </c>
      <c r="AN147" s="29" t="s">
        <v>30</v>
      </c>
      <c r="AO147" t="s">
        <v>30</v>
      </c>
      <c r="AP147" t="s">
        <v>30</v>
      </c>
      <c r="AQ147" t="s">
        <v>30</v>
      </c>
      <c r="AR147" t="s">
        <v>30</v>
      </c>
      <c r="AS147" t="s">
        <v>30</v>
      </c>
      <c r="AT147" t="s">
        <v>30</v>
      </c>
      <c r="AU147" t="s">
        <v>30</v>
      </c>
      <c r="AV147" t="s">
        <v>30</v>
      </c>
      <c r="AW147" t="s">
        <v>30</v>
      </c>
      <c r="AX147" t="s">
        <v>30</v>
      </c>
      <c r="AY147" t="s">
        <v>30</v>
      </c>
      <c r="AZ147" t="s">
        <v>30</v>
      </c>
      <c r="BA147" t="s">
        <v>30</v>
      </c>
      <c r="BB147" t="s">
        <v>30</v>
      </c>
      <c r="BC147" t="s">
        <v>30</v>
      </c>
      <c r="BD147" t="s">
        <v>30</v>
      </c>
      <c r="BE147" t="s">
        <v>30</v>
      </c>
      <c r="BF147" t="s">
        <v>30</v>
      </c>
      <c r="BG147" t="s">
        <v>30</v>
      </c>
      <c r="BH147" t="s">
        <v>30</v>
      </c>
      <c r="BI147" t="s">
        <v>30</v>
      </c>
      <c r="BJ147" t="s">
        <v>30</v>
      </c>
      <c r="BK147" s="29" t="s">
        <v>30</v>
      </c>
      <c r="BL147" t="s">
        <v>3914</v>
      </c>
      <c r="BM147" t="s">
        <v>3915</v>
      </c>
      <c r="BN147" s="30">
        <v>45411.700115740699</v>
      </c>
      <c r="BO147" t="s">
        <v>5947</v>
      </c>
      <c r="BP147" t="s">
        <v>5948</v>
      </c>
      <c r="BQ147" t="s">
        <v>5949</v>
      </c>
      <c r="BR147" t="s">
        <v>3919</v>
      </c>
      <c r="BS147" t="s">
        <v>3920</v>
      </c>
      <c r="BT147" t="s">
        <v>3921</v>
      </c>
      <c r="BU147" t="s">
        <v>3922</v>
      </c>
      <c r="BV147" t="s">
        <v>5950</v>
      </c>
      <c r="BW147" t="s">
        <v>5951</v>
      </c>
      <c r="BX147" t="s">
        <v>4306</v>
      </c>
      <c r="BY147" t="s">
        <v>3926</v>
      </c>
      <c r="BZ147" t="s">
        <v>3927</v>
      </c>
      <c r="CA147" s="30">
        <v>45411.689409722203</v>
      </c>
      <c r="CB147" s="30">
        <v>45411.689409722203</v>
      </c>
      <c r="CC147" s="30">
        <v>45411.6899768519</v>
      </c>
      <c r="CD147" t="s">
        <v>14</v>
      </c>
      <c r="CE147">
        <v>2024</v>
      </c>
      <c r="CF147">
        <v>4</v>
      </c>
      <c r="CG147" t="s">
        <v>4309</v>
      </c>
      <c r="CH147" t="s">
        <v>54</v>
      </c>
      <c r="CI147" t="s">
        <v>3929</v>
      </c>
      <c r="CJ147" t="s">
        <v>4308</v>
      </c>
      <c r="CK147" t="s">
        <v>3931</v>
      </c>
      <c r="CL147" t="s">
        <v>4309</v>
      </c>
      <c r="CM147">
        <v>12243</v>
      </c>
      <c r="CN147" t="s">
        <v>4309</v>
      </c>
      <c r="CO147" t="s">
        <v>4309</v>
      </c>
      <c r="CP147" s="30" t="s">
        <v>30</v>
      </c>
      <c r="CQ147" s="30" t="s">
        <v>30</v>
      </c>
      <c r="CR147" t="s">
        <v>3932</v>
      </c>
      <c r="CS147" t="s">
        <v>5952</v>
      </c>
      <c r="CT147" t="s">
        <v>5206</v>
      </c>
      <c r="CU147">
        <v>28098</v>
      </c>
      <c r="CV147">
        <v>47</v>
      </c>
      <c r="CW147" t="s">
        <v>3935</v>
      </c>
      <c r="CX147" t="s">
        <v>3932</v>
      </c>
      <c r="CY147" t="s">
        <v>5953</v>
      </c>
      <c r="CZ147" t="s">
        <v>5852</v>
      </c>
      <c r="DA147" t="s">
        <v>5954</v>
      </c>
      <c r="DB147" t="s">
        <v>4097</v>
      </c>
      <c r="DC147" t="s">
        <v>5950</v>
      </c>
      <c r="DD147" t="s">
        <v>5955</v>
      </c>
      <c r="DE147" t="s">
        <v>5956</v>
      </c>
      <c r="DF147" t="s">
        <v>5957</v>
      </c>
      <c r="DG147" t="s">
        <v>3932</v>
      </c>
      <c r="DH147" t="s">
        <v>4048</v>
      </c>
      <c r="DI147" t="s">
        <v>5856</v>
      </c>
      <c r="DJ147" t="s">
        <v>3944</v>
      </c>
      <c r="DK147" t="s">
        <v>5843</v>
      </c>
      <c r="DL147" t="s">
        <v>3926</v>
      </c>
      <c r="DM147" t="s">
        <v>3945</v>
      </c>
      <c r="DN147" t="s">
        <v>3927</v>
      </c>
      <c r="DO147" t="s">
        <v>4306</v>
      </c>
      <c r="DP147" t="s">
        <v>4320</v>
      </c>
      <c r="DQ147" t="s">
        <v>14</v>
      </c>
      <c r="DR147" t="s">
        <v>4320</v>
      </c>
      <c r="DS147" t="s">
        <v>3948</v>
      </c>
      <c r="DT147" t="s">
        <v>3949</v>
      </c>
      <c r="DU147" t="s">
        <v>5958</v>
      </c>
      <c r="DV147">
        <v>-1</v>
      </c>
      <c r="DW147">
        <v>-1</v>
      </c>
      <c r="DX147" t="s">
        <v>3931</v>
      </c>
      <c r="DY147" t="s">
        <v>5857</v>
      </c>
      <c r="DZ147" s="30" t="s">
        <v>30</v>
      </c>
      <c r="EA147" t="s">
        <v>3931</v>
      </c>
      <c r="EB147" t="s">
        <v>3931</v>
      </c>
      <c r="EC147" t="s">
        <v>3931</v>
      </c>
      <c r="ED147" t="s">
        <v>3931</v>
      </c>
      <c r="EE147" t="s">
        <v>5959</v>
      </c>
      <c r="EF147" t="s">
        <v>5960</v>
      </c>
      <c r="EG147" t="s">
        <v>4325</v>
      </c>
      <c r="EH147">
        <v>0</v>
      </c>
      <c r="EI147">
        <v>0</v>
      </c>
      <c r="EJ147">
        <v>0</v>
      </c>
      <c r="EK147">
        <v>0</v>
      </c>
      <c r="EL147">
        <v>0</v>
      </c>
      <c r="EM147">
        <v>0</v>
      </c>
      <c r="EN147">
        <v>0</v>
      </c>
      <c r="EO147">
        <v>1</v>
      </c>
      <c r="EP147">
        <v>0</v>
      </c>
      <c r="EQ147">
        <v>0</v>
      </c>
      <c r="ER147">
        <v>1</v>
      </c>
      <c r="ES147" t="s">
        <v>3747</v>
      </c>
      <c r="ET147" t="s">
        <v>5950</v>
      </c>
      <c r="EU147">
        <v>0</v>
      </c>
      <c r="EV147" t="s">
        <v>30</v>
      </c>
      <c r="EW147" t="s">
        <v>30</v>
      </c>
      <c r="EX147" t="s">
        <v>30</v>
      </c>
      <c r="EY147" t="s">
        <v>30</v>
      </c>
      <c r="EZ147" t="str">
        <f t="shared" si="2"/>
        <v/>
      </c>
      <c r="FA147">
        <v>1.07060185185185E-2</v>
      </c>
      <c r="FB147" t="s">
        <v>14</v>
      </c>
      <c r="FC147">
        <v>0</v>
      </c>
      <c r="FD147">
        <v>1</v>
      </c>
      <c r="FG147" t="s">
        <v>30</v>
      </c>
      <c r="FH147" t="s">
        <v>30</v>
      </c>
      <c r="FI147" t="s">
        <v>30</v>
      </c>
      <c r="FJ147" t="s">
        <v>30</v>
      </c>
      <c r="FK147" t="s">
        <v>30</v>
      </c>
      <c r="FL147">
        <v>1</v>
      </c>
      <c r="FM147" t="s">
        <v>3720</v>
      </c>
      <c r="FN147">
        <v>0</v>
      </c>
      <c r="FO147">
        <v>1</v>
      </c>
      <c r="FP147" t="s">
        <v>200</v>
      </c>
      <c r="FQ147">
        <v>0</v>
      </c>
      <c r="FR147">
        <v>1</v>
      </c>
      <c r="FS147" t="s">
        <v>30</v>
      </c>
      <c r="FT147" t="s">
        <v>54</v>
      </c>
      <c r="FU147">
        <v>0</v>
      </c>
      <c r="FV147">
        <v>0</v>
      </c>
      <c r="FW147">
        <v>0</v>
      </c>
      <c r="FX147">
        <v>0</v>
      </c>
      <c r="FY147" t="s">
        <v>3747</v>
      </c>
      <c r="FZ147" t="s">
        <v>5843</v>
      </c>
      <c r="GA147" t="s">
        <v>4325</v>
      </c>
      <c r="GB147" t="s">
        <v>30</v>
      </c>
      <c r="GC147" t="s">
        <v>30</v>
      </c>
    </row>
    <row r="148" spans="1:185" x14ac:dyDescent="0.25">
      <c r="A148" t="s">
        <v>200</v>
      </c>
      <c r="B148" t="s">
        <v>1325</v>
      </c>
      <c r="C148">
        <v>1</v>
      </c>
      <c r="D148" t="s">
        <v>1325</v>
      </c>
      <c r="E148">
        <v>1</v>
      </c>
      <c r="F148" t="s">
        <v>5860</v>
      </c>
      <c r="G148" t="s">
        <v>5860</v>
      </c>
      <c r="H148" t="s">
        <v>30</v>
      </c>
      <c r="I148" t="s">
        <v>30</v>
      </c>
      <c r="J148" t="s">
        <v>30</v>
      </c>
      <c r="K148" t="s">
        <v>30</v>
      </c>
      <c r="L148" t="s">
        <v>30</v>
      </c>
      <c r="M148" t="s">
        <v>30</v>
      </c>
      <c r="N148" t="s">
        <v>30</v>
      </c>
      <c r="O148" t="s">
        <v>30</v>
      </c>
      <c r="P148" t="s">
        <v>30</v>
      </c>
      <c r="Q148" s="29" t="s">
        <v>30</v>
      </c>
      <c r="R148" s="29" t="s">
        <v>30</v>
      </c>
      <c r="S148" t="s">
        <v>30</v>
      </c>
      <c r="T148" t="s">
        <v>30</v>
      </c>
      <c r="U148" t="s">
        <v>30</v>
      </c>
      <c r="V148" t="s">
        <v>30</v>
      </c>
      <c r="W148" t="s">
        <v>30</v>
      </c>
      <c r="X148" t="s">
        <v>30</v>
      </c>
      <c r="Y148" s="29" t="s">
        <v>30</v>
      </c>
      <c r="Z148" s="29" t="s">
        <v>30</v>
      </c>
      <c r="AA148" s="29" t="s">
        <v>30</v>
      </c>
      <c r="AB148" t="s">
        <v>30</v>
      </c>
      <c r="AC148" t="s">
        <v>30</v>
      </c>
      <c r="AD148" t="s">
        <v>30</v>
      </c>
      <c r="AE148" t="s">
        <v>30</v>
      </c>
      <c r="AF148" t="s">
        <v>30</v>
      </c>
      <c r="AG148" t="s">
        <v>30</v>
      </c>
      <c r="AH148" t="s">
        <v>30</v>
      </c>
      <c r="AI148" t="s">
        <v>30</v>
      </c>
      <c r="AJ148" t="s">
        <v>5961</v>
      </c>
      <c r="AK148" t="s">
        <v>30</v>
      </c>
      <c r="AL148" t="s">
        <v>30</v>
      </c>
      <c r="AM148" t="s">
        <v>30</v>
      </c>
      <c r="AN148" s="29" t="s">
        <v>30</v>
      </c>
      <c r="AO148" t="s">
        <v>30</v>
      </c>
      <c r="AP148" t="s">
        <v>30</v>
      </c>
      <c r="AQ148" t="s">
        <v>30</v>
      </c>
      <c r="AR148" t="s">
        <v>30</v>
      </c>
      <c r="AS148" t="s">
        <v>30</v>
      </c>
      <c r="AT148" t="s">
        <v>30</v>
      </c>
      <c r="AU148" t="s">
        <v>30</v>
      </c>
      <c r="AV148" t="s">
        <v>30</v>
      </c>
      <c r="AW148" t="s">
        <v>30</v>
      </c>
      <c r="AX148" t="s">
        <v>30</v>
      </c>
      <c r="AY148" t="s">
        <v>30</v>
      </c>
      <c r="AZ148" t="s">
        <v>30</v>
      </c>
      <c r="BA148" t="s">
        <v>30</v>
      </c>
      <c r="BB148" t="s">
        <v>30</v>
      </c>
      <c r="BC148" t="s">
        <v>30</v>
      </c>
      <c r="BD148" t="s">
        <v>30</v>
      </c>
      <c r="BE148" t="s">
        <v>30</v>
      </c>
      <c r="BF148" t="s">
        <v>30</v>
      </c>
      <c r="BG148" t="s">
        <v>30</v>
      </c>
      <c r="BH148" t="s">
        <v>30</v>
      </c>
      <c r="BI148" t="s">
        <v>30</v>
      </c>
      <c r="BJ148" t="s">
        <v>30</v>
      </c>
      <c r="BK148" s="29" t="s">
        <v>30</v>
      </c>
      <c r="BL148" t="s">
        <v>3914</v>
      </c>
      <c r="BM148" t="s">
        <v>3915</v>
      </c>
      <c r="BN148" s="30">
        <v>45446.401469907403</v>
      </c>
      <c r="BO148" t="s">
        <v>5962</v>
      </c>
      <c r="BP148" t="s">
        <v>5963</v>
      </c>
      <c r="BQ148" t="s">
        <v>5964</v>
      </c>
      <c r="BR148" t="s">
        <v>3962</v>
      </c>
      <c r="BS148" t="s">
        <v>3920</v>
      </c>
      <c r="BT148" t="s">
        <v>4013</v>
      </c>
      <c r="BU148" t="s">
        <v>4014</v>
      </c>
      <c r="BV148" t="s">
        <v>5965</v>
      </c>
      <c r="BW148" t="s">
        <v>5966</v>
      </c>
      <c r="BX148" t="s">
        <v>4306</v>
      </c>
      <c r="BY148" t="s">
        <v>3926</v>
      </c>
      <c r="BZ148" t="s">
        <v>4123</v>
      </c>
      <c r="CA148" s="30">
        <v>45446.398564814801</v>
      </c>
      <c r="CB148" s="30">
        <v>45446.398564814801</v>
      </c>
      <c r="CC148" s="30">
        <v>45444.743981481501</v>
      </c>
      <c r="CD148" t="s">
        <v>14</v>
      </c>
      <c r="CE148">
        <v>2024</v>
      </c>
      <c r="CF148">
        <v>6</v>
      </c>
      <c r="CG148" t="s">
        <v>5967</v>
      </c>
      <c r="CH148" t="s">
        <v>55</v>
      </c>
      <c r="CI148" t="s">
        <v>3929</v>
      </c>
      <c r="CJ148" t="s">
        <v>4308</v>
      </c>
      <c r="CK148" t="s">
        <v>3931</v>
      </c>
      <c r="CL148" t="s">
        <v>5967</v>
      </c>
      <c r="CM148">
        <v>10753</v>
      </c>
      <c r="CN148" t="s">
        <v>5967</v>
      </c>
      <c r="CO148" t="s">
        <v>5967</v>
      </c>
      <c r="CP148" s="30" t="s">
        <v>30</v>
      </c>
      <c r="CQ148" s="30" t="s">
        <v>30</v>
      </c>
      <c r="CR148" t="s">
        <v>3968</v>
      </c>
      <c r="CS148" t="s">
        <v>5346</v>
      </c>
      <c r="CT148" t="s">
        <v>5577</v>
      </c>
      <c r="CU148">
        <v>24720</v>
      </c>
      <c r="CV148">
        <v>56</v>
      </c>
      <c r="CW148" t="s">
        <v>3971</v>
      </c>
      <c r="CX148" t="s">
        <v>3968</v>
      </c>
      <c r="CY148" t="s">
        <v>5870</v>
      </c>
      <c r="CZ148" t="s">
        <v>5871</v>
      </c>
      <c r="DA148" t="s">
        <v>5853</v>
      </c>
      <c r="DB148" t="s">
        <v>5965</v>
      </c>
      <c r="DC148" t="s">
        <v>5965</v>
      </c>
      <c r="DD148" t="s">
        <v>5968</v>
      </c>
      <c r="DE148" t="s">
        <v>5969</v>
      </c>
      <c r="DF148" t="s">
        <v>5970</v>
      </c>
      <c r="DG148" t="s">
        <v>3968</v>
      </c>
      <c r="DH148" t="s">
        <v>5971</v>
      </c>
      <c r="DI148" t="s">
        <v>5856</v>
      </c>
      <c r="DJ148" t="s">
        <v>5875</v>
      </c>
      <c r="DK148" t="s">
        <v>5860</v>
      </c>
      <c r="DL148" t="s">
        <v>3926</v>
      </c>
      <c r="DM148" t="s">
        <v>4136</v>
      </c>
      <c r="DN148" t="s">
        <v>4123</v>
      </c>
      <c r="DO148" t="s">
        <v>4306</v>
      </c>
      <c r="DP148" t="s">
        <v>4320</v>
      </c>
      <c r="DQ148" t="s">
        <v>14</v>
      </c>
      <c r="DR148" t="s">
        <v>4320</v>
      </c>
      <c r="DS148" t="s">
        <v>3948</v>
      </c>
      <c r="DT148" t="s">
        <v>3949</v>
      </c>
      <c r="DU148" t="s">
        <v>1325</v>
      </c>
      <c r="DV148">
        <v>-1</v>
      </c>
      <c r="DW148">
        <v>-1</v>
      </c>
      <c r="DX148" t="s">
        <v>3931</v>
      </c>
      <c r="DY148" t="s">
        <v>5876</v>
      </c>
      <c r="DZ148" s="30" t="s">
        <v>30</v>
      </c>
      <c r="EA148" t="s">
        <v>3931</v>
      </c>
      <c r="EB148" t="s">
        <v>3931</v>
      </c>
      <c r="EC148" t="s">
        <v>3931</v>
      </c>
      <c r="ED148" t="s">
        <v>3931</v>
      </c>
      <c r="EE148" t="s">
        <v>5972</v>
      </c>
      <c r="EF148" t="s">
        <v>5973</v>
      </c>
      <c r="EG148" t="s">
        <v>4325</v>
      </c>
      <c r="EH148">
        <v>0</v>
      </c>
      <c r="EI148">
        <v>0</v>
      </c>
      <c r="EJ148">
        <v>0</v>
      </c>
      <c r="EK148">
        <v>0</v>
      </c>
      <c r="EL148">
        <v>0</v>
      </c>
      <c r="EM148">
        <v>0</v>
      </c>
      <c r="EN148">
        <v>0</v>
      </c>
      <c r="EO148">
        <v>1</v>
      </c>
      <c r="EP148">
        <v>0</v>
      </c>
      <c r="EQ148">
        <v>0</v>
      </c>
      <c r="ER148">
        <v>1</v>
      </c>
      <c r="ES148" t="s">
        <v>62</v>
      </c>
      <c r="ET148" t="s">
        <v>5965</v>
      </c>
      <c r="EU148">
        <v>0</v>
      </c>
      <c r="EV148" t="s">
        <v>30</v>
      </c>
      <c r="EW148" t="s">
        <v>30</v>
      </c>
      <c r="EX148" t="s">
        <v>30</v>
      </c>
      <c r="EY148" t="s">
        <v>30</v>
      </c>
      <c r="EZ148">
        <f t="shared" si="2"/>
        <v>2.9050926023046486E-3</v>
      </c>
      <c r="FA148">
        <v>2.9050925925925902E-3</v>
      </c>
      <c r="FB148" t="s">
        <v>14</v>
      </c>
      <c r="FC148">
        <v>0</v>
      </c>
      <c r="FD148">
        <v>1</v>
      </c>
      <c r="FF148">
        <v>1</v>
      </c>
      <c r="FG148" t="s">
        <v>30</v>
      </c>
      <c r="FH148" t="s">
        <v>30</v>
      </c>
      <c r="FI148" t="s">
        <v>30</v>
      </c>
      <c r="FJ148" t="s">
        <v>30</v>
      </c>
      <c r="FK148" t="s">
        <v>30</v>
      </c>
      <c r="FL148">
        <v>1</v>
      </c>
      <c r="FM148" t="s">
        <v>3720</v>
      </c>
      <c r="FN148">
        <v>0</v>
      </c>
      <c r="FO148">
        <v>1</v>
      </c>
      <c r="FP148" t="s">
        <v>200</v>
      </c>
      <c r="FQ148">
        <v>0</v>
      </c>
      <c r="FR148">
        <v>1</v>
      </c>
      <c r="FS148" t="s">
        <v>30</v>
      </c>
      <c r="FT148" t="s">
        <v>55</v>
      </c>
      <c r="FU148">
        <v>0</v>
      </c>
      <c r="FV148">
        <v>0</v>
      </c>
      <c r="FW148">
        <v>0</v>
      </c>
      <c r="FX148">
        <v>0</v>
      </c>
      <c r="FY148" t="s">
        <v>62</v>
      </c>
      <c r="FZ148" t="s">
        <v>5860</v>
      </c>
      <c r="GA148" t="s">
        <v>4325</v>
      </c>
      <c r="GB148" t="s">
        <v>30</v>
      </c>
      <c r="GC148" t="s">
        <v>30</v>
      </c>
    </row>
    <row r="149" spans="1:185" x14ac:dyDescent="0.25">
      <c r="A149" t="s">
        <v>200</v>
      </c>
      <c r="B149" t="s">
        <v>1325</v>
      </c>
      <c r="C149">
        <v>1</v>
      </c>
      <c r="D149" t="s">
        <v>1325</v>
      </c>
      <c r="E149">
        <v>1</v>
      </c>
      <c r="F149" t="s">
        <v>5860</v>
      </c>
      <c r="G149" t="s">
        <v>5860</v>
      </c>
      <c r="H149" t="s">
        <v>30</v>
      </c>
      <c r="I149" t="s">
        <v>30</v>
      </c>
      <c r="J149" t="s">
        <v>30</v>
      </c>
      <c r="K149" t="s">
        <v>30</v>
      </c>
      <c r="L149" t="s">
        <v>30</v>
      </c>
      <c r="M149" t="s">
        <v>30</v>
      </c>
      <c r="N149" t="s">
        <v>30</v>
      </c>
      <c r="O149" t="s">
        <v>30</v>
      </c>
      <c r="P149" t="s">
        <v>30</v>
      </c>
      <c r="Q149" s="29" t="s">
        <v>30</v>
      </c>
      <c r="R149" s="29" t="s">
        <v>30</v>
      </c>
      <c r="S149" t="s">
        <v>30</v>
      </c>
      <c r="T149" t="s">
        <v>30</v>
      </c>
      <c r="U149" t="s">
        <v>30</v>
      </c>
      <c r="V149" t="s">
        <v>30</v>
      </c>
      <c r="W149" t="s">
        <v>30</v>
      </c>
      <c r="X149" t="s">
        <v>30</v>
      </c>
      <c r="Y149" s="29" t="s">
        <v>30</v>
      </c>
      <c r="Z149" s="29" t="s">
        <v>30</v>
      </c>
      <c r="AA149" s="29" t="s">
        <v>30</v>
      </c>
      <c r="AB149" t="s">
        <v>30</v>
      </c>
      <c r="AC149" t="s">
        <v>30</v>
      </c>
      <c r="AD149" t="s">
        <v>30</v>
      </c>
      <c r="AE149" t="s">
        <v>30</v>
      </c>
      <c r="AF149" t="s">
        <v>30</v>
      </c>
      <c r="AG149" t="s">
        <v>30</v>
      </c>
      <c r="AH149" t="s">
        <v>30</v>
      </c>
      <c r="AI149" t="s">
        <v>30</v>
      </c>
      <c r="AJ149" t="s">
        <v>5974</v>
      </c>
      <c r="AK149" t="s">
        <v>30</v>
      </c>
      <c r="AL149" t="s">
        <v>30</v>
      </c>
      <c r="AM149" t="s">
        <v>30</v>
      </c>
      <c r="AN149" s="29" t="s">
        <v>30</v>
      </c>
      <c r="AO149" t="s">
        <v>30</v>
      </c>
      <c r="AP149" t="s">
        <v>30</v>
      </c>
      <c r="AQ149" t="s">
        <v>30</v>
      </c>
      <c r="AR149" t="s">
        <v>30</v>
      </c>
      <c r="AS149" t="s">
        <v>30</v>
      </c>
      <c r="AT149" t="s">
        <v>30</v>
      </c>
      <c r="AU149" t="s">
        <v>30</v>
      </c>
      <c r="AV149" t="s">
        <v>30</v>
      </c>
      <c r="AW149" t="s">
        <v>30</v>
      </c>
      <c r="AX149" t="s">
        <v>30</v>
      </c>
      <c r="AY149" t="s">
        <v>30</v>
      </c>
      <c r="AZ149" t="s">
        <v>30</v>
      </c>
      <c r="BA149" t="s">
        <v>30</v>
      </c>
      <c r="BB149" t="s">
        <v>30</v>
      </c>
      <c r="BC149" t="s">
        <v>30</v>
      </c>
      <c r="BD149" t="s">
        <v>30</v>
      </c>
      <c r="BE149" t="s">
        <v>30</v>
      </c>
      <c r="BF149" t="s">
        <v>30</v>
      </c>
      <c r="BG149" t="s">
        <v>30</v>
      </c>
      <c r="BH149" t="s">
        <v>30</v>
      </c>
      <c r="BI149" t="s">
        <v>30</v>
      </c>
      <c r="BJ149" t="s">
        <v>30</v>
      </c>
      <c r="BK149" s="29" t="s">
        <v>30</v>
      </c>
      <c r="BL149" t="s">
        <v>3914</v>
      </c>
      <c r="BM149" t="s">
        <v>3915</v>
      </c>
      <c r="BN149" s="30">
        <v>45537.655138888898</v>
      </c>
      <c r="BO149" t="s">
        <v>5975</v>
      </c>
      <c r="BP149" t="s">
        <v>5976</v>
      </c>
      <c r="BQ149" t="s">
        <v>5977</v>
      </c>
      <c r="BR149" t="s">
        <v>3962</v>
      </c>
      <c r="BS149" t="s">
        <v>3920</v>
      </c>
      <c r="BT149" t="s">
        <v>4013</v>
      </c>
      <c r="BU149" t="s">
        <v>4014</v>
      </c>
      <c r="BV149" t="s">
        <v>5965</v>
      </c>
      <c r="BW149" t="s">
        <v>5966</v>
      </c>
      <c r="BX149" t="s">
        <v>4306</v>
      </c>
      <c r="BY149" t="s">
        <v>3926</v>
      </c>
      <c r="BZ149" t="s">
        <v>4123</v>
      </c>
      <c r="CA149" s="30">
        <v>45537.648148148197</v>
      </c>
      <c r="CB149" s="30">
        <v>45537.648148148197</v>
      </c>
      <c r="CC149" s="30">
        <v>45537.6337152778</v>
      </c>
      <c r="CD149" t="s">
        <v>14</v>
      </c>
      <c r="CE149">
        <v>2024</v>
      </c>
      <c r="CF149">
        <v>9</v>
      </c>
      <c r="CG149" t="s">
        <v>5978</v>
      </c>
      <c r="CH149" t="s">
        <v>55</v>
      </c>
      <c r="CI149" t="s">
        <v>3929</v>
      </c>
      <c r="CJ149" t="s">
        <v>4308</v>
      </c>
      <c r="CK149" t="s">
        <v>5978</v>
      </c>
      <c r="CL149" t="s">
        <v>4309</v>
      </c>
      <c r="CM149">
        <v>12243</v>
      </c>
      <c r="CN149" t="s">
        <v>4309</v>
      </c>
      <c r="CO149" t="s">
        <v>4309</v>
      </c>
      <c r="CP149" s="30" t="s">
        <v>30</v>
      </c>
      <c r="CQ149" s="30" t="s">
        <v>30</v>
      </c>
      <c r="CR149" t="s">
        <v>3968</v>
      </c>
      <c r="CS149" t="s">
        <v>5979</v>
      </c>
      <c r="CT149" t="s">
        <v>5980</v>
      </c>
      <c r="CU149">
        <v>25848</v>
      </c>
      <c r="CV149">
        <v>53</v>
      </c>
      <c r="CW149" t="s">
        <v>3935</v>
      </c>
      <c r="CX149" t="s">
        <v>3968</v>
      </c>
      <c r="CY149" t="s">
        <v>5870</v>
      </c>
      <c r="CZ149" t="s">
        <v>5871</v>
      </c>
      <c r="DA149" t="s">
        <v>5889</v>
      </c>
      <c r="DB149" t="s">
        <v>5965</v>
      </c>
      <c r="DC149" t="s">
        <v>5965</v>
      </c>
      <c r="DD149" t="s">
        <v>5968</v>
      </c>
      <c r="DE149" t="s">
        <v>5969</v>
      </c>
      <c r="DF149" t="s">
        <v>5970</v>
      </c>
      <c r="DG149" t="s">
        <v>3968</v>
      </c>
      <c r="DH149" t="s">
        <v>5971</v>
      </c>
      <c r="DI149" t="s">
        <v>5856</v>
      </c>
      <c r="DJ149" t="s">
        <v>5875</v>
      </c>
      <c r="DK149" t="s">
        <v>5860</v>
      </c>
      <c r="DL149" t="s">
        <v>3926</v>
      </c>
      <c r="DM149" t="s">
        <v>4136</v>
      </c>
      <c r="DN149" t="s">
        <v>4123</v>
      </c>
      <c r="DO149" t="s">
        <v>4306</v>
      </c>
      <c r="DP149" t="s">
        <v>4320</v>
      </c>
      <c r="DQ149" t="s">
        <v>14</v>
      </c>
      <c r="DR149" t="s">
        <v>4320</v>
      </c>
      <c r="DS149" t="s">
        <v>3948</v>
      </c>
      <c r="DT149" t="s">
        <v>3949</v>
      </c>
      <c r="DU149" t="s">
        <v>5894</v>
      </c>
      <c r="DV149">
        <v>-1</v>
      </c>
      <c r="DW149">
        <v>-1</v>
      </c>
      <c r="DX149" t="s">
        <v>3931</v>
      </c>
      <c r="DY149" t="s">
        <v>5876</v>
      </c>
      <c r="DZ149" s="30" t="s">
        <v>30</v>
      </c>
      <c r="EA149" t="s">
        <v>3931</v>
      </c>
      <c r="EB149" t="s">
        <v>3931</v>
      </c>
      <c r="EC149" t="s">
        <v>3931</v>
      </c>
      <c r="ED149" t="s">
        <v>3931</v>
      </c>
      <c r="EE149" t="s">
        <v>5981</v>
      </c>
      <c r="EF149" t="s">
        <v>5982</v>
      </c>
      <c r="EG149" t="s">
        <v>4325</v>
      </c>
      <c r="EH149">
        <v>0</v>
      </c>
      <c r="EI149">
        <v>0</v>
      </c>
      <c r="EJ149">
        <v>0</v>
      </c>
      <c r="EK149">
        <v>0</v>
      </c>
      <c r="EL149">
        <v>0</v>
      </c>
      <c r="EM149">
        <v>0</v>
      </c>
      <c r="EN149">
        <v>0</v>
      </c>
      <c r="EO149">
        <v>1</v>
      </c>
      <c r="EP149">
        <v>0</v>
      </c>
      <c r="EQ149">
        <v>0</v>
      </c>
      <c r="ER149">
        <v>1</v>
      </c>
      <c r="ES149" t="s">
        <v>62</v>
      </c>
      <c r="ET149" t="s">
        <v>5965</v>
      </c>
      <c r="EU149">
        <v>0</v>
      </c>
      <c r="EV149" t="s">
        <v>30</v>
      </c>
      <c r="EW149" t="s">
        <v>30</v>
      </c>
      <c r="EX149" t="s">
        <v>30</v>
      </c>
      <c r="EY149" t="s">
        <v>30</v>
      </c>
      <c r="EZ149">
        <f t="shared" si="2"/>
        <v>6.9907407014397904E-3</v>
      </c>
      <c r="FA149">
        <v>6.9907407407407401E-3</v>
      </c>
      <c r="FB149" t="s">
        <v>14</v>
      </c>
      <c r="FC149">
        <v>0</v>
      </c>
      <c r="FD149">
        <v>1</v>
      </c>
      <c r="FF149">
        <v>1</v>
      </c>
      <c r="FG149" t="s">
        <v>30</v>
      </c>
      <c r="FH149" t="s">
        <v>30</v>
      </c>
      <c r="FI149" t="s">
        <v>30</v>
      </c>
      <c r="FJ149" t="s">
        <v>30</v>
      </c>
      <c r="FK149" t="s">
        <v>30</v>
      </c>
      <c r="FL149">
        <v>1</v>
      </c>
      <c r="FM149" t="s">
        <v>3720</v>
      </c>
      <c r="FN149">
        <v>0</v>
      </c>
      <c r="FO149">
        <v>1</v>
      </c>
      <c r="FP149" t="s">
        <v>200</v>
      </c>
      <c r="FQ149">
        <v>0</v>
      </c>
      <c r="FR149">
        <v>1</v>
      </c>
      <c r="FS149" t="s">
        <v>30</v>
      </c>
      <c r="FT149" t="s">
        <v>55</v>
      </c>
      <c r="FU149">
        <v>0</v>
      </c>
      <c r="FV149">
        <v>0</v>
      </c>
      <c r="FW149">
        <v>0</v>
      </c>
      <c r="FX149">
        <v>0</v>
      </c>
      <c r="FY149" t="s">
        <v>62</v>
      </c>
      <c r="FZ149" t="s">
        <v>5860</v>
      </c>
      <c r="GA149" t="s">
        <v>4325</v>
      </c>
      <c r="GB149" t="s">
        <v>30</v>
      </c>
      <c r="GC149" t="s">
        <v>30</v>
      </c>
    </row>
    <row r="150" spans="1:185" x14ac:dyDescent="0.25">
      <c r="A150" t="s">
        <v>200</v>
      </c>
      <c r="B150" t="s">
        <v>1325</v>
      </c>
      <c r="C150">
        <v>1</v>
      </c>
      <c r="D150" t="s">
        <v>1325</v>
      </c>
      <c r="E150">
        <v>1</v>
      </c>
      <c r="F150" t="s">
        <v>5843</v>
      </c>
      <c r="G150" t="s">
        <v>5843</v>
      </c>
      <c r="H150" t="s">
        <v>30</v>
      </c>
      <c r="I150" t="s">
        <v>30</v>
      </c>
      <c r="J150" t="s">
        <v>30</v>
      </c>
      <c r="K150" t="s">
        <v>30</v>
      </c>
      <c r="L150" t="s">
        <v>30</v>
      </c>
      <c r="M150" t="s">
        <v>30</v>
      </c>
      <c r="N150" t="s">
        <v>30</v>
      </c>
      <c r="O150" t="s">
        <v>30</v>
      </c>
      <c r="P150" t="s">
        <v>30</v>
      </c>
      <c r="Q150" s="29" t="s">
        <v>30</v>
      </c>
      <c r="R150" s="29" t="s">
        <v>30</v>
      </c>
      <c r="S150" t="s">
        <v>30</v>
      </c>
      <c r="T150" t="s">
        <v>30</v>
      </c>
      <c r="U150" t="s">
        <v>30</v>
      </c>
      <c r="V150" t="s">
        <v>30</v>
      </c>
      <c r="W150" t="s">
        <v>30</v>
      </c>
      <c r="X150" t="s">
        <v>30</v>
      </c>
      <c r="Y150" s="29" t="s">
        <v>30</v>
      </c>
      <c r="Z150" s="29" t="s">
        <v>30</v>
      </c>
      <c r="AA150" s="29" t="s">
        <v>30</v>
      </c>
      <c r="AB150" t="s">
        <v>30</v>
      </c>
      <c r="AC150" t="s">
        <v>30</v>
      </c>
      <c r="AD150" t="s">
        <v>30</v>
      </c>
      <c r="AE150" t="s">
        <v>30</v>
      </c>
      <c r="AF150" t="s">
        <v>30</v>
      </c>
      <c r="AG150" t="s">
        <v>30</v>
      </c>
      <c r="AH150" t="s">
        <v>30</v>
      </c>
      <c r="AI150" t="s">
        <v>30</v>
      </c>
      <c r="AJ150" t="s">
        <v>5983</v>
      </c>
      <c r="AK150" t="s">
        <v>30</v>
      </c>
      <c r="AL150" t="s">
        <v>30</v>
      </c>
      <c r="AM150" t="s">
        <v>30</v>
      </c>
      <c r="AN150" s="29" t="s">
        <v>30</v>
      </c>
      <c r="AO150" t="s">
        <v>30</v>
      </c>
      <c r="AP150" t="s">
        <v>30</v>
      </c>
      <c r="AQ150" t="s">
        <v>30</v>
      </c>
      <c r="AR150" t="s">
        <v>30</v>
      </c>
      <c r="AS150" t="s">
        <v>30</v>
      </c>
      <c r="AT150" t="s">
        <v>30</v>
      </c>
      <c r="AU150" t="s">
        <v>30</v>
      </c>
      <c r="AV150" t="s">
        <v>30</v>
      </c>
      <c r="AW150" t="s">
        <v>30</v>
      </c>
      <c r="AX150" t="s">
        <v>30</v>
      </c>
      <c r="AY150" t="s">
        <v>30</v>
      </c>
      <c r="AZ150" t="s">
        <v>30</v>
      </c>
      <c r="BA150" t="s">
        <v>30</v>
      </c>
      <c r="BB150" t="s">
        <v>30</v>
      </c>
      <c r="BC150" t="s">
        <v>30</v>
      </c>
      <c r="BD150" t="s">
        <v>30</v>
      </c>
      <c r="BE150" t="s">
        <v>30</v>
      </c>
      <c r="BF150" t="s">
        <v>30</v>
      </c>
      <c r="BG150" t="s">
        <v>30</v>
      </c>
      <c r="BH150" t="s">
        <v>30</v>
      </c>
      <c r="BI150" t="s">
        <v>30</v>
      </c>
      <c r="BJ150" t="s">
        <v>30</v>
      </c>
      <c r="BK150" s="29" t="s">
        <v>30</v>
      </c>
      <c r="BL150" t="s">
        <v>3914</v>
      </c>
      <c r="BM150" t="s">
        <v>3915</v>
      </c>
      <c r="BN150" s="30">
        <v>45567.519351851901</v>
      </c>
      <c r="BO150" t="s">
        <v>5984</v>
      </c>
      <c r="BP150" t="s">
        <v>5963</v>
      </c>
      <c r="BQ150" t="s">
        <v>5964</v>
      </c>
      <c r="BR150" t="s">
        <v>3962</v>
      </c>
      <c r="BS150" t="s">
        <v>3920</v>
      </c>
      <c r="BT150" t="s">
        <v>4013</v>
      </c>
      <c r="BU150" t="s">
        <v>4014</v>
      </c>
      <c r="BV150" t="s">
        <v>5965</v>
      </c>
      <c r="BW150" t="s">
        <v>5966</v>
      </c>
      <c r="BX150" t="s">
        <v>4306</v>
      </c>
      <c r="BY150" t="s">
        <v>3926</v>
      </c>
      <c r="BZ150" t="s">
        <v>4123</v>
      </c>
      <c r="CA150" s="30">
        <v>45567.516446759299</v>
      </c>
      <c r="CB150" s="30">
        <v>45567.516446759299</v>
      </c>
      <c r="CC150" s="30">
        <v>45567.513368055603</v>
      </c>
      <c r="CD150" t="s">
        <v>14</v>
      </c>
      <c r="CE150">
        <v>2024</v>
      </c>
      <c r="CF150">
        <v>10</v>
      </c>
      <c r="CG150" t="s">
        <v>4309</v>
      </c>
      <c r="CH150" t="s">
        <v>55</v>
      </c>
      <c r="CI150" t="s">
        <v>3929</v>
      </c>
      <c r="CJ150" t="s">
        <v>4308</v>
      </c>
      <c r="CK150" t="s">
        <v>3931</v>
      </c>
      <c r="CL150" t="s">
        <v>4309</v>
      </c>
      <c r="CM150">
        <v>12243</v>
      </c>
      <c r="CN150" t="s">
        <v>4309</v>
      </c>
      <c r="CO150" t="s">
        <v>4309</v>
      </c>
      <c r="CP150" s="30" t="s">
        <v>30</v>
      </c>
      <c r="CQ150" s="30" t="s">
        <v>30</v>
      </c>
      <c r="CR150" t="s">
        <v>3968</v>
      </c>
      <c r="CS150" t="s">
        <v>5346</v>
      </c>
      <c r="CT150" t="s">
        <v>5577</v>
      </c>
      <c r="CU150">
        <v>24720</v>
      </c>
      <c r="CV150">
        <v>57</v>
      </c>
      <c r="CW150" t="s">
        <v>3971</v>
      </c>
      <c r="CX150" t="s">
        <v>3968</v>
      </c>
      <c r="CY150" t="s">
        <v>5985</v>
      </c>
      <c r="CZ150" t="s">
        <v>5986</v>
      </c>
      <c r="DA150" t="s">
        <v>5889</v>
      </c>
      <c r="DB150" t="s">
        <v>5965</v>
      </c>
      <c r="DC150" t="s">
        <v>5965</v>
      </c>
      <c r="DD150" t="s">
        <v>5968</v>
      </c>
      <c r="DE150" t="s">
        <v>5969</v>
      </c>
      <c r="DF150" t="s">
        <v>5970</v>
      </c>
      <c r="DG150" t="s">
        <v>3968</v>
      </c>
      <c r="DH150" t="s">
        <v>5971</v>
      </c>
      <c r="DI150" t="s">
        <v>5856</v>
      </c>
      <c r="DJ150" t="s">
        <v>3944</v>
      </c>
      <c r="DK150" t="s">
        <v>5843</v>
      </c>
      <c r="DL150" t="s">
        <v>3926</v>
      </c>
      <c r="DM150" t="s">
        <v>4136</v>
      </c>
      <c r="DN150" t="s">
        <v>4123</v>
      </c>
      <c r="DO150" t="s">
        <v>4306</v>
      </c>
      <c r="DP150" t="s">
        <v>4320</v>
      </c>
      <c r="DQ150" t="s">
        <v>14</v>
      </c>
      <c r="DR150" t="s">
        <v>4320</v>
      </c>
      <c r="DS150" t="s">
        <v>3948</v>
      </c>
      <c r="DT150" t="s">
        <v>3949</v>
      </c>
      <c r="DU150" t="s">
        <v>5894</v>
      </c>
      <c r="DV150">
        <v>-1</v>
      </c>
      <c r="DW150">
        <v>-1</v>
      </c>
      <c r="DX150" t="s">
        <v>3931</v>
      </c>
      <c r="DY150" t="s">
        <v>5987</v>
      </c>
      <c r="DZ150" s="30" t="s">
        <v>30</v>
      </c>
      <c r="EA150" t="s">
        <v>3931</v>
      </c>
      <c r="EB150" t="s">
        <v>3931</v>
      </c>
      <c r="EC150" t="s">
        <v>3931</v>
      </c>
      <c r="ED150" t="s">
        <v>3931</v>
      </c>
      <c r="EE150" t="s">
        <v>5972</v>
      </c>
      <c r="EF150" t="s">
        <v>5988</v>
      </c>
      <c r="EG150" t="s">
        <v>4325</v>
      </c>
      <c r="EH150">
        <v>0</v>
      </c>
      <c r="EI150">
        <v>0</v>
      </c>
      <c r="EJ150">
        <v>0</v>
      </c>
      <c r="EK150">
        <v>0</v>
      </c>
      <c r="EL150">
        <v>0</v>
      </c>
      <c r="EM150">
        <v>0</v>
      </c>
      <c r="EN150">
        <v>0</v>
      </c>
      <c r="EO150">
        <v>1</v>
      </c>
      <c r="EP150">
        <v>0</v>
      </c>
      <c r="EQ150">
        <v>0</v>
      </c>
      <c r="ER150">
        <v>1</v>
      </c>
      <c r="ES150" t="s">
        <v>62</v>
      </c>
      <c r="ET150" t="s">
        <v>5965</v>
      </c>
      <c r="EU150">
        <v>0</v>
      </c>
      <c r="EV150" t="s">
        <v>30</v>
      </c>
      <c r="EW150" t="s">
        <v>30</v>
      </c>
      <c r="EX150" t="s">
        <v>30</v>
      </c>
      <c r="EY150" t="s">
        <v>30</v>
      </c>
      <c r="EZ150">
        <f t="shared" si="2"/>
        <v>2.9050926023046486E-3</v>
      </c>
      <c r="FA150">
        <v>2.9050925925925902E-3</v>
      </c>
      <c r="FB150" t="s">
        <v>14</v>
      </c>
      <c r="FC150">
        <v>0</v>
      </c>
      <c r="FD150">
        <v>1</v>
      </c>
      <c r="FF150">
        <v>1</v>
      </c>
      <c r="FG150" t="s">
        <v>30</v>
      </c>
      <c r="FH150" t="s">
        <v>30</v>
      </c>
      <c r="FI150" t="s">
        <v>30</v>
      </c>
      <c r="FJ150" t="s">
        <v>30</v>
      </c>
      <c r="FK150" t="s">
        <v>30</v>
      </c>
      <c r="FL150">
        <v>1</v>
      </c>
      <c r="FM150" t="s">
        <v>3720</v>
      </c>
      <c r="FN150">
        <v>0</v>
      </c>
      <c r="FO150">
        <v>1</v>
      </c>
      <c r="FP150" t="s">
        <v>200</v>
      </c>
      <c r="FQ150">
        <v>0</v>
      </c>
      <c r="FR150">
        <v>1</v>
      </c>
      <c r="FS150" t="s">
        <v>30</v>
      </c>
      <c r="FT150" t="s">
        <v>55</v>
      </c>
      <c r="FU150">
        <v>0</v>
      </c>
      <c r="FV150">
        <v>0</v>
      </c>
      <c r="FW150">
        <v>0</v>
      </c>
      <c r="FX150">
        <v>0</v>
      </c>
      <c r="FY150" t="s">
        <v>62</v>
      </c>
      <c r="FZ150" t="s">
        <v>5843</v>
      </c>
      <c r="GA150" t="s">
        <v>4325</v>
      </c>
      <c r="GB150" t="s">
        <v>30</v>
      </c>
      <c r="GC150" t="s">
        <v>30</v>
      </c>
    </row>
    <row r="151" spans="1:185" x14ac:dyDescent="0.25">
      <c r="A151" t="s">
        <v>200</v>
      </c>
      <c r="B151" t="s">
        <v>1325</v>
      </c>
      <c r="C151">
        <v>1</v>
      </c>
      <c r="D151" t="s">
        <v>1325</v>
      </c>
      <c r="E151">
        <v>1</v>
      </c>
      <c r="F151" t="s">
        <v>5843</v>
      </c>
      <c r="G151" t="s">
        <v>5843</v>
      </c>
      <c r="H151" t="s">
        <v>30</v>
      </c>
      <c r="I151" t="s">
        <v>30</v>
      </c>
      <c r="J151" t="s">
        <v>30</v>
      </c>
      <c r="K151" t="s">
        <v>30</v>
      </c>
      <c r="L151" t="s">
        <v>30</v>
      </c>
      <c r="M151" t="s">
        <v>30</v>
      </c>
      <c r="N151" t="s">
        <v>30</v>
      </c>
      <c r="O151" t="s">
        <v>30</v>
      </c>
      <c r="P151" t="s">
        <v>30</v>
      </c>
      <c r="Q151" s="29" t="s">
        <v>30</v>
      </c>
      <c r="R151" s="29" t="s">
        <v>30</v>
      </c>
      <c r="S151" t="s">
        <v>30</v>
      </c>
      <c r="T151" t="s">
        <v>30</v>
      </c>
      <c r="U151" t="s">
        <v>30</v>
      </c>
      <c r="V151" t="s">
        <v>30</v>
      </c>
      <c r="W151" t="s">
        <v>30</v>
      </c>
      <c r="X151" t="s">
        <v>30</v>
      </c>
      <c r="Y151" s="29" t="s">
        <v>30</v>
      </c>
      <c r="Z151" s="29" t="s">
        <v>30</v>
      </c>
      <c r="AA151" s="29" t="s">
        <v>30</v>
      </c>
      <c r="AB151" t="s">
        <v>30</v>
      </c>
      <c r="AC151" t="s">
        <v>30</v>
      </c>
      <c r="AD151" t="s">
        <v>30</v>
      </c>
      <c r="AE151" t="s">
        <v>30</v>
      </c>
      <c r="AF151" t="s">
        <v>30</v>
      </c>
      <c r="AG151" t="s">
        <v>30</v>
      </c>
      <c r="AH151" t="s">
        <v>30</v>
      </c>
      <c r="AI151" t="s">
        <v>30</v>
      </c>
      <c r="AJ151" t="s">
        <v>5989</v>
      </c>
      <c r="AK151" t="s">
        <v>30</v>
      </c>
      <c r="AL151" t="s">
        <v>30</v>
      </c>
      <c r="AM151" t="s">
        <v>30</v>
      </c>
      <c r="AN151" s="29" t="s">
        <v>30</v>
      </c>
      <c r="AO151" t="s">
        <v>30</v>
      </c>
      <c r="AP151" t="s">
        <v>30</v>
      </c>
      <c r="AQ151" t="s">
        <v>30</v>
      </c>
      <c r="AR151" t="s">
        <v>30</v>
      </c>
      <c r="AS151" t="s">
        <v>30</v>
      </c>
      <c r="AT151" t="s">
        <v>30</v>
      </c>
      <c r="AU151" t="s">
        <v>30</v>
      </c>
      <c r="AV151" t="s">
        <v>30</v>
      </c>
      <c r="AW151" t="s">
        <v>30</v>
      </c>
      <c r="AX151" t="s">
        <v>30</v>
      </c>
      <c r="AY151" t="s">
        <v>30</v>
      </c>
      <c r="AZ151" t="s">
        <v>30</v>
      </c>
      <c r="BA151" t="s">
        <v>30</v>
      </c>
      <c r="BB151" t="s">
        <v>30</v>
      </c>
      <c r="BC151" t="s">
        <v>30</v>
      </c>
      <c r="BD151" t="s">
        <v>30</v>
      </c>
      <c r="BE151" t="s">
        <v>30</v>
      </c>
      <c r="BF151" t="s">
        <v>30</v>
      </c>
      <c r="BG151" t="s">
        <v>30</v>
      </c>
      <c r="BH151" t="s">
        <v>30</v>
      </c>
      <c r="BI151" t="s">
        <v>30</v>
      </c>
      <c r="BJ151" t="s">
        <v>30</v>
      </c>
      <c r="BK151" s="29" t="s">
        <v>30</v>
      </c>
      <c r="BL151" t="s">
        <v>3914</v>
      </c>
      <c r="BM151" t="s">
        <v>3915</v>
      </c>
      <c r="BN151" s="30">
        <v>45499.391608796301</v>
      </c>
      <c r="BO151" t="s">
        <v>5990</v>
      </c>
      <c r="BP151" t="s">
        <v>5991</v>
      </c>
      <c r="BQ151" t="s">
        <v>5992</v>
      </c>
      <c r="BR151" t="s">
        <v>3962</v>
      </c>
      <c r="BS151" t="s">
        <v>3920</v>
      </c>
      <c r="BT151" t="s">
        <v>4302</v>
      </c>
      <c r="BU151" t="s">
        <v>4303</v>
      </c>
      <c r="BV151" t="s">
        <v>5993</v>
      </c>
      <c r="BW151" t="s">
        <v>5994</v>
      </c>
      <c r="BX151" t="s">
        <v>4306</v>
      </c>
      <c r="BY151" t="s">
        <v>3926</v>
      </c>
      <c r="BZ151" t="s">
        <v>3927</v>
      </c>
      <c r="CA151" s="30">
        <v>45499.390833333302</v>
      </c>
      <c r="CB151" s="30">
        <v>45499.390844907401</v>
      </c>
      <c r="CC151" s="30">
        <v>45499.389687499999</v>
      </c>
      <c r="CD151" t="s">
        <v>14</v>
      </c>
      <c r="CE151">
        <v>2024</v>
      </c>
      <c r="CF151">
        <v>7</v>
      </c>
      <c r="CG151" t="s">
        <v>5967</v>
      </c>
      <c r="CH151" t="s">
        <v>63</v>
      </c>
      <c r="CI151" t="s">
        <v>3929</v>
      </c>
      <c r="CJ151" t="s">
        <v>4308</v>
      </c>
      <c r="CK151" t="s">
        <v>5867</v>
      </c>
      <c r="CL151" t="s">
        <v>5967</v>
      </c>
      <c r="CM151">
        <v>10753</v>
      </c>
      <c r="CN151" t="s">
        <v>5967</v>
      </c>
      <c r="CO151" t="s">
        <v>5967</v>
      </c>
      <c r="CP151" s="30" t="s">
        <v>30</v>
      </c>
      <c r="CQ151" s="30" t="s">
        <v>30</v>
      </c>
      <c r="CR151" t="s">
        <v>3968</v>
      </c>
      <c r="CS151" t="s">
        <v>5995</v>
      </c>
      <c r="CT151" t="s">
        <v>5996</v>
      </c>
      <c r="CU151">
        <v>28469</v>
      </c>
      <c r="CV151">
        <v>46</v>
      </c>
      <c r="CW151" t="s">
        <v>3935</v>
      </c>
      <c r="CX151" t="s">
        <v>3968</v>
      </c>
      <c r="CY151" t="s">
        <v>5997</v>
      </c>
      <c r="CZ151" t="s">
        <v>5998</v>
      </c>
      <c r="DA151" t="s">
        <v>5889</v>
      </c>
      <c r="DB151" t="s">
        <v>4097</v>
      </c>
      <c r="DC151" t="s">
        <v>5993</v>
      </c>
      <c r="DD151" t="s">
        <v>4311</v>
      </c>
      <c r="DE151" t="s">
        <v>4552</v>
      </c>
      <c r="DF151" t="s">
        <v>4316</v>
      </c>
      <c r="DG151" t="s">
        <v>3968</v>
      </c>
      <c r="DH151" t="s">
        <v>4317</v>
      </c>
      <c r="DI151" t="s">
        <v>3944</v>
      </c>
      <c r="DJ151" t="s">
        <v>3944</v>
      </c>
      <c r="DK151" t="s">
        <v>5843</v>
      </c>
      <c r="DL151" t="s">
        <v>3926</v>
      </c>
      <c r="DM151" t="s">
        <v>3945</v>
      </c>
      <c r="DN151" t="s">
        <v>3927</v>
      </c>
      <c r="DO151" t="s">
        <v>4306</v>
      </c>
      <c r="DP151" t="s">
        <v>4320</v>
      </c>
      <c r="DQ151" t="s">
        <v>14</v>
      </c>
      <c r="DR151" t="s">
        <v>4320</v>
      </c>
      <c r="DS151" t="s">
        <v>3948</v>
      </c>
      <c r="DT151" t="s">
        <v>3949</v>
      </c>
      <c r="DU151" t="s">
        <v>5894</v>
      </c>
      <c r="DV151">
        <v>-1</v>
      </c>
      <c r="DW151">
        <v>-1</v>
      </c>
      <c r="DX151" t="s">
        <v>3931</v>
      </c>
      <c r="DY151" t="s">
        <v>5857</v>
      </c>
      <c r="DZ151" s="30" t="s">
        <v>30</v>
      </c>
      <c r="EA151" t="s">
        <v>3931</v>
      </c>
      <c r="EB151" t="s">
        <v>3931</v>
      </c>
      <c r="EC151" t="s">
        <v>3931</v>
      </c>
      <c r="ED151" t="s">
        <v>3931</v>
      </c>
      <c r="EE151" t="s">
        <v>5999</v>
      </c>
      <c r="EF151" t="s">
        <v>6000</v>
      </c>
      <c r="EG151" t="s">
        <v>4325</v>
      </c>
      <c r="EH151">
        <v>0</v>
      </c>
      <c r="EI151">
        <v>0</v>
      </c>
      <c r="EJ151">
        <v>0</v>
      </c>
      <c r="EK151">
        <v>0</v>
      </c>
      <c r="EL151">
        <v>0</v>
      </c>
      <c r="EM151">
        <v>0</v>
      </c>
      <c r="EN151">
        <v>0</v>
      </c>
      <c r="EO151">
        <v>1</v>
      </c>
      <c r="EP151">
        <v>0</v>
      </c>
      <c r="EQ151">
        <v>0</v>
      </c>
      <c r="ER151">
        <v>1</v>
      </c>
      <c r="ES151" t="s">
        <v>62</v>
      </c>
      <c r="ET151" t="s">
        <v>5993</v>
      </c>
      <c r="EU151">
        <v>0</v>
      </c>
      <c r="EV151" t="s">
        <v>30</v>
      </c>
      <c r="EW151" t="s">
        <v>30</v>
      </c>
      <c r="EX151" t="s">
        <v>30</v>
      </c>
      <c r="EY151" t="s">
        <v>30</v>
      </c>
      <c r="EZ151" t="str">
        <f t="shared" si="2"/>
        <v/>
      </c>
      <c r="FA151">
        <v>7.7546296296296304E-4</v>
      </c>
      <c r="FB151" t="s">
        <v>14</v>
      </c>
      <c r="FC151">
        <v>0</v>
      </c>
      <c r="FD151">
        <v>1</v>
      </c>
      <c r="FG151" t="s">
        <v>30</v>
      </c>
      <c r="FH151" t="s">
        <v>30</v>
      </c>
      <c r="FI151" t="s">
        <v>30</v>
      </c>
      <c r="FJ151" t="s">
        <v>30</v>
      </c>
      <c r="FK151" t="s">
        <v>30</v>
      </c>
      <c r="FL151">
        <v>1</v>
      </c>
      <c r="FM151" t="s">
        <v>3720</v>
      </c>
      <c r="FN151">
        <v>0</v>
      </c>
      <c r="FO151">
        <v>1</v>
      </c>
      <c r="FP151" t="s">
        <v>200</v>
      </c>
      <c r="FQ151">
        <v>0</v>
      </c>
      <c r="FR151">
        <v>1</v>
      </c>
      <c r="FS151" t="s">
        <v>30</v>
      </c>
      <c r="FT151" t="s">
        <v>63</v>
      </c>
      <c r="FU151">
        <v>0</v>
      </c>
      <c r="FV151">
        <v>0</v>
      </c>
      <c r="FW151">
        <v>0</v>
      </c>
      <c r="FX151">
        <v>0</v>
      </c>
      <c r="FY151" t="s">
        <v>62</v>
      </c>
      <c r="FZ151" t="s">
        <v>5843</v>
      </c>
      <c r="GA151" t="s">
        <v>4325</v>
      </c>
      <c r="GB151" t="s">
        <v>30</v>
      </c>
      <c r="GC151" t="s">
        <v>30</v>
      </c>
    </row>
    <row r="152" spans="1:185" x14ac:dyDescent="0.25">
      <c r="A152" t="s">
        <v>200</v>
      </c>
      <c r="B152" t="s">
        <v>1325</v>
      </c>
      <c r="C152">
        <v>1</v>
      </c>
      <c r="D152" t="s">
        <v>1325</v>
      </c>
      <c r="E152">
        <v>1</v>
      </c>
      <c r="F152" t="s">
        <v>5843</v>
      </c>
      <c r="G152" t="s">
        <v>5843</v>
      </c>
      <c r="H152" t="s">
        <v>30</v>
      </c>
      <c r="I152" t="s">
        <v>30</v>
      </c>
      <c r="J152" t="s">
        <v>30</v>
      </c>
      <c r="K152" t="s">
        <v>30</v>
      </c>
      <c r="L152" t="s">
        <v>30</v>
      </c>
      <c r="M152" t="s">
        <v>30</v>
      </c>
      <c r="N152" t="s">
        <v>30</v>
      </c>
      <c r="O152" t="s">
        <v>30</v>
      </c>
      <c r="P152" t="s">
        <v>30</v>
      </c>
      <c r="Q152" s="29" t="s">
        <v>30</v>
      </c>
      <c r="R152" s="29" t="s">
        <v>30</v>
      </c>
      <c r="S152" t="s">
        <v>30</v>
      </c>
      <c r="T152" t="s">
        <v>30</v>
      </c>
      <c r="U152" t="s">
        <v>30</v>
      </c>
      <c r="V152" t="s">
        <v>30</v>
      </c>
      <c r="W152" t="s">
        <v>30</v>
      </c>
      <c r="X152" t="s">
        <v>30</v>
      </c>
      <c r="Y152" s="29" t="s">
        <v>30</v>
      </c>
      <c r="Z152" s="29" t="s">
        <v>30</v>
      </c>
      <c r="AA152" s="29" t="s">
        <v>30</v>
      </c>
      <c r="AB152" t="s">
        <v>30</v>
      </c>
      <c r="AC152" t="s">
        <v>30</v>
      </c>
      <c r="AD152" t="s">
        <v>30</v>
      </c>
      <c r="AE152" t="s">
        <v>30</v>
      </c>
      <c r="AF152" t="s">
        <v>30</v>
      </c>
      <c r="AG152" t="s">
        <v>30</v>
      </c>
      <c r="AH152" t="s">
        <v>30</v>
      </c>
      <c r="AI152" t="s">
        <v>30</v>
      </c>
      <c r="AJ152" t="s">
        <v>6001</v>
      </c>
      <c r="AK152" t="s">
        <v>30</v>
      </c>
      <c r="AL152" t="s">
        <v>30</v>
      </c>
      <c r="AM152" t="s">
        <v>30</v>
      </c>
      <c r="AN152" s="29" t="s">
        <v>30</v>
      </c>
      <c r="AO152" t="s">
        <v>30</v>
      </c>
      <c r="AP152" t="s">
        <v>30</v>
      </c>
      <c r="AQ152" t="s">
        <v>30</v>
      </c>
      <c r="AR152" t="s">
        <v>30</v>
      </c>
      <c r="AS152" t="s">
        <v>30</v>
      </c>
      <c r="AT152" t="s">
        <v>30</v>
      </c>
      <c r="AU152" t="s">
        <v>30</v>
      </c>
      <c r="AV152" t="s">
        <v>30</v>
      </c>
      <c r="AW152" t="s">
        <v>30</v>
      </c>
      <c r="AX152" t="s">
        <v>30</v>
      </c>
      <c r="AY152" t="s">
        <v>30</v>
      </c>
      <c r="AZ152" t="s">
        <v>30</v>
      </c>
      <c r="BA152" t="s">
        <v>30</v>
      </c>
      <c r="BB152" t="s">
        <v>30</v>
      </c>
      <c r="BC152" t="s">
        <v>30</v>
      </c>
      <c r="BD152" t="s">
        <v>30</v>
      </c>
      <c r="BE152" t="s">
        <v>30</v>
      </c>
      <c r="BF152" t="s">
        <v>30</v>
      </c>
      <c r="BG152" t="s">
        <v>30</v>
      </c>
      <c r="BH152" t="s">
        <v>30</v>
      </c>
      <c r="BI152" t="s">
        <v>30</v>
      </c>
      <c r="BJ152" t="s">
        <v>30</v>
      </c>
      <c r="BK152" s="29" t="s">
        <v>30</v>
      </c>
      <c r="BL152" t="s">
        <v>3914</v>
      </c>
      <c r="BM152" t="s">
        <v>3915</v>
      </c>
      <c r="BN152" s="30">
        <v>45377.356493055602</v>
      </c>
      <c r="BO152" t="s">
        <v>6002</v>
      </c>
      <c r="BP152" t="s">
        <v>6003</v>
      </c>
      <c r="BQ152" t="s">
        <v>6004</v>
      </c>
      <c r="BR152" t="s">
        <v>3962</v>
      </c>
      <c r="BS152" t="s">
        <v>3920</v>
      </c>
      <c r="BT152" t="s">
        <v>3921</v>
      </c>
      <c r="BU152" t="s">
        <v>6005</v>
      </c>
      <c r="BV152" t="s">
        <v>6006</v>
      </c>
      <c r="BW152" t="s">
        <v>6007</v>
      </c>
      <c r="BX152" t="s">
        <v>4306</v>
      </c>
      <c r="BY152" t="s">
        <v>3926</v>
      </c>
      <c r="BZ152" t="s">
        <v>3927</v>
      </c>
      <c r="CA152" s="30">
        <v>45377.324675925898</v>
      </c>
      <c r="CB152" s="30">
        <v>45377.324675925898</v>
      </c>
      <c r="CC152" s="30">
        <v>45376.610324074099</v>
      </c>
      <c r="CD152" t="s">
        <v>14</v>
      </c>
      <c r="CE152">
        <v>2024</v>
      </c>
      <c r="CF152">
        <v>3</v>
      </c>
      <c r="CG152" t="s">
        <v>4309</v>
      </c>
      <c r="CH152" t="s">
        <v>55</v>
      </c>
      <c r="CI152" t="s">
        <v>3929</v>
      </c>
      <c r="CJ152" t="s">
        <v>4308</v>
      </c>
      <c r="CK152" t="s">
        <v>3931</v>
      </c>
      <c r="CL152" t="s">
        <v>4309</v>
      </c>
      <c r="CM152">
        <v>12243</v>
      </c>
      <c r="CN152" t="s">
        <v>4309</v>
      </c>
      <c r="CO152" t="s">
        <v>4309</v>
      </c>
      <c r="CP152" s="30" t="s">
        <v>30</v>
      </c>
      <c r="CQ152" s="30" t="s">
        <v>30</v>
      </c>
      <c r="CR152" t="s">
        <v>3968</v>
      </c>
      <c r="CS152" t="s">
        <v>6008</v>
      </c>
      <c r="CT152" t="s">
        <v>6009</v>
      </c>
      <c r="CU152">
        <v>28065</v>
      </c>
      <c r="CV152">
        <v>47</v>
      </c>
      <c r="CW152" t="s">
        <v>3935</v>
      </c>
      <c r="CX152" t="s">
        <v>3996</v>
      </c>
      <c r="CY152" t="s">
        <v>5953</v>
      </c>
      <c r="CZ152" t="s">
        <v>5852</v>
      </c>
      <c r="DA152" t="s">
        <v>5889</v>
      </c>
      <c r="DB152" t="s">
        <v>6006</v>
      </c>
      <c r="DC152" t="s">
        <v>6006</v>
      </c>
      <c r="DD152" t="s">
        <v>6010</v>
      </c>
      <c r="DE152" t="s">
        <v>6011</v>
      </c>
      <c r="DF152" t="s">
        <v>6012</v>
      </c>
      <c r="DG152" t="s">
        <v>3996</v>
      </c>
      <c r="DH152" t="s">
        <v>6013</v>
      </c>
      <c r="DI152" t="s">
        <v>5856</v>
      </c>
      <c r="DJ152" t="s">
        <v>3944</v>
      </c>
      <c r="DK152" t="s">
        <v>5843</v>
      </c>
      <c r="DL152" t="s">
        <v>3926</v>
      </c>
      <c r="DM152" t="s">
        <v>3945</v>
      </c>
      <c r="DN152" t="s">
        <v>3927</v>
      </c>
      <c r="DO152" t="s">
        <v>4306</v>
      </c>
      <c r="DP152" t="s">
        <v>4320</v>
      </c>
      <c r="DQ152" t="s">
        <v>14</v>
      </c>
      <c r="DR152" t="s">
        <v>4320</v>
      </c>
      <c r="DS152" t="s">
        <v>3948</v>
      </c>
      <c r="DT152" t="s">
        <v>3949</v>
      </c>
      <c r="DU152" t="s">
        <v>5894</v>
      </c>
      <c r="DV152">
        <v>-1</v>
      </c>
      <c r="DW152">
        <v>-1</v>
      </c>
      <c r="DX152" t="s">
        <v>3931</v>
      </c>
      <c r="DY152" t="s">
        <v>5857</v>
      </c>
      <c r="DZ152" s="30" t="s">
        <v>30</v>
      </c>
      <c r="EA152" t="s">
        <v>3931</v>
      </c>
      <c r="EB152" t="s">
        <v>3931</v>
      </c>
      <c r="EC152" t="s">
        <v>3931</v>
      </c>
      <c r="ED152" t="s">
        <v>3931</v>
      </c>
      <c r="EE152" t="s">
        <v>6014</v>
      </c>
      <c r="EF152" t="s">
        <v>6015</v>
      </c>
      <c r="EG152" t="s">
        <v>4325</v>
      </c>
      <c r="EH152">
        <v>0</v>
      </c>
      <c r="EI152">
        <v>0</v>
      </c>
      <c r="EJ152">
        <v>0</v>
      </c>
      <c r="EK152">
        <v>0</v>
      </c>
      <c r="EL152">
        <v>0</v>
      </c>
      <c r="EM152">
        <v>0</v>
      </c>
      <c r="EN152">
        <v>0</v>
      </c>
      <c r="EO152">
        <v>1</v>
      </c>
      <c r="EP152">
        <v>0</v>
      </c>
      <c r="EQ152">
        <v>0</v>
      </c>
      <c r="ER152">
        <v>1</v>
      </c>
      <c r="ES152" t="s">
        <v>62</v>
      </c>
      <c r="ET152" t="s">
        <v>6006</v>
      </c>
      <c r="EU152">
        <v>0</v>
      </c>
      <c r="EV152" t="s">
        <v>30</v>
      </c>
      <c r="EW152" t="s">
        <v>30</v>
      </c>
      <c r="EX152" t="s">
        <v>30</v>
      </c>
      <c r="EY152" t="s">
        <v>30</v>
      </c>
      <c r="EZ152" t="str">
        <f t="shared" si="2"/>
        <v/>
      </c>
      <c r="FA152">
        <v>3.1817129629629598E-2</v>
      </c>
      <c r="FB152" t="s">
        <v>14</v>
      </c>
      <c r="FC152">
        <v>0</v>
      </c>
      <c r="FD152">
        <v>1</v>
      </c>
      <c r="FG152" t="s">
        <v>30</v>
      </c>
      <c r="FH152" t="s">
        <v>30</v>
      </c>
      <c r="FI152" t="s">
        <v>30</v>
      </c>
      <c r="FJ152" t="s">
        <v>30</v>
      </c>
      <c r="FK152" t="s">
        <v>30</v>
      </c>
      <c r="FL152">
        <v>1</v>
      </c>
      <c r="FM152" t="s">
        <v>3720</v>
      </c>
      <c r="FN152">
        <v>0</v>
      </c>
      <c r="FO152">
        <v>1</v>
      </c>
      <c r="FP152" t="s">
        <v>200</v>
      </c>
      <c r="FQ152">
        <v>0</v>
      </c>
      <c r="FR152">
        <v>1</v>
      </c>
      <c r="FS152" t="s">
        <v>30</v>
      </c>
      <c r="FT152" t="s">
        <v>55</v>
      </c>
      <c r="FU152">
        <v>0</v>
      </c>
      <c r="FV152">
        <v>0</v>
      </c>
      <c r="FW152">
        <v>0</v>
      </c>
      <c r="FX152">
        <v>0</v>
      </c>
      <c r="FY152" t="s">
        <v>62</v>
      </c>
      <c r="FZ152" t="s">
        <v>5843</v>
      </c>
      <c r="GA152" t="s">
        <v>4325</v>
      </c>
      <c r="GB152" t="s">
        <v>30</v>
      </c>
      <c r="GC152" t="s">
        <v>30</v>
      </c>
    </row>
    <row r="153" spans="1:185" x14ac:dyDescent="0.25">
      <c r="A153" t="s">
        <v>200</v>
      </c>
      <c r="B153" t="s">
        <v>1325</v>
      </c>
      <c r="C153">
        <v>1</v>
      </c>
      <c r="D153" t="s">
        <v>1325</v>
      </c>
      <c r="E153">
        <v>1</v>
      </c>
      <c r="F153" t="s">
        <v>5860</v>
      </c>
      <c r="G153" t="s">
        <v>5860</v>
      </c>
      <c r="H153" t="s">
        <v>30</v>
      </c>
      <c r="I153" t="s">
        <v>30</v>
      </c>
      <c r="J153" t="s">
        <v>30</v>
      </c>
      <c r="K153" t="s">
        <v>30</v>
      </c>
      <c r="L153" t="s">
        <v>30</v>
      </c>
      <c r="M153" t="s">
        <v>30</v>
      </c>
      <c r="N153" t="s">
        <v>30</v>
      </c>
      <c r="O153" t="s">
        <v>30</v>
      </c>
      <c r="P153" t="s">
        <v>30</v>
      </c>
      <c r="Q153" s="29" t="s">
        <v>30</v>
      </c>
      <c r="R153" s="29" t="s">
        <v>30</v>
      </c>
      <c r="S153" t="s">
        <v>30</v>
      </c>
      <c r="T153" t="s">
        <v>30</v>
      </c>
      <c r="U153" t="s">
        <v>30</v>
      </c>
      <c r="V153" t="s">
        <v>30</v>
      </c>
      <c r="W153" t="s">
        <v>30</v>
      </c>
      <c r="X153" t="s">
        <v>30</v>
      </c>
      <c r="Y153" s="29" t="s">
        <v>30</v>
      </c>
      <c r="Z153" s="29" t="s">
        <v>30</v>
      </c>
      <c r="AA153" s="29" t="s">
        <v>30</v>
      </c>
      <c r="AB153" t="s">
        <v>30</v>
      </c>
      <c r="AC153" t="s">
        <v>30</v>
      </c>
      <c r="AD153" t="s">
        <v>30</v>
      </c>
      <c r="AE153" t="s">
        <v>30</v>
      </c>
      <c r="AF153" t="s">
        <v>30</v>
      </c>
      <c r="AG153" t="s">
        <v>30</v>
      </c>
      <c r="AH153" t="s">
        <v>30</v>
      </c>
      <c r="AI153" t="s">
        <v>30</v>
      </c>
      <c r="AJ153" t="s">
        <v>6016</v>
      </c>
      <c r="AK153" t="s">
        <v>30</v>
      </c>
      <c r="AL153" t="s">
        <v>30</v>
      </c>
      <c r="AM153" t="s">
        <v>30</v>
      </c>
      <c r="AN153" s="29" t="s">
        <v>30</v>
      </c>
      <c r="AO153" t="s">
        <v>30</v>
      </c>
      <c r="AP153" t="s">
        <v>30</v>
      </c>
      <c r="AQ153" t="s">
        <v>30</v>
      </c>
      <c r="AR153" t="s">
        <v>30</v>
      </c>
      <c r="AS153" t="s">
        <v>30</v>
      </c>
      <c r="AT153" t="s">
        <v>30</v>
      </c>
      <c r="AU153" t="s">
        <v>30</v>
      </c>
      <c r="AV153" t="s">
        <v>30</v>
      </c>
      <c r="AW153" t="s">
        <v>30</v>
      </c>
      <c r="AX153" t="s">
        <v>30</v>
      </c>
      <c r="AY153" t="s">
        <v>30</v>
      </c>
      <c r="AZ153" t="s">
        <v>30</v>
      </c>
      <c r="BA153" t="s">
        <v>30</v>
      </c>
      <c r="BB153" t="s">
        <v>30</v>
      </c>
      <c r="BC153" t="s">
        <v>30</v>
      </c>
      <c r="BD153" t="s">
        <v>30</v>
      </c>
      <c r="BE153" t="s">
        <v>30</v>
      </c>
      <c r="BF153" t="s">
        <v>30</v>
      </c>
      <c r="BG153" t="s">
        <v>30</v>
      </c>
      <c r="BH153" t="s">
        <v>30</v>
      </c>
      <c r="BI153" t="s">
        <v>30</v>
      </c>
      <c r="BJ153" t="s">
        <v>30</v>
      </c>
      <c r="BK153" s="29" t="s">
        <v>30</v>
      </c>
      <c r="BL153" t="s">
        <v>3914</v>
      </c>
      <c r="BM153" t="s">
        <v>3915</v>
      </c>
      <c r="BN153" s="30">
        <v>45393.410590277803</v>
      </c>
      <c r="BO153" t="s">
        <v>6017</v>
      </c>
      <c r="BP153" t="s">
        <v>6018</v>
      </c>
      <c r="BQ153" t="s">
        <v>6019</v>
      </c>
      <c r="BR153" t="s">
        <v>3962</v>
      </c>
      <c r="BS153" t="s">
        <v>3920</v>
      </c>
      <c r="BT153" t="s">
        <v>3921</v>
      </c>
      <c r="BU153" t="s">
        <v>5725</v>
      </c>
      <c r="BV153" t="s">
        <v>6020</v>
      </c>
      <c r="BW153" t="s">
        <v>6021</v>
      </c>
      <c r="BX153" t="s">
        <v>4306</v>
      </c>
      <c r="BY153" t="s">
        <v>3926</v>
      </c>
      <c r="BZ153" t="s">
        <v>3927</v>
      </c>
      <c r="CA153" s="30">
        <v>45393.319618055597</v>
      </c>
      <c r="CB153" s="30">
        <v>45393.319618055597</v>
      </c>
      <c r="CC153" s="30">
        <v>45393.3199537037</v>
      </c>
      <c r="CD153" t="s">
        <v>14</v>
      </c>
      <c r="CE153">
        <v>2024</v>
      </c>
      <c r="CF153">
        <v>4</v>
      </c>
      <c r="CG153" t="s">
        <v>6022</v>
      </c>
      <c r="CH153" t="s">
        <v>54</v>
      </c>
      <c r="CI153" t="s">
        <v>3929</v>
      </c>
      <c r="CJ153" t="s">
        <v>4308</v>
      </c>
      <c r="CK153" t="s">
        <v>3931</v>
      </c>
      <c r="CL153" t="s">
        <v>6022</v>
      </c>
      <c r="CM153">
        <v>12243</v>
      </c>
      <c r="CN153" t="s">
        <v>4309</v>
      </c>
      <c r="CO153" t="s">
        <v>6022</v>
      </c>
      <c r="CP153" s="30" t="s">
        <v>30</v>
      </c>
      <c r="CQ153" s="30" t="s">
        <v>30</v>
      </c>
      <c r="CR153" t="s">
        <v>3968</v>
      </c>
      <c r="CS153" t="s">
        <v>6023</v>
      </c>
      <c r="CT153" t="s">
        <v>6024</v>
      </c>
      <c r="CU153">
        <v>27075</v>
      </c>
      <c r="CV153">
        <v>50</v>
      </c>
      <c r="CW153" t="s">
        <v>3971</v>
      </c>
      <c r="CX153" t="s">
        <v>3968</v>
      </c>
      <c r="CY153" t="s">
        <v>6025</v>
      </c>
      <c r="CZ153" t="s">
        <v>5871</v>
      </c>
      <c r="DA153" t="s">
        <v>5889</v>
      </c>
      <c r="DB153" t="s">
        <v>4097</v>
      </c>
      <c r="DC153" t="s">
        <v>6020</v>
      </c>
      <c r="DD153" t="s">
        <v>6026</v>
      </c>
      <c r="DE153" t="s">
        <v>6027</v>
      </c>
      <c r="DF153" t="s">
        <v>5650</v>
      </c>
      <c r="DG153" t="s">
        <v>3968</v>
      </c>
      <c r="DH153" t="s">
        <v>4931</v>
      </c>
      <c r="DI153" t="s">
        <v>5856</v>
      </c>
      <c r="DJ153" t="s">
        <v>5875</v>
      </c>
      <c r="DK153" t="s">
        <v>5860</v>
      </c>
      <c r="DL153" t="s">
        <v>3926</v>
      </c>
      <c r="DM153" t="s">
        <v>3945</v>
      </c>
      <c r="DN153" t="s">
        <v>3927</v>
      </c>
      <c r="DO153" t="s">
        <v>4306</v>
      </c>
      <c r="DP153" t="s">
        <v>4320</v>
      </c>
      <c r="DQ153" t="s">
        <v>14</v>
      </c>
      <c r="DR153" t="s">
        <v>4320</v>
      </c>
      <c r="DS153" t="s">
        <v>3948</v>
      </c>
      <c r="DT153" t="s">
        <v>3949</v>
      </c>
      <c r="DU153" t="s">
        <v>5894</v>
      </c>
      <c r="DV153">
        <v>-1</v>
      </c>
      <c r="DW153">
        <v>-1</v>
      </c>
      <c r="DX153" t="s">
        <v>3931</v>
      </c>
      <c r="DY153" t="s">
        <v>5876</v>
      </c>
      <c r="DZ153" s="30" t="s">
        <v>30</v>
      </c>
      <c r="EA153" t="s">
        <v>3931</v>
      </c>
      <c r="EB153" t="s">
        <v>3931</v>
      </c>
      <c r="EC153" t="s">
        <v>3931</v>
      </c>
      <c r="ED153" t="s">
        <v>3931</v>
      </c>
      <c r="EE153" t="s">
        <v>6028</v>
      </c>
      <c r="EF153" t="s">
        <v>6029</v>
      </c>
      <c r="EG153" t="s">
        <v>4325</v>
      </c>
      <c r="EH153">
        <v>0</v>
      </c>
      <c r="EI153">
        <v>0</v>
      </c>
      <c r="EJ153">
        <v>0</v>
      </c>
      <c r="EK153">
        <v>0</v>
      </c>
      <c r="EL153">
        <v>0</v>
      </c>
      <c r="EM153">
        <v>0</v>
      </c>
      <c r="EN153">
        <v>0</v>
      </c>
      <c r="EO153">
        <v>1</v>
      </c>
      <c r="EP153">
        <v>0</v>
      </c>
      <c r="EQ153">
        <v>0</v>
      </c>
      <c r="ER153">
        <v>1</v>
      </c>
      <c r="ES153" t="s">
        <v>62</v>
      </c>
      <c r="ET153" t="s">
        <v>6020</v>
      </c>
      <c r="EU153">
        <v>0</v>
      </c>
      <c r="EV153" t="s">
        <v>30</v>
      </c>
      <c r="EW153" t="s">
        <v>30</v>
      </c>
      <c r="EX153" t="s">
        <v>30</v>
      </c>
      <c r="EY153" t="s">
        <v>30</v>
      </c>
      <c r="EZ153" t="str">
        <f t="shared" si="2"/>
        <v/>
      </c>
      <c r="FA153">
        <v>9.0972222222222204E-2</v>
      </c>
      <c r="FB153" t="s">
        <v>14</v>
      </c>
      <c r="FC153">
        <v>0</v>
      </c>
      <c r="FD153">
        <v>1</v>
      </c>
      <c r="FG153" t="s">
        <v>30</v>
      </c>
      <c r="FH153" t="s">
        <v>30</v>
      </c>
      <c r="FI153" t="s">
        <v>30</v>
      </c>
      <c r="FJ153" t="s">
        <v>30</v>
      </c>
      <c r="FK153" t="s">
        <v>30</v>
      </c>
      <c r="FL153">
        <v>1</v>
      </c>
      <c r="FM153" t="s">
        <v>3720</v>
      </c>
      <c r="FN153">
        <v>0</v>
      </c>
      <c r="FO153">
        <v>1</v>
      </c>
      <c r="FP153" t="s">
        <v>200</v>
      </c>
      <c r="FQ153">
        <v>0</v>
      </c>
      <c r="FR153">
        <v>1</v>
      </c>
      <c r="FS153" t="s">
        <v>30</v>
      </c>
      <c r="FT153" t="s">
        <v>54</v>
      </c>
      <c r="FU153">
        <v>0</v>
      </c>
      <c r="FV153">
        <v>0</v>
      </c>
      <c r="FW153">
        <v>0</v>
      </c>
      <c r="FX153">
        <v>0</v>
      </c>
      <c r="FY153" t="s">
        <v>62</v>
      </c>
      <c r="FZ153" t="s">
        <v>5860</v>
      </c>
      <c r="GA153" t="s">
        <v>4325</v>
      </c>
      <c r="GB153" t="s">
        <v>30</v>
      </c>
      <c r="GC153" t="s">
        <v>30</v>
      </c>
    </row>
    <row r="154" spans="1:185" x14ac:dyDescent="0.25">
      <c r="A154" t="s">
        <v>200</v>
      </c>
      <c r="B154" t="s">
        <v>1325</v>
      </c>
      <c r="C154">
        <v>1</v>
      </c>
      <c r="D154" t="s">
        <v>1325</v>
      </c>
      <c r="E154">
        <v>1</v>
      </c>
      <c r="F154" t="s">
        <v>5860</v>
      </c>
      <c r="G154" t="s">
        <v>5860</v>
      </c>
      <c r="H154" t="s">
        <v>30</v>
      </c>
      <c r="I154" t="s">
        <v>30</v>
      </c>
      <c r="J154" t="s">
        <v>30</v>
      </c>
      <c r="K154" t="s">
        <v>30</v>
      </c>
      <c r="L154" t="s">
        <v>30</v>
      </c>
      <c r="M154" t="s">
        <v>30</v>
      </c>
      <c r="N154" t="s">
        <v>30</v>
      </c>
      <c r="O154" t="s">
        <v>30</v>
      </c>
      <c r="P154" t="s">
        <v>30</v>
      </c>
      <c r="Q154" s="29" t="s">
        <v>30</v>
      </c>
      <c r="R154" s="29" t="s">
        <v>30</v>
      </c>
      <c r="S154" t="s">
        <v>30</v>
      </c>
      <c r="T154" t="s">
        <v>30</v>
      </c>
      <c r="U154" t="s">
        <v>30</v>
      </c>
      <c r="V154" t="s">
        <v>30</v>
      </c>
      <c r="W154" t="s">
        <v>30</v>
      </c>
      <c r="X154" t="s">
        <v>30</v>
      </c>
      <c r="Y154" s="29" t="s">
        <v>30</v>
      </c>
      <c r="Z154" s="29" t="s">
        <v>30</v>
      </c>
      <c r="AA154" s="29" t="s">
        <v>30</v>
      </c>
      <c r="AB154" t="s">
        <v>30</v>
      </c>
      <c r="AC154" t="s">
        <v>30</v>
      </c>
      <c r="AD154" t="s">
        <v>30</v>
      </c>
      <c r="AE154" t="s">
        <v>30</v>
      </c>
      <c r="AF154" t="s">
        <v>30</v>
      </c>
      <c r="AG154" t="s">
        <v>30</v>
      </c>
      <c r="AH154" t="s">
        <v>30</v>
      </c>
      <c r="AI154" t="s">
        <v>30</v>
      </c>
      <c r="AJ154" t="s">
        <v>6030</v>
      </c>
      <c r="AK154" t="s">
        <v>30</v>
      </c>
      <c r="AL154" t="s">
        <v>30</v>
      </c>
      <c r="AM154" t="s">
        <v>30</v>
      </c>
      <c r="AN154" s="29" t="s">
        <v>30</v>
      </c>
      <c r="AO154" t="s">
        <v>30</v>
      </c>
      <c r="AP154" t="s">
        <v>30</v>
      </c>
      <c r="AQ154" t="s">
        <v>30</v>
      </c>
      <c r="AR154" t="s">
        <v>30</v>
      </c>
      <c r="AS154" t="s">
        <v>30</v>
      </c>
      <c r="AT154" t="s">
        <v>30</v>
      </c>
      <c r="AU154" t="s">
        <v>30</v>
      </c>
      <c r="AV154" t="s">
        <v>30</v>
      </c>
      <c r="AW154" t="s">
        <v>30</v>
      </c>
      <c r="AX154" t="s">
        <v>30</v>
      </c>
      <c r="AY154" t="s">
        <v>30</v>
      </c>
      <c r="AZ154" t="s">
        <v>30</v>
      </c>
      <c r="BA154" t="s">
        <v>30</v>
      </c>
      <c r="BB154" t="s">
        <v>30</v>
      </c>
      <c r="BC154" t="s">
        <v>30</v>
      </c>
      <c r="BD154" t="s">
        <v>30</v>
      </c>
      <c r="BE154" t="s">
        <v>30</v>
      </c>
      <c r="BF154" t="s">
        <v>30</v>
      </c>
      <c r="BG154" t="s">
        <v>30</v>
      </c>
      <c r="BH154" t="s">
        <v>30</v>
      </c>
      <c r="BI154" t="s">
        <v>30</v>
      </c>
      <c r="BJ154" t="s">
        <v>30</v>
      </c>
      <c r="BK154" s="29" t="s">
        <v>30</v>
      </c>
      <c r="BL154" t="s">
        <v>3914</v>
      </c>
      <c r="BM154" t="s">
        <v>3915</v>
      </c>
      <c r="BN154" s="30">
        <v>45531.802280092597</v>
      </c>
      <c r="BO154" t="s">
        <v>6031</v>
      </c>
      <c r="BP154" t="s">
        <v>6032</v>
      </c>
      <c r="BQ154" t="s">
        <v>6033</v>
      </c>
      <c r="BR154" t="s">
        <v>3962</v>
      </c>
      <c r="BS154" t="s">
        <v>3920</v>
      </c>
      <c r="BT154" t="s">
        <v>3921</v>
      </c>
      <c r="BU154" t="s">
        <v>3963</v>
      </c>
      <c r="BV154" t="s">
        <v>6034</v>
      </c>
      <c r="BW154" t="s">
        <v>6035</v>
      </c>
      <c r="BX154" t="s">
        <v>4306</v>
      </c>
      <c r="BY154" t="s">
        <v>3926</v>
      </c>
      <c r="BZ154" t="s">
        <v>3927</v>
      </c>
      <c r="CA154" s="30">
        <v>45531.800682870402</v>
      </c>
      <c r="CB154" s="30">
        <v>45531.800682870402</v>
      </c>
      <c r="CC154" s="30">
        <v>45531.792650463001</v>
      </c>
      <c r="CD154" t="s">
        <v>14</v>
      </c>
      <c r="CE154">
        <v>2024</v>
      </c>
      <c r="CF154">
        <v>8</v>
      </c>
      <c r="CG154" t="s">
        <v>4309</v>
      </c>
      <c r="CH154" t="s">
        <v>55</v>
      </c>
      <c r="CI154" t="s">
        <v>3929</v>
      </c>
      <c r="CJ154" t="s">
        <v>4308</v>
      </c>
      <c r="CK154" t="s">
        <v>3931</v>
      </c>
      <c r="CL154" t="s">
        <v>4309</v>
      </c>
      <c r="CM154">
        <v>12243</v>
      </c>
      <c r="CN154" t="s">
        <v>4309</v>
      </c>
      <c r="CO154" t="s">
        <v>4309</v>
      </c>
      <c r="CP154" s="30" t="s">
        <v>30</v>
      </c>
      <c r="CQ154" s="30" t="s">
        <v>30</v>
      </c>
      <c r="CR154" t="s">
        <v>3968</v>
      </c>
      <c r="CS154" t="s">
        <v>6036</v>
      </c>
      <c r="CT154" t="s">
        <v>6037</v>
      </c>
      <c r="CU154">
        <v>35640</v>
      </c>
      <c r="CV154">
        <v>27</v>
      </c>
      <c r="CW154" t="s">
        <v>3971</v>
      </c>
      <c r="CX154" t="s">
        <v>3968</v>
      </c>
      <c r="CY154" t="s">
        <v>5870</v>
      </c>
      <c r="CZ154" t="s">
        <v>5871</v>
      </c>
      <c r="DA154" t="s">
        <v>5853</v>
      </c>
      <c r="DB154" t="s">
        <v>6034</v>
      </c>
      <c r="DC154" t="s">
        <v>6034</v>
      </c>
      <c r="DD154" t="s">
        <v>6038</v>
      </c>
      <c r="DE154" t="s">
        <v>6039</v>
      </c>
      <c r="DF154" t="s">
        <v>6040</v>
      </c>
      <c r="DG154" t="s">
        <v>3968</v>
      </c>
      <c r="DH154" t="s">
        <v>6041</v>
      </c>
      <c r="DI154" t="s">
        <v>5856</v>
      </c>
      <c r="DJ154" t="s">
        <v>5875</v>
      </c>
      <c r="DK154" t="s">
        <v>5860</v>
      </c>
      <c r="DL154" t="s">
        <v>3926</v>
      </c>
      <c r="DM154" t="s">
        <v>3945</v>
      </c>
      <c r="DN154" t="s">
        <v>3927</v>
      </c>
      <c r="DO154" t="s">
        <v>4306</v>
      </c>
      <c r="DP154" t="s">
        <v>4320</v>
      </c>
      <c r="DQ154" t="s">
        <v>14</v>
      </c>
      <c r="DR154" t="s">
        <v>4320</v>
      </c>
      <c r="DS154" t="s">
        <v>3948</v>
      </c>
      <c r="DT154" t="s">
        <v>3949</v>
      </c>
      <c r="DU154" t="s">
        <v>1325</v>
      </c>
      <c r="DV154">
        <v>-1</v>
      </c>
      <c r="DW154">
        <v>-1</v>
      </c>
      <c r="DX154" t="s">
        <v>3931</v>
      </c>
      <c r="DY154" t="s">
        <v>5876</v>
      </c>
      <c r="DZ154" s="30" t="s">
        <v>30</v>
      </c>
      <c r="EA154" t="s">
        <v>3931</v>
      </c>
      <c r="EB154" t="s">
        <v>3931</v>
      </c>
      <c r="EC154" t="s">
        <v>3931</v>
      </c>
      <c r="ED154" t="s">
        <v>3931</v>
      </c>
      <c r="EE154" t="s">
        <v>6042</v>
      </c>
      <c r="EF154" t="s">
        <v>6043</v>
      </c>
      <c r="EG154" t="s">
        <v>4325</v>
      </c>
      <c r="EH154">
        <v>0</v>
      </c>
      <c r="EI154">
        <v>0</v>
      </c>
      <c r="EJ154">
        <v>0</v>
      </c>
      <c r="EK154">
        <v>0</v>
      </c>
      <c r="EL154">
        <v>0</v>
      </c>
      <c r="EM154">
        <v>0</v>
      </c>
      <c r="EN154">
        <v>0</v>
      </c>
      <c r="EO154">
        <v>1</v>
      </c>
      <c r="EP154">
        <v>0</v>
      </c>
      <c r="EQ154">
        <v>0</v>
      </c>
      <c r="ER154">
        <v>1</v>
      </c>
      <c r="ES154" t="s">
        <v>71</v>
      </c>
      <c r="ET154" t="s">
        <v>6034</v>
      </c>
      <c r="EU154">
        <v>1</v>
      </c>
      <c r="EV154" t="s">
        <v>30</v>
      </c>
      <c r="EW154" t="s">
        <v>30</v>
      </c>
      <c r="EX154" t="s">
        <v>30</v>
      </c>
      <c r="EY154" t="s">
        <v>30</v>
      </c>
      <c r="EZ154" t="str">
        <f t="shared" si="2"/>
        <v/>
      </c>
      <c r="FA154">
        <v>1.5972222222222199E-3</v>
      </c>
      <c r="FB154" t="s">
        <v>14</v>
      </c>
      <c r="FC154">
        <v>0</v>
      </c>
      <c r="FD154">
        <v>1</v>
      </c>
      <c r="FG154" t="s">
        <v>30</v>
      </c>
      <c r="FH154" t="s">
        <v>30</v>
      </c>
      <c r="FI154" t="s">
        <v>30</v>
      </c>
      <c r="FJ154" t="s">
        <v>30</v>
      </c>
      <c r="FK154" t="s">
        <v>30</v>
      </c>
      <c r="FL154">
        <v>1</v>
      </c>
      <c r="FM154" t="s">
        <v>3720</v>
      </c>
      <c r="FN154">
        <v>0</v>
      </c>
      <c r="FO154">
        <v>1</v>
      </c>
      <c r="FP154" t="s">
        <v>200</v>
      </c>
      <c r="FQ154">
        <v>0</v>
      </c>
      <c r="FR154">
        <v>1</v>
      </c>
      <c r="FS154" t="s">
        <v>30</v>
      </c>
      <c r="FT154" t="s">
        <v>55</v>
      </c>
      <c r="FU154">
        <v>0</v>
      </c>
      <c r="FV154">
        <v>0</v>
      </c>
      <c r="FW154">
        <v>0</v>
      </c>
      <c r="FX154">
        <v>0</v>
      </c>
      <c r="FY154" t="s">
        <v>71</v>
      </c>
      <c r="FZ154" t="s">
        <v>5860</v>
      </c>
      <c r="GA154" t="s">
        <v>4325</v>
      </c>
      <c r="GB154" t="s">
        <v>30</v>
      </c>
      <c r="GC154" t="s">
        <v>30</v>
      </c>
    </row>
    <row r="155" spans="1:185" x14ac:dyDescent="0.25">
      <c r="A155" t="s">
        <v>200</v>
      </c>
      <c r="B155" t="s">
        <v>1325</v>
      </c>
      <c r="C155">
        <v>1</v>
      </c>
      <c r="D155" t="s">
        <v>1325</v>
      </c>
      <c r="E155">
        <v>1</v>
      </c>
      <c r="F155" t="s">
        <v>5843</v>
      </c>
      <c r="G155" t="s">
        <v>5843</v>
      </c>
      <c r="H155" t="s">
        <v>30</v>
      </c>
      <c r="I155" t="s">
        <v>30</v>
      </c>
      <c r="J155" t="s">
        <v>30</v>
      </c>
      <c r="K155" t="s">
        <v>30</v>
      </c>
      <c r="L155" t="s">
        <v>30</v>
      </c>
      <c r="M155" t="s">
        <v>30</v>
      </c>
      <c r="N155" t="s">
        <v>30</v>
      </c>
      <c r="O155" t="s">
        <v>30</v>
      </c>
      <c r="P155" t="s">
        <v>30</v>
      </c>
      <c r="Q155" s="29" t="s">
        <v>30</v>
      </c>
      <c r="R155" s="29" t="s">
        <v>30</v>
      </c>
      <c r="S155" t="s">
        <v>30</v>
      </c>
      <c r="T155" t="s">
        <v>30</v>
      </c>
      <c r="U155" t="s">
        <v>30</v>
      </c>
      <c r="V155" t="s">
        <v>30</v>
      </c>
      <c r="W155" t="s">
        <v>30</v>
      </c>
      <c r="X155" t="s">
        <v>30</v>
      </c>
      <c r="Y155" s="29" t="s">
        <v>30</v>
      </c>
      <c r="Z155" s="29" t="s">
        <v>30</v>
      </c>
      <c r="AA155" s="29" t="s">
        <v>30</v>
      </c>
      <c r="AB155" t="s">
        <v>30</v>
      </c>
      <c r="AC155" t="s">
        <v>30</v>
      </c>
      <c r="AD155" t="s">
        <v>30</v>
      </c>
      <c r="AE155" t="s">
        <v>30</v>
      </c>
      <c r="AF155" t="s">
        <v>30</v>
      </c>
      <c r="AG155" t="s">
        <v>30</v>
      </c>
      <c r="AH155" t="s">
        <v>30</v>
      </c>
      <c r="AI155" t="s">
        <v>30</v>
      </c>
      <c r="AJ155" t="s">
        <v>6044</v>
      </c>
      <c r="AK155" t="s">
        <v>30</v>
      </c>
      <c r="AL155" t="s">
        <v>30</v>
      </c>
      <c r="AM155" t="s">
        <v>30</v>
      </c>
      <c r="AN155" s="29" t="s">
        <v>30</v>
      </c>
      <c r="AO155" t="s">
        <v>30</v>
      </c>
      <c r="AP155" t="s">
        <v>30</v>
      </c>
      <c r="AQ155" t="s">
        <v>30</v>
      </c>
      <c r="AR155" t="s">
        <v>30</v>
      </c>
      <c r="AS155" t="s">
        <v>30</v>
      </c>
      <c r="AT155" t="s">
        <v>30</v>
      </c>
      <c r="AU155" t="s">
        <v>30</v>
      </c>
      <c r="AV155" t="s">
        <v>30</v>
      </c>
      <c r="AW155" t="s">
        <v>30</v>
      </c>
      <c r="AX155" t="s">
        <v>30</v>
      </c>
      <c r="AY155" t="s">
        <v>30</v>
      </c>
      <c r="AZ155" t="s">
        <v>30</v>
      </c>
      <c r="BA155" t="s">
        <v>30</v>
      </c>
      <c r="BB155" t="s">
        <v>30</v>
      </c>
      <c r="BC155" t="s">
        <v>30</v>
      </c>
      <c r="BD155" t="s">
        <v>30</v>
      </c>
      <c r="BE155" t="s">
        <v>30</v>
      </c>
      <c r="BF155" t="s">
        <v>30</v>
      </c>
      <c r="BG155" t="s">
        <v>30</v>
      </c>
      <c r="BH155" t="s">
        <v>30</v>
      </c>
      <c r="BI155" t="s">
        <v>30</v>
      </c>
      <c r="BJ155" t="s">
        <v>30</v>
      </c>
      <c r="BK155" s="29" t="s">
        <v>30</v>
      </c>
      <c r="BL155" t="s">
        <v>3914</v>
      </c>
      <c r="BM155" t="s">
        <v>3915</v>
      </c>
      <c r="BN155" s="30">
        <v>45531.363101851901</v>
      </c>
      <c r="BO155" t="s">
        <v>6045</v>
      </c>
      <c r="BP155" t="s">
        <v>6032</v>
      </c>
      <c r="BQ155" t="s">
        <v>6033</v>
      </c>
      <c r="BR155" t="s">
        <v>3962</v>
      </c>
      <c r="BS155" t="s">
        <v>3920</v>
      </c>
      <c r="BT155" t="s">
        <v>3921</v>
      </c>
      <c r="BU155" t="s">
        <v>3963</v>
      </c>
      <c r="BV155" t="s">
        <v>6034</v>
      </c>
      <c r="BW155" t="s">
        <v>6035</v>
      </c>
      <c r="BX155" t="s">
        <v>4306</v>
      </c>
      <c r="BY155" t="s">
        <v>3926</v>
      </c>
      <c r="BZ155" t="s">
        <v>3927</v>
      </c>
      <c r="CA155" s="30">
        <v>45531.360787037003</v>
      </c>
      <c r="CB155" s="30">
        <v>45531.360787037003</v>
      </c>
      <c r="CC155" s="30">
        <v>45531.345451388901</v>
      </c>
      <c r="CD155" t="s">
        <v>14</v>
      </c>
      <c r="CE155">
        <v>2024</v>
      </c>
      <c r="CF155">
        <v>8</v>
      </c>
      <c r="CG155" t="s">
        <v>4309</v>
      </c>
      <c r="CH155" t="s">
        <v>55</v>
      </c>
      <c r="CI155" t="s">
        <v>3929</v>
      </c>
      <c r="CJ155" t="s">
        <v>4308</v>
      </c>
      <c r="CK155" t="s">
        <v>3931</v>
      </c>
      <c r="CL155" t="s">
        <v>4309</v>
      </c>
      <c r="CM155">
        <v>12243</v>
      </c>
      <c r="CN155" t="s">
        <v>4309</v>
      </c>
      <c r="CO155" t="s">
        <v>4309</v>
      </c>
      <c r="CP155" s="30" t="s">
        <v>30</v>
      </c>
      <c r="CQ155" s="30" t="s">
        <v>30</v>
      </c>
      <c r="CR155" t="s">
        <v>3968</v>
      </c>
      <c r="CS155" t="s">
        <v>6036</v>
      </c>
      <c r="CT155" t="s">
        <v>6037</v>
      </c>
      <c r="CU155">
        <v>35640</v>
      </c>
      <c r="CV155">
        <v>27</v>
      </c>
      <c r="CW155" t="s">
        <v>3971</v>
      </c>
      <c r="CX155" t="s">
        <v>3968</v>
      </c>
      <c r="CY155" t="s">
        <v>5953</v>
      </c>
      <c r="CZ155" t="s">
        <v>5852</v>
      </c>
      <c r="DA155" t="s">
        <v>5853</v>
      </c>
      <c r="DB155" t="s">
        <v>6034</v>
      </c>
      <c r="DC155" t="s">
        <v>6034</v>
      </c>
      <c r="DD155" t="s">
        <v>6038</v>
      </c>
      <c r="DE155" t="s">
        <v>6039</v>
      </c>
      <c r="DF155" t="s">
        <v>6040</v>
      </c>
      <c r="DG155" t="s">
        <v>3968</v>
      </c>
      <c r="DH155" t="s">
        <v>6041</v>
      </c>
      <c r="DI155" t="s">
        <v>5856</v>
      </c>
      <c r="DJ155" t="s">
        <v>3944</v>
      </c>
      <c r="DK155" t="s">
        <v>5843</v>
      </c>
      <c r="DL155" t="s">
        <v>3926</v>
      </c>
      <c r="DM155" t="s">
        <v>3945</v>
      </c>
      <c r="DN155" t="s">
        <v>3927</v>
      </c>
      <c r="DO155" t="s">
        <v>4306</v>
      </c>
      <c r="DP155" t="s">
        <v>4320</v>
      </c>
      <c r="DQ155" t="s">
        <v>14</v>
      </c>
      <c r="DR155" t="s">
        <v>4320</v>
      </c>
      <c r="DS155" t="s">
        <v>3948</v>
      </c>
      <c r="DT155" t="s">
        <v>3949</v>
      </c>
      <c r="DU155" t="s">
        <v>1325</v>
      </c>
      <c r="DV155">
        <v>-1</v>
      </c>
      <c r="DW155">
        <v>-1</v>
      </c>
      <c r="DX155" t="s">
        <v>3931</v>
      </c>
      <c r="DY155" t="s">
        <v>5857</v>
      </c>
      <c r="DZ155" s="30" t="s">
        <v>30</v>
      </c>
      <c r="EA155" t="s">
        <v>3931</v>
      </c>
      <c r="EB155" t="s">
        <v>3931</v>
      </c>
      <c r="EC155" t="s">
        <v>3931</v>
      </c>
      <c r="ED155" t="s">
        <v>3931</v>
      </c>
      <c r="EE155" t="s">
        <v>6042</v>
      </c>
      <c r="EF155" t="s">
        <v>6046</v>
      </c>
      <c r="EG155" t="s">
        <v>4325</v>
      </c>
      <c r="EH155">
        <v>0</v>
      </c>
      <c r="EI155">
        <v>0</v>
      </c>
      <c r="EJ155">
        <v>0</v>
      </c>
      <c r="EK155">
        <v>0</v>
      </c>
      <c r="EL155">
        <v>0</v>
      </c>
      <c r="EM155">
        <v>0</v>
      </c>
      <c r="EN155">
        <v>0</v>
      </c>
      <c r="EO155">
        <v>1</v>
      </c>
      <c r="EP155">
        <v>0</v>
      </c>
      <c r="EQ155">
        <v>0</v>
      </c>
      <c r="ER155">
        <v>1</v>
      </c>
      <c r="ES155" t="s">
        <v>71</v>
      </c>
      <c r="ET155" t="s">
        <v>6034</v>
      </c>
      <c r="EU155">
        <v>1</v>
      </c>
      <c r="EV155" t="s">
        <v>30</v>
      </c>
      <c r="EW155" t="s">
        <v>30</v>
      </c>
      <c r="EX155" t="s">
        <v>30</v>
      </c>
      <c r="EY155" t="s">
        <v>30</v>
      </c>
      <c r="EZ155" t="str">
        <f t="shared" si="2"/>
        <v/>
      </c>
      <c r="FA155">
        <v>2.3148148148148099E-3</v>
      </c>
      <c r="FB155" t="s">
        <v>14</v>
      </c>
      <c r="FC155">
        <v>0</v>
      </c>
      <c r="FD155">
        <v>1</v>
      </c>
      <c r="FG155" t="s">
        <v>30</v>
      </c>
      <c r="FH155" t="s">
        <v>30</v>
      </c>
      <c r="FI155" t="s">
        <v>30</v>
      </c>
      <c r="FJ155" t="s">
        <v>30</v>
      </c>
      <c r="FK155" t="s">
        <v>30</v>
      </c>
      <c r="FL155">
        <v>1</v>
      </c>
      <c r="FM155" t="s">
        <v>3720</v>
      </c>
      <c r="FN155">
        <v>0</v>
      </c>
      <c r="FO155">
        <v>1</v>
      </c>
      <c r="FP155" t="s">
        <v>200</v>
      </c>
      <c r="FQ155">
        <v>0</v>
      </c>
      <c r="FR155">
        <v>1</v>
      </c>
      <c r="FS155" t="s">
        <v>30</v>
      </c>
      <c r="FT155" t="s">
        <v>55</v>
      </c>
      <c r="FU155">
        <v>0</v>
      </c>
      <c r="FV155">
        <v>0</v>
      </c>
      <c r="FW155">
        <v>0</v>
      </c>
      <c r="FX155">
        <v>0</v>
      </c>
      <c r="FY155" t="s">
        <v>71</v>
      </c>
      <c r="FZ155" t="s">
        <v>5843</v>
      </c>
      <c r="GA155" t="s">
        <v>4325</v>
      </c>
      <c r="GB155" t="s">
        <v>30</v>
      </c>
      <c r="GC155" t="s">
        <v>30</v>
      </c>
    </row>
    <row r="156" spans="1:185" x14ac:dyDescent="0.25">
      <c r="A156" t="s">
        <v>204</v>
      </c>
      <c r="B156" t="s">
        <v>1343</v>
      </c>
      <c r="C156">
        <v>1</v>
      </c>
      <c r="D156" t="s">
        <v>1343</v>
      </c>
      <c r="E156">
        <v>1</v>
      </c>
      <c r="F156" t="s">
        <v>6047</v>
      </c>
      <c r="G156" t="s">
        <v>6047</v>
      </c>
      <c r="H156" t="s">
        <v>30</v>
      </c>
      <c r="I156" t="s">
        <v>30</v>
      </c>
      <c r="J156" t="s">
        <v>30</v>
      </c>
      <c r="K156" t="s">
        <v>30</v>
      </c>
      <c r="L156" t="s">
        <v>30</v>
      </c>
      <c r="M156" t="s">
        <v>30</v>
      </c>
      <c r="N156" t="s">
        <v>30</v>
      </c>
      <c r="O156" t="s">
        <v>30</v>
      </c>
      <c r="P156" t="s">
        <v>30</v>
      </c>
      <c r="Q156" s="29" t="s">
        <v>30</v>
      </c>
      <c r="R156" s="29" t="s">
        <v>30</v>
      </c>
      <c r="S156" t="s">
        <v>30</v>
      </c>
      <c r="T156" t="s">
        <v>30</v>
      </c>
      <c r="U156" t="s">
        <v>30</v>
      </c>
      <c r="V156" t="s">
        <v>30</v>
      </c>
      <c r="W156" t="s">
        <v>30</v>
      </c>
      <c r="X156" t="s">
        <v>30</v>
      </c>
      <c r="Y156" s="29" t="s">
        <v>30</v>
      </c>
      <c r="Z156" s="29" t="s">
        <v>30</v>
      </c>
      <c r="AA156" s="29" t="s">
        <v>30</v>
      </c>
      <c r="AB156" t="s">
        <v>30</v>
      </c>
      <c r="AC156" t="s">
        <v>30</v>
      </c>
      <c r="AD156" t="s">
        <v>30</v>
      </c>
      <c r="AE156" t="s">
        <v>30</v>
      </c>
      <c r="AF156" t="s">
        <v>30</v>
      </c>
      <c r="AG156" t="s">
        <v>30</v>
      </c>
      <c r="AH156" t="s">
        <v>30</v>
      </c>
      <c r="AI156" t="s">
        <v>30</v>
      </c>
      <c r="AJ156" t="s">
        <v>6048</v>
      </c>
      <c r="AK156" t="s">
        <v>30</v>
      </c>
      <c r="AL156" t="s">
        <v>30</v>
      </c>
      <c r="AM156" t="s">
        <v>30</v>
      </c>
      <c r="AN156" s="29" t="s">
        <v>30</v>
      </c>
      <c r="AO156" t="s">
        <v>30</v>
      </c>
      <c r="AP156" t="s">
        <v>30</v>
      </c>
      <c r="AQ156" t="s">
        <v>30</v>
      </c>
      <c r="AR156" t="s">
        <v>30</v>
      </c>
      <c r="AS156" t="s">
        <v>30</v>
      </c>
      <c r="AT156" t="s">
        <v>30</v>
      </c>
      <c r="AU156" t="s">
        <v>30</v>
      </c>
      <c r="AV156" t="s">
        <v>30</v>
      </c>
      <c r="AW156" t="s">
        <v>30</v>
      </c>
      <c r="AX156" t="s">
        <v>30</v>
      </c>
      <c r="AY156" t="s">
        <v>30</v>
      </c>
      <c r="AZ156" t="s">
        <v>30</v>
      </c>
      <c r="BA156" t="s">
        <v>30</v>
      </c>
      <c r="BB156" t="s">
        <v>30</v>
      </c>
      <c r="BC156" t="s">
        <v>30</v>
      </c>
      <c r="BD156" t="s">
        <v>30</v>
      </c>
      <c r="BE156" t="s">
        <v>30</v>
      </c>
      <c r="BF156" t="s">
        <v>30</v>
      </c>
      <c r="BG156" t="s">
        <v>30</v>
      </c>
      <c r="BH156" t="s">
        <v>30</v>
      </c>
      <c r="BI156" t="s">
        <v>30</v>
      </c>
      <c r="BJ156" t="s">
        <v>30</v>
      </c>
      <c r="BK156" s="29" t="s">
        <v>30</v>
      </c>
      <c r="BL156" t="s">
        <v>3914</v>
      </c>
      <c r="BM156" t="s">
        <v>3915</v>
      </c>
      <c r="BN156" s="30">
        <v>45517.595000000001</v>
      </c>
      <c r="BO156" t="s">
        <v>6049</v>
      </c>
      <c r="BP156" t="s">
        <v>3917</v>
      </c>
      <c r="BQ156" t="s">
        <v>3918</v>
      </c>
      <c r="BR156" t="s">
        <v>3919</v>
      </c>
      <c r="BS156" t="s">
        <v>3920</v>
      </c>
      <c r="BT156" t="s">
        <v>3921</v>
      </c>
      <c r="BU156" t="s">
        <v>4438</v>
      </c>
      <c r="BV156" t="s">
        <v>3923</v>
      </c>
      <c r="BW156" t="s">
        <v>3924</v>
      </c>
      <c r="BX156" t="s">
        <v>4173</v>
      </c>
      <c r="BY156" t="s">
        <v>3926</v>
      </c>
      <c r="BZ156" t="s">
        <v>3927</v>
      </c>
      <c r="CA156" s="30">
        <v>45517.589247685202</v>
      </c>
      <c r="CB156" s="30">
        <v>45517.589247685202</v>
      </c>
      <c r="CC156" s="30">
        <v>45516.372997685197</v>
      </c>
      <c r="CD156" t="s">
        <v>14</v>
      </c>
      <c r="CE156">
        <v>2024</v>
      </c>
      <c r="CF156">
        <v>8</v>
      </c>
      <c r="CG156" t="s">
        <v>6050</v>
      </c>
      <c r="CH156" t="s">
        <v>55</v>
      </c>
      <c r="CI156" t="s">
        <v>3929</v>
      </c>
      <c r="CJ156" t="s">
        <v>3930</v>
      </c>
      <c r="CK156" t="s">
        <v>3931</v>
      </c>
      <c r="CL156" t="s">
        <v>6050</v>
      </c>
      <c r="CM156">
        <v>0</v>
      </c>
      <c r="CN156" t="s">
        <v>71</v>
      </c>
      <c r="CO156" t="s">
        <v>6050</v>
      </c>
      <c r="CP156" s="30" t="s">
        <v>30</v>
      </c>
      <c r="CQ156" s="30" t="s">
        <v>30</v>
      </c>
      <c r="CR156" t="s">
        <v>3932</v>
      </c>
      <c r="CS156" t="s">
        <v>3933</v>
      </c>
      <c r="CT156" t="s">
        <v>3934</v>
      </c>
      <c r="CU156">
        <v>24063</v>
      </c>
      <c r="CV156">
        <v>58</v>
      </c>
      <c r="CW156" t="s">
        <v>3935</v>
      </c>
      <c r="CX156" t="s">
        <v>3932</v>
      </c>
      <c r="CY156" t="s">
        <v>6051</v>
      </c>
      <c r="CZ156" t="s">
        <v>6052</v>
      </c>
      <c r="DA156" t="s">
        <v>6053</v>
      </c>
      <c r="DB156" t="s">
        <v>3923</v>
      </c>
      <c r="DC156" t="s">
        <v>3923</v>
      </c>
      <c r="DD156" t="s">
        <v>3939</v>
      </c>
      <c r="DE156" t="s">
        <v>3940</v>
      </c>
      <c r="DF156" t="s">
        <v>3941</v>
      </c>
      <c r="DG156" t="s">
        <v>3932</v>
      </c>
      <c r="DH156" t="s">
        <v>3942</v>
      </c>
      <c r="DI156" t="s">
        <v>6054</v>
      </c>
      <c r="DJ156" t="s">
        <v>6055</v>
      </c>
      <c r="DK156" t="s">
        <v>6047</v>
      </c>
      <c r="DL156" t="s">
        <v>3926</v>
      </c>
      <c r="DM156" t="s">
        <v>3945</v>
      </c>
      <c r="DN156" t="s">
        <v>3927</v>
      </c>
      <c r="DO156" t="s">
        <v>4173</v>
      </c>
      <c r="DP156" t="s">
        <v>4110</v>
      </c>
      <c r="DQ156" t="s">
        <v>14</v>
      </c>
      <c r="DR156" t="s">
        <v>14</v>
      </c>
      <c r="DS156" t="s">
        <v>3948</v>
      </c>
      <c r="DT156" t="s">
        <v>3949</v>
      </c>
      <c r="DU156" t="s">
        <v>6056</v>
      </c>
      <c r="DV156">
        <v>0.08</v>
      </c>
      <c r="DW156">
        <v>0.08</v>
      </c>
      <c r="DX156" t="s">
        <v>3931</v>
      </c>
      <c r="DY156" t="s">
        <v>6057</v>
      </c>
      <c r="DZ156" s="30">
        <v>45517.594988425903</v>
      </c>
      <c r="EA156" t="s">
        <v>6058</v>
      </c>
      <c r="EB156" t="s">
        <v>3931</v>
      </c>
      <c r="EC156" t="s">
        <v>6059</v>
      </c>
      <c r="ED156" t="s">
        <v>6060</v>
      </c>
      <c r="EE156" t="s">
        <v>3955</v>
      </c>
      <c r="EF156" t="s">
        <v>6061</v>
      </c>
      <c r="EG156" t="s">
        <v>38</v>
      </c>
      <c r="EH156">
        <v>0</v>
      </c>
      <c r="EI156">
        <v>0</v>
      </c>
      <c r="EJ156">
        <v>0</v>
      </c>
      <c r="EK156">
        <v>0</v>
      </c>
      <c r="EL156">
        <v>0</v>
      </c>
      <c r="EM156">
        <v>0</v>
      </c>
      <c r="EN156">
        <v>1</v>
      </c>
      <c r="EO156">
        <v>0</v>
      </c>
      <c r="EP156">
        <v>0</v>
      </c>
      <c r="EQ156">
        <v>0</v>
      </c>
      <c r="ER156">
        <v>1</v>
      </c>
      <c r="ES156" t="s">
        <v>66</v>
      </c>
      <c r="ET156" t="s">
        <v>3923</v>
      </c>
      <c r="EU156">
        <v>0</v>
      </c>
      <c r="EV156" t="s">
        <v>30</v>
      </c>
      <c r="EW156" t="s">
        <v>30</v>
      </c>
      <c r="EX156" t="s">
        <v>30</v>
      </c>
      <c r="EY156" t="s">
        <v>30</v>
      </c>
      <c r="EZ156" t="str">
        <f t="shared" si="2"/>
        <v/>
      </c>
      <c r="FA156">
        <v>5.7523148148148203E-3</v>
      </c>
      <c r="FB156" t="s">
        <v>14</v>
      </c>
      <c r="FC156">
        <v>0</v>
      </c>
      <c r="FD156">
        <v>1</v>
      </c>
      <c r="FG156" t="s">
        <v>30</v>
      </c>
      <c r="FH156" t="s">
        <v>30</v>
      </c>
      <c r="FI156" t="s">
        <v>30</v>
      </c>
      <c r="FJ156" t="s">
        <v>30</v>
      </c>
      <c r="FK156" t="s">
        <v>30</v>
      </c>
      <c r="FL156">
        <v>1</v>
      </c>
      <c r="FM156" t="s">
        <v>6062</v>
      </c>
      <c r="FN156">
        <v>0</v>
      </c>
      <c r="FO156">
        <v>1</v>
      </c>
      <c r="FP156" t="s">
        <v>204</v>
      </c>
      <c r="FQ156">
        <v>0</v>
      </c>
      <c r="FR156">
        <v>1</v>
      </c>
      <c r="FS156" t="s">
        <v>30</v>
      </c>
      <c r="FT156" t="s">
        <v>55</v>
      </c>
      <c r="FU156">
        <v>0</v>
      </c>
      <c r="FV156">
        <v>0</v>
      </c>
      <c r="FW156">
        <v>0</v>
      </c>
      <c r="FX156">
        <v>0</v>
      </c>
      <c r="FY156" t="s">
        <v>66</v>
      </c>
      <c r="FZ156" t="s">
        <v>6047</v>
      </c>
      <c r="GA156" t="s">
        <v>38</v>
      </c>
      <c r="GB156" t="s">
        <v>30</v>
      </c>
      <c r="GC156" t="s">
        <v>30</v>
      </c>
    </row>
    <row r="157" spans="1:185" x14ac:dyDescent="0.25">
      <c r="A157" t="s">
        <v>204</v>
      </c>
      <c r="B157" t="s">
        <v>1343</v>
      </c>
      <c r="C157">
        <v>1</v>
      </c>
      <c r="D157" t="s">
        <v>1343</v>
      </c>
      <c r="E157">
        <v>1</v>
      </c>
      <c r="F157" t="s">
        <v>4030</v>
      </c>
      <c r="G157" t="s">
        <v>4030</v>
      </c>
      <c r="H157" t="s">
        <v>30</v>
      </c>
      <c r="I157" t="s">
        <v>30</v>
      </c>
      <c r="J157" t="s">
        <v>30</v>
      </c>
      <c r="K157" t="s">
        <v>30</v>
      </c>
      <c r="L157" t="s">
        <v>30</v>
      </c>
      <c r="M157" t="s">
        <v>30</v>
      </c>
      <c r="N157" t="s">
        <v>30</v>
      </c>
      <c r="O157" t="s">
        <v>30</v>
      </c>
      <c r="P157" t="s">
        <v>30</v>
      </c>
      <c r="Q157" s="29" t="s">
        <v>30</v>
      </c>
      <c r="R157" s="29" t="s">
        <v>30</v>
      </c>
      <c r="S157" t="s">
        <v>30</v>
      </c>
      <c r="T157" t="s">
        <v>30</v>
      </c>
      <c r="U157" t="s">
        <v>30</v>
      </c>
      <c r="V157" t="s">
        <v>30</v>
      </c>
      <c r="W157" t="s">
        <v>30</v>
      </c>
      <c r="X157" t="s">
        <v>30</v>
      </c>
      <c r="Y157" s="29" t="s">
        <v>30</v>
      </c>
      <c r="Z157" s="29" t="s">
        <v>30</v>
      </c>
      <c r="AA157" s="29" t="s">
        <v>30</v>
      </c>
      <c r="AB157" t="s">
        <v>30</v>
      </c>
      <c r="AC157" t="s">
        <v>30</v>
      </c>
      <c r="AD157" t="s">
        <v>30</v>
      </c>
      <c r="AE157" t="s">
        <v>30</v>
      </c>
      <c r="AF157" t="s">
        <v>30</v>
      </c>
      <c r="AG157" t="s">
        <v>30</v>
      </c>
      <c r="AH157" t="s">
        <v>30</v>
      </c>
      <c r="AI157" t="s">
        <v>30</v>
      </c>
      <c r="AJ157" t="s">
        <v>6063</v>
      </c>
      <c r="AK157" t="s">
        <v>30</v>
      </c>
      <c r="AL157" t="s">
        <v>30</v>
      </c>
      <c r="AM157" t="s">
        <v>30</v>
      </c>
      <c r="AN157" s="29" t="s">
        <v>30</v>
      </c>
      <c r="AO157" t="s">
        <v>30</v>
      </c>
      <c r="AP157" t="s">
        <v>30</v>
      </c>
      <c r="AQ157" t="s">
        <v>30</v>
      </c>
      <c r="AR157" t="s">
        <v>30</v>
      </c>
      <c r="AS157" t="s">
        <v>30</v>
      </c>
      <c r="AT157" t="s">
        <v>30</v>
      </c>
      <c r="AU157" t="s">
        <v>30</v>
      </c>
      <c r="AV157" t="s">
        <v>30</v>
      </c>
      <c r="AW157" t="s">
        <v>30</v>
      </c>
      <c r="AX157" t="s">
        <v>30</v>
      </c>
      <c r="AY157" t="s">
        <v>30</v>
      </c>
      <c r="AZ157" t="s">
        <v>30</v>
      </c>
      <c r="BA157" t="s">
        <v>30</v>
      </c>
      <c r="BB157" t="s">
        <v>30</v>
      </c>
      <c r="BC157" t="s">
        <v>30</v>
      </c>
      <c r="BD157" t="s">
        <v>30</v>
      </c>
      <c r="BE157" t="s">
        <v>30</v>
      </c>
      <c r="BF157" t="s">
        <v>30</v>
      </c>
      <c r="BG157" t="s">
        <v>30</v>
      </c>
      <c r="BH157" t="s">
        <v>30</v>
      </c>
      <c r="BI157" t="s">
        <v>30</v>
      </c>
      <c r="BJ157" t="s">
        <v>30</v>
      </c>
      <c r="BK157" s="29" t="s">
        <v>30</v>
      </c>
      <c r="BL157" t="s">
        <v>3914</v>
      </c>
      <c r="BM157" t="s">
        <v>3915</v>
      </c>
      <c r="BN157" s="30">
        <v>45578.700532407398</v>
      </c>
      <c r="BO157" t="s">
        <v>6064</v>
      </c>
      <c r="BP157" t="s">
        <v>6065</v>
      </c>
      <c r="BQ157" t="s">
        <v>6066</v>
      </c>
      <c r="BR157" t="s">
        <v>3962</v>
      </c>
      <c r="BS157" t="s">
        <v>3920</v>
      </c>
      <c r="BT157" t="s">
        <v>4013</v>
      </c>
      <c r="BU157" t="s">
        <v>4014</v>
      </c>
      <c r="BV157" t="s">
        <v>5190</v>
      </c>
      <c r="BW157" t="s">
        <v>5202</v>
      </c>
      <c r="BX157" t="s">
        <v>4038</v>
      </c>
      <c r="BY157" t="s">
        <v>3926</v>
      </c>
      <c r="BZ157" t="s">
        <v>3927</v>
      </c>
      <c r="CA157" s="30">
        <v>45575.4553703704</v>
      </c>
      <c r="CB157" s="30">
        <v>45575.4553703704</v>
      </c>
      <c r="CC157" s="30">
        <v>45574.700590277796</v>
      </c>
      <c r="CD157" t="s">
        <v>14</v>
      </c>
      <c r="CE157">
        <v>2024</v>
      </c>
      <c r="CF157">
        <v>10</v>
      </c>
      <c r="CG157" t="s">
        <v>5158</v>
      </c>
      <c r="CH157" t="s">
        <v>55</v>
      </c>
      <c r="CI157" t="s">
        <v>3929</v>
      </c>
      <c r="CJ157" t="s">
        <v>3930</v>
      </c>
      <c r="CK157" t="s">
        <v>3931</v>
      </c>
      <c r="CL157" t="s">
        <v>5158</v>
      </c>
      <c r="CM157">
        <v>0</v>
      </c>
      <c r="CN157" t="s">
        <v>71</v>
      </c>
      <c r="CO157" t="s">
        <v>5158</v>
      </c>
      <c r="CP157" s="30" t="s">
        <v>30</v>
      </c>
      <c r="CQ157" s="30" t="s">
        <v>30</v>
      </c>
      <c r="CR157" t="s">
        <v>3968</v>
      </c>
      <c r="CS157" t="s">
        <v>6067</v>
      </c>
      <c r="CT157" t="s">
        <v>5368</v>
      </c>
      <c r="CU157">
        <v>27079</v>
      </c>
      <c r="CV157">
        <v>50</v>
      </c>
      <c r="CW157" t="s">
        <v>3971</v>
      </c>
      <c r="CX157" t="s">
        <v>3968</v>
      </c>
      <c r="CY157" t="s">
        <v>4043</v>
      </c>
      <c r="CZ157" t="s">
        <v>4514</v>
      </c>
      <c r="DA157" t="s">
        <v>6053</v>
      </c>
      <c r="DB157" t="s">
        <v>5190</v>
      </c>
      <c r="DC157" t="s">
        <v>5190</v>
      </c>
      <c r="DD157" t="s">
        <v>5206</v>
      </c>
      <c r="DE157" t="s">
        <v>5207</v>
      </c>
      <c r="DF157" t="s">
        <v>5208</v>
      </c>
      <c r="DG157" t="s">
        <v>3968</v>
      </c>
      <c r="DH157" t="s">
        <v>5195</v>
      </c>
      <c r="DI157" t="s">
        <v>4003</v>
      </c>
      <c r="DJ157" t="s">
        <v>3944</v>
      </c>
      <c r="DK157" t="s">
        <v>4030</v>
      </c>
      <c r="DL157" t="s">
        <v>3926</v>
      </c>
      <c r="DM157" t="s">
        <v>3945</v>
      </c>
      <c r="DN157" t="s">
        <v>3927</v>
      </c>
      <c r="DO157" t="s">
        <v>4038</v>
      </c>
      <c r="DP157" t="s">
        <v>4110</v>
      </c>
      <c r="DQ157" t="s">
        <v>14</v>
      </c>
      <c r="DR157" t="s">
        <v>14</v>
      </c>
      <c r="DS157" t="s">
        <v>3948</v>
      </c>
      <c r="DT157" t="s">
        <v>3949</v>
      </c>
      <c r="DU157" t="s">
        <v>6056</v>
      </c>
      <c r="DV157">
        <v>77.53</v>
      </c>
      <c r="DW157">
        <v>77.53</v>
      </c>
      <c r="DX157" t="s">
        <v>3931</v>
      </c>
      <c r="DY157" t="s">
        <v>4050</v>
      </c>
      <c r="DZ157" s="30">
        <v>45578.700532407398</v>
      </c>
      <c r="EA157" t="s">
        <v>5728</v>
      </c>
      <c r="EB157" t="s">
        <v>3931</v>
      </c>
      <c r="EC157" t="s">
        <v>5729</v>
      </c>
      <c r="ED157" t="s">
        <v>5730</v>
      </c>
      <c r="EE157" t="s">
        <v>6068</v>
      </c>
      <c r="EF157" t="s">
        <v>6069</v>
      </c>
      <c r="EG157" t="s">
        <v>40</v>
      </c>
      <c r="EH157">
        <v>0</v>
      </c>
      <c r="EI157">
        <v>1</v>
      </c>
      <c r="EJ157">
        <v>0</v>
      </c>
      <c r="EK157">
        <v>0</v>
      </c>
      <c r="EL157">
        <v>0</v>
      </c>
      <c r="EM157">
        <v>0</v>
      </c>
      <c r="EN157">
        <v>0</v>
      </c>
      <c r="EO157">
        <v>0</v>
      </c>
      <c r="EP157">
        <v>0</v>
      </c>
      <c r="EQ157">
        <v>0</v>
      </c>
      <c r="ER157">
        <v>1</v>
      </c>
      <c r="ES157" t="s">
        <v>62</v>
      </c>
      <c r="ET157" t="s">
        <v>5190</v>
      </c>
      <c r="EU157">
        <v>0</v>
      </c>
      <c r="EV157" t="s">
        <v>30</v>
      </c>
      <c r="EW157" t="s">
        <v>30</v>
      </c>
      <c r="EX157" t="s">
        <v>30</v>
      </c>
      <c r="EY157" t="s">
        <v>30</v>
      </c>
      <c r="EZ157" t="str">
        <f t="shared" si="2"/>
        <v/>
      </c>
      <c r="FA157">
        <v>3.2451620370370402</v>
      </c>
      <c r="FB157" t="s">
        <v>14</v>
      </c>
      <c r="FC157">
        <v>0</v>
      </c>
      <c r="FD157">
        <v>1</v>
      </c>
      <c r="FG157" t="s">
        <v>30</v>
      </c>
      <c r="FH157" t="s">
        <v>30</v>
      </c>
      <c r="FI157" t="s">
        <v>30</v>
      </c>
      <c r="FJ157" t="s">
        <v>30</v>
      </c>
      <c r="FK157" t="s">
        <v>30</v>
      </c>
      <c r="FL157">
        <v>1</v>
      </c>
      <c r="FM157" t="s">
        <v>6062</v>
      </c>
      <c r="FN157">
        <v>0</v>
      </c>
      <c r="FO157">
        <v>1</v>
      </c>
      <c r="FP157" t="s">
        <v>204</v>
      </c>
      <c r="FQ157">
        <v>0</v>
      </c>
      <c r="FR157">
        <v>1</v>
      </c>
      <c r="FS157" t="s">
        <v>30</v>
      </c>
      <c r="FT157" t="s">
        <v>55</v>
      </c>
      <c r="FU157">
        <v>0</v>
      </c>
      <c r="FV157">
        <v>0</v>
      </c>
      <c r="FW157">
        <v>0</v>
      </c>
      <c r="FX157">
        <v>0</v>
      </c>
      <c r="FY157" t="s">
        <v>62</v>
      </c>
      <c r="FZ157" t="s">
        <v>4030</v>
      </c>
      <c r="GA157" t="s">
        <v>40</v>
      </c>
      <c r="GB157" t="s">
        <v>30</v>
      </c>
      <c r="GC157" t="s">
        <v>30</v>
      </c>
    </row>
    <row r="158" spans="1:185" x14ac:dyDescent="0.25">
      <c r="A158" t="s">
        <v>204</v>
      </c>
      <c r="B158" t="s">
        <v>1343</v>
      </c>
      <c r="C158">
        <v>1</v>
      </c>
      <c r="D158" t="s">
        <v>1343</v>
      </c>
      <c r="E158">
        <v>1</v>
      </c>
      <c r="F158" t="s">
        <v>4030</v>
      </c>
      <c r="G158" t="s">
        <v>4030</v>
      </c>
      <c r="H158" t="s">
        <v>30</v>
      </c>
      <c r="I158" t="s">
        <v>30</v>
      </c>
      <c r="J158" t="s">
        <v>30</v>
      </c>
      <c r="K158" t="s">
        <v>30</v>
      </c>
      <c r="L158" t="s">
        <v>30</v>
      </c>
      <c r="M158" t="s">
        <v>30</v>
      </c>
      <c r="N158" t="s">
        <v>30</v>
      </c>
      <c r="O158" t="s">
        <v>30</v>
      </c>
      <c r="P158" t="s">
        <v>30</v>
      </c>
      <c r="Q158" s="29" t="s">
        <v>30</v>
      </c>
      <c r="R158" s="29" t="s">
        <v>30</v>
      </c>
      <c r="S158" t="s">
        <v>30</v>
      </c>
      <c r="T158" t="s">
        <v>30</v>
      </c>
      <c r="U158" t="s">
        <v>30</v>
      </c>
      <c r="V158" t="s">
        <v>30</v>
      </c>
      <c r="W158" t="s">
        <v>30</v>
      </c>
      <c r="X158" t="s">
        <v>30</v>
      </c>
      <c r="Y158" s="29" t="s">
        <v>30</v>
      </c>
      <c r="Z158" s="29" t="s">
        <v>30</v>
      </c>
      <c r="AA158" s="29" t="s">
        <v>30</v>
      </c>
      <c r="AB158" t="s">
        <v>30</v>
      </c>
      <c r="AC158" t="s">
        <v>30</v>
      </c>
      <c r="AD158" t="s">
        <v>30</v>
      </c>
      <c r="AE158" t="s">
        <v>30</v>
      </c>
      <c r="AF158" t="s">
        <v>30</v>
      </c>
      <c r="AG158" t="s">
        <v>30</v>
      </c>
      <c r="AH158" t="s">
        <v>30</v>
      </c>
      <c r="AI158" t="s">
        <v>30</v>
      </c>
      <c r="AJ158" t="s">
        <v>6070</v>
      </c>
      <c r="AK158" t="s">
        <v>30</v>
      </c>
      <c r="AL158" t="s">
        <v>30</v>
      </c>
      <c r="AM158" t="s">
        <v>30</v>
      </c>
      <c r="AN158" s="29" t="s">
        <v>30</v>
      </c>
      <c r="AO158" t="s">
        <v>30</v>
      </c>
      <c r="AP158" t="s">
        <v>30</v>
      </c>
      <c r="AQ158" t="s">
        <v>30</v>
      </c>
      <c r="AR158" t="s">
        <v>30</v>
      </c>
      <c r="AS158" t="s">
        <v>30</v>
      </c>
      <c r="AT158" t="s">
        <v>30</v>
      </c>
      <c r="AU158" t="s">
        <v>30</v>
      </c>
      <c r="AV158" t="s">
        <v>30</v>
      </c>
      <c r="AW158" t="s">
        <v>30</v>
      </c>
      <c r="AX158" t="s">
        <v>30</v>
      </c>
      <c r="AY158" t="s">
        <v>30</v>
      </c>
      <c r="AZ158" t="s">
        <v>30</v>
      </c>
      <c r="BA158" t="s">
        <v>30</v>
      </c>
      <c r="BB158" t="s">
        <v>30</v>
      </c>
      <c r="BC158" t="s">
        <v>30</v>
      </c>
      <c r="BD158" t="s">
        <v>30</v>
      </c>
      <c r="BE158" t="s">
        <v>30</v>
      </c>
      <c r="BF158" t="s">
        <v>30</v>
      </c>
      <c r="BG158" t="s">
        <v>30</v>
      </c>
      <c r="BH158" t="s">
        <v>30</v>
      </c>
      <c r="BI158" t="s">
        <v>30</v>
      </c>
      <c r="BJ158" t="s">
        <v>30</v>
      </c>
      <c r="BK158" s="29" t="s">
        <v>30</v>
      </c>
      <c r="BL158" t="s">
        <v>3914</v>
      </c>
      <c r="BM158" t="s">
        <v>3915</v>
      </c>
      <c r="BN158" s="30">
        <v>45579.391018518501</v>
      </c>
      <c r="BO158" t="s">
        <v>6071</v>
      </c>
      <c r="BP158" t="s">
        <v>6065</v>
      </c>
      <c r="BQ158" t="s">
        <v>6066</v>
      </c>
      <c r="BR158" t="s">
        <v>3962</v>
      </c>
      <c r="BS158" t="s">
        <v>3920</v>
      </c>
      <c r="BT158" t="s">
        <v>4013</v>
      </c>
      <c r="BU158" t="s">
        <v>4014</v>
      </c>
      <c r="BV158" t="s">
        <v>5190</v>
      </c>
      <c r="BW158" t="s">
        <v>6072</v>
      </c>
      <c r="BX158" t="s">
        <v>4038</v>
      </c>
      <c r="BY158" t="s">
        <v>3926</v>
      </c>
      <c r="BZ158" t="s">
        <v>3927</v>
      </c>
      <c r="CA158" s="30">
        <v>45579.388935185198</v>
      </c>
      <c r="CB158" s="30">
        <v>45579.390706018501</v>
      </c>
      <c r="CC158" s="30">
        <v>45579.387106481503</v>
      </c>
      <c r="CD158" t="s">
        <v>15</v>
      </c>
      <c r="CE158">
        <v>2024</v>
      </c>
      <c r="CF158">
        <v>10</v>
      </c>
      <c r="CG158" t="s">
        <v>4874</v>
      </c>
      <c r="CH158" t="s">
        <v>63</v>
      </c>
      <c r="CI158" t="s">
        <v>3929</v>
      </c>
      <c r="CJ158" t="s">
        <v>3930</v>
      </c>
      <c r="CK158" t="s">
        <v>4874</v>
      </c>
      <c r="CL158" t="s">
        <v>3931</v>
      </c>
      <c r="CM158">
        <v>2035</v>
      </c>
      <c r="CN158" t="s">
        <v>3967</v>
      </c>
      <c r="CO158" t="s">
        <v>4874</v>
      </c>
      <c r="CP158" s="30">
        <v>45579</v>
      </c>
      <c r="CQ158" s="30">
        <v>46674</v>
      </c>
      <c r="CR158" t="s">
        <v>3968</v>
      </c>
      <c r="CS158" t="s">
        <v>6067</v>
      </c>
      <c r="CT158" t="s">
        <v>5368</v>
      </c>
      <c r="CU158">
        <v>27079</v>
      </c>
      <c r="CV158">
        <v>50</v>
      </c>
      <c r="CW158" t="s">
        <v>3971</v>
      </c>
      <c r="CX158" t="s">
        <v>3968</v>
      </c>
      <c r="CY158" t="s">
        <v>4043</v>
      </c>
      <c r="CZ158" t="s">
        <v>4514</v>
      </c>
      <c r="DA158" t="s">
        <v>6053</v>
      </c>
      <c r="DB158" t="s">
        <v>4097</v>
      </c>
      <c r="DC158" t="s">
        <v>5190</v>
      </c>
      <c r="DD158" t="s">
        <v>6073</v>
      </c>
      <c r="DE158" t="s">
        <v>5207</v>
      </c>
      <c r="DF158" t="s">
        <v>5208</v>
      </c>
      <c r="DG158" t="s">
        <v>3968</v>
      </c>
      <c r="DH158" t="s">
        <v>5195</v>
      </c>
      <c r="DI158" t="s">
        <v>4003</v>
      </c>
      <c r="DJ158" t="s">
        <v>3944</v>
      </c>
      <c r="DK158" t="s">
        <v>4030</v>
      </c>
      <c r="DL158" t="s">
        <v>3926</v>
      </c>
      <c r="DM158" t="s">
        <v>3945</v>
      </c>
      <c r="DN158" t="s">
        <v>3927</v>
      </c>
      <c r="DO158" t="s">
        <v>4038</v>
      </c>
      <c r="DP158" t="s">
        <v>5122</v>
      </c>
      <c r="DQ158" t="s">
        <v>15</v>
      </c>
      <c r="DR158" t="s">
        <v>15</v>
      </c>
      <c r="DS158" t="s">
        <v>3981</v>
      </c>
      <c r="DT158" t="s">
        <v>3949</v>
      </c>
      <c r="DU158" t="s">
        <v>6056</v>
      </c>
      <c r="DV158">
        <v>0</v>
      </c>
      <c r="DW158">
        <v>0</v>
      </c>
      <c r="DX158" t="s">
        <v>3931</v>
      </c>
      <c r="DY158" t="s">
        <v>4766</v>
      </c>
      <c r="DZ158" s="30" t="s">
        <v>30</v>
      </c>
      <c r="EA158" t="s">
        <v>3931</v>
      </c>
      <c r="EB158" t="s">
        <v>3931</v>
      </c>
      <c r="EC158" t="s">
        <v>3931</v>
      </c>
      <c r="ED158" t="s">
        <v>3931</v>
      </c>
      <c r="EE158" t="s">
        <v>6068</v>
      </c>
      <c r="EF158" t="s">
        <v>6074</v>
      </c>
      <c r="EG158" t="s">
        <v>30</v>
      </c>
      <c r="EH158" t="s">
        <v>30</v>
      </c>
      <c r="EI158" t="s">
        <v>30</v>
      </c>
      <c r="EJ158" t="s">
        <v>30</v>
      </c>
      <c r="EK158" t="s">
        <v>30</v>
      </c>
      <c r="EL158">
        <v>0</v>
      </c>
      <c r="EM158">
        <v>0</v>
      </c>
      <c r="EN158" t="s">
        <v>30</v>
      </c>
      <c r="EO158" t="s">
        <v>30</v>
      </c>
      <c r="EP158">
        <v>0</v>
      </c>
      <c r="EQ158">
        <v>0</v>
      </c>
      <c r="ER158">
        <v>1</v>
      </c>
      <c r="ES158" t="s">
        <v>62</v>
      </c>
      <c r="ET158" t="s">
        <v>5190</v>
      </c>
      <c r="EU158">
        <v>0</v>
      </c>
      <c r="EV158" t="s">
        <v>30</v>
      </c>
      <c r="EW158" t="s">
        <v>30</v>
      </c>
      <c r="EX158" t="s">
        <v>30</v>
      </c>
      <c r="EY158" t="s">
        <v>30</v>
      </c>
      <c r="EZ158" t="str">
        <f t="shared" si="2"/>
        <v/>
      </c>
      <c r="FA158">
        <v>2.0833333333333298E-3</v>
      </c>
      <c r="FB158" t="s">
        <v>15</v>
      </c>
      <c r="FC158">
        <v>1</v>
      </c>
      <c r="FD158">
        <v>0</v>
      </c>
      <c r="FG158" t="s">
        <v>30</v>
      </c>
      <c r="FH158" t="s">
        <v>30</v>
      </c>
      <c r="FI158" t="s">
        <v>30</v>
      </c>
      <c r="FJ158" t="s">
        <v>30</v>
      </c>
      <c r="FK158" t="s">
        <v>30</v>
      </c>
      <c r="FL158">
        <v>1</v>
      </c>
      <c r="FM158" t="s">
        <v>6062</v>
      </c>
      <c r="FN158">
        <v>1</v>
      </c>
      <c r="FO158">
        <v>0</v>
      </c>
      <c r="FP158" t="s">
        <v>204</v>
      </c>
      <c r="FQ158">
        <v>1</v>
      </c>
      <c r="FR158">
        <v>0</v>
      </c>
      <c r="FS158" t="s">
        <v>30</v>
      </c>
      <c r="FT158" t="s">
        <v>63</v>
      </c>
      <c r="FU158">
        <v>0</v>
      </c>
      <c r="FV158">
        <v>0</v>
      </c>
      <c r="FW158">
        <v>0</v>
      </c>
      <c r="FX158">
        <v>0</v>
      </c>
      <c r="FY158" t="s">
        <v>62</v>
      </c>
      <c r="FZ158" t="s">
        <v>4030</v>
      </c>
      <c r="GA158" t="s">
        <v>30</v>
      </c>
      <c r="GB158" t="s">
        <v>30</v>
      </c>
      <c r="GC158" t="s">
        <v>30</v>
      </c>
    </row>
    <row r="159" spans="1:185" x14ac:dyDescent="0.25">
      <c r="A159" t="s">
        <v>204</v>
      </c>
      <c r="B159" t="s">
        <v>1343</v>
      </c>
      <c r="C159">
        <v>1</v>
      </c>
      <c r="D159" t="s">
        <v>1343</v>
      </c>
      <c r="E159">
        <v>1</v>
      </c>
      <c r="F159" t="s">
        <v>6075</v>
      </c>
      <c r="G159" t="s">
        <v>6075</v>
      </c>
      <c r="H159" t="s">
        <v>30</v>
      </c>
      <c r="I159" t="s">
        <v>30</v>
      </c>
      <c r="J159" t="s">
        <v>30</v>
      </c>
      <c r="K159" t="s">
        <v>30</v>
      </c>
      <c r="L159" t="s">
        <v>30</v>
      </c>
      <c r="M159" t="s">
        <v>30</v>
      </c>
      <c r="N159" t="s">
        <v>30</v>
      </c>
      <c r="O159" t="s">
        <v>30</v>
      </c>
      <c r="P159" t="s">
        <v>30</v>
      </c>
      <c r="Q159" s="29" t="s">
        <v>30</v>
      </c>
      <c r="R159" s="29" t="s">
        <v>30</v>
      </c>
      <c r="S159" t="s">
        <v>30</v>
      </c>
      <c r="T159" t="s">
        <v>30</v>
      </c>
      <c r="U159" t="s">
        <v>30</v>
      </c>
      <c r="V159" t="s">
        <v>30</v>
      </c>
      <c r="W159" t="s">
        <v>30</v>
      </c>
      <c r="X159" t="s">
        <v>30</v>
      </c>
      <c r="Y159" s="29" t="s">
        <v>30</v>
      </c>
      <c r="Z159" s="29" t="s">
        <v>30</v>
      </c>
      <c r="AA159" s="29" t="s">
        <v>30</v>
      </c>
      <c r="AB159" t="s">
        <v>30</v>
      </c>
      <c r="AC159" t="s">
        <v>30</v>
      </c>
      <c r="AD159" t="s">
        <v>30</v>
      </c>
      <c r="AE159" t="s">
        <v>30</v>
      </c>
      <c r="AF159" t="s">
        <v>30</v>
      </c>
      <c r="AG159" t="s">
        <v>30</v>
      </c>
      <c r="AH159" t="s">
        <v>30</v>
      </c>
      <c r="AI159" t="s">
        <v>30</v>
      </c>
      <c r="AJ159" t="s">
        <v>6076</v>
      </c>
      <c r="AK159" t="s">
        <v>30</v>
      </c>
      <c r="AL159" t="s">
        <v>30</v>
      </c>
      <c r="AM159" t="s">
        <v>30</v>
      </c>
      <c r="AN159" s="29" t="s">
        <v>30</v>
      </c>
      <c r="AO159" t="s">
        <v>30</v>
      </c>
      <c r="AP159" t="s">
        <v>30</v>
      </c>
      <c r="AQ159" t="s">
        <v>30</v>
      </c>
      <c r="AR159" t="s">
        <v>30</v>
      </c>
      <c r="AS159" t="s">
        <v>30</v>
      </c>
      <c r="AT159" t="s">
        <v>30</v>
      </c>
      <c r="AU159" t="s">
        <v>30</v>
      </c>
      <c r="AV159" t="s">
        <v>30</v>
      </c>
      <c r="AW159" t="s">
        <v>30</v>
      </c>
      <c r="AX159" t="s">
        <v>30</v>
      </c>
      <c r="AY159" t="s">
        <v>30</v>
      </c>
      <c r="AZ159" t="s">
        <v>30</v>
      </c>
      <c r="BA159" t="s">
        <v>30</v>
      </c>
      <c r="BB159" t="s">
        <v>30</v>
      </c>
      <c r="BC159" t="s">
        <v>30</v>
      </c>
      <c r="BD159" t="s">
        <v>30</v>
      </c>
      <c r="BE159" t="s">
        <v>30</v>
      </c>
      <c r="BF159" t="s">
        <v>30</v>
      </c>
      <c r="BG159" t="s">
        <v>30</v>
      </c>
      <c r="BH159" t="s">
        <v>30</v>
      </c>
      <c r="BI159" t="s">
        <v>30</v>
      </c>
      <c r="BJ159" t="s">
        <v>30</v>
      </c>
      <c r="BK159" s="29" t="s">
        <v>30</v>
      </c>
      <c r="BL159" t="s">
        <v>3914</v>
      </c>
      <c r="BM159" t="s">
        <v>3915</v>
      </c>
      <c r="BN159" s="30">
        <v>45565.496192129598</v>
      </c>
      <c r="BO159" t="s">
        <v>6077</v>
      </c>
      <c r="BP159" t="s">
        <v>5394</v>
      </c>
      <c r="BQ159" t="s">
        <v>5395</v>
      </c>
      <c r="BR159" t="s">
        <v>4193</v>
      </c>
      <c r="BS159" t="s">
        <v>3920</v>
      </c>
      <c r="BT159" t="s">
        <v>4013</v>
      </c>
      <c r="BU159" t="s">
        <v>4014</v>
      </c>
      <c r="BV159" t="s">
        <v>6078</v>
      </c>
      <c r="BW159" t="s">
        <v>6079</v>
      </c>
      <c r="BX159" t="s">
        <v>6080</v>
      </c>
      <c r="BY159" t="s">
        <v>3926</v>
      </c>
      <c r="BZ159" t="s">
        <v>3927</v>
      </c>
      <c r="CA159" s="30">
        <v>45562.516689814802</v>
      </c>
      <c r="CB159" s="30">
        <v>45562.516689814802</v>
      </c>
      <c r="CC159" s="30">
        <v>45562.579768518503</v>
      </c>
      <c r="CD159" t="s">
        <v>14</v>
      </c>
      <c r="CE159">
        <v>2024</v>
      </c>
      <c r="CF159">
        <v>9</v>
      </c>
      <c r="CG159" t="s">
        <v>6081</v>
      </c>
      <c r="CH159" t="s">
        <v>54</v>
      </c>
      <c r="CI159" t="s">
        <v>3929</v>
      </c>
      <c r="CJ159" t="s">
        <v>3930</v>
      </c>
      <c r="CK159" t="s">
        <v>6081</v>
      </c>
      <c r="CL159" t="s">
        <v>6081</v>
      </c>
      <c r="CM159">
        <v>161953</v>
      </c>
      <c r="CN159" t="s">
        <v>6082</v>
      </c>
      <c r="CO159" t="s">
        <v>6081</v>
      </c>
      <c r="CP159" s="30" t="s">
        <v>30</v>
      </c>
      <c r="CQ159" s="30" t="s">
        <v>30</v>
      </c>
      <c r="CR159" t="s">
        <v>3968</v>
      </c>
      <c r="CS159" t="s">
        <v>5398</v>
      </c>
      <c r="CT159" t="s">
        <v>5399</v>
      </c>
      <c r="CU159">
        <v>23972</v>
      </c>
      <c r="CV159">
        <v>59</v>
      </c>
      <c r="CW159" t="s">
        <v>3935</v>
      </c>
      <c r="CX159" t="s">
        <v>3968</v>
      </c>
      <c r="CY159" t="s">
        <v>6083</v>
      </c>
      <c r="CZ159" t="s">
        <v>6084</v>
      </c>
      <c r="DA159" t="s">
        <v>6085</v>
      </c>
      <c r="DB159" t="s">
        <v>4097</v>
      </c>
      <c r="DC159" t="s">
        <v>6078</v>
      </c>
      <c r="DD159" t="s">
        <v>6086</v>
      </c>
      <c r="DE159" t="s">
        <v>6087</v>
      </c>
      <c r="DF159" t="s">
        <v>4993</v>
      </c>
      <c r="DG159" t="s">
        <v>4158</v>
      </c>
      <c r="DH159" t="s">
        <v>4429</v>
      </c>
      <c r="DI159" t="s">
        <v>6054</v>
      </c>
      <c r="DJ159" t="s">
        <v>6088</v>
      </c>
      <c r="DK159" t="s">
        <v>6075</v>
      </c>
      <c r="DL159" t="s">
        <v>3926</v>
      </c>
      <c r="DM159" t="s">
        <v>3945</v>
      </c>
      <c r="DN159" t="s">
        <v>3927</v>
      </c>
      <c r="DO159" t="s">
        <v>6080</v>
      </c>
      <c r="DP159" t="s">
        <v>14</v>
      </c>
      <c r="DQ159" t="s">
        <v>14</v>
      </c>
      <c r="DR159" t="s">
        <v>6089</v>
      </c>
      <c r="DS159" t="s">
        <v>3948</v>
      </c>
      <c r="DT159" t="s">
        <v>3949</v>
      </c>
      <c r="DU159" t="s">
        <v>6090</v>
      </c>
      <c r="DV159">
        <v>23.3</v>
      </c>
      <c r="DW159">
        <v>23.3</v>
      </c>
      <c r="DX159" t="s">
        <v>3931</v>
      </c>
      <c r="DY159" t="s">
        <v>6091</v>
      </c>
      <c r="DZ159" s="30">
        <v>45565.492870370399</v>
      </c>
      <c r="EA159" t="s">
        <v>6092</v>
      </c>
      <c r="EB159" t="s">
        <v>3931</v>
      </c>
      <c r="EC159" t="s">
        <v>6093</v>
      </c>
      <c r="ED159" t="s">
        <v>6094</v>
      </c>
      <c r="EE159" t="s">
        <v>5403</v>
      </c>
      <c r="EF159" t="s">
        <v>6095</v>
      </c>
      <c r="EG159" t="s">
        <v>39</v>
      </c>
      <c r="EH159">
        <v>0</v>
      </c>
      <c r="EI159">
        <v>0</v>
      </c>
      <c r="EJ159">
        <v>1</v>
      </c>
      <c r="EK159">
        <v>0</v>
      </c>
      <c r="EL159">
        <v>0</v>
      </c>
      <c r="EM159">
        <v>0</v>
      </c>
      <c r="EN159">
        <v>0</v>
      </c>
      <c r="EO159">
        <v>0</v>
      </c>
      <c r="EP159">
        <v>0</v>
      </c>
      <c r="EQ159">
        <v>0</v>
      </c>
      <c r="ER159">
        <v>1</v>
      </c>
      <c r="ES159" t="s">
        <v>71</v>
      </c>
      <c r="ET159" t="s">
        <v>6078</v>
      </c>
      <c r="EU159">
        <v>1</v>
      </c>
      <c r="EV159" t="s">
        <v>30</v>
      </c>
      <c r="EW159" t="s">
        <v>30</v>
      </c>
      <c r="EX159" t="s">
        <v>30</v>
      </c>
      <c r="EY159" t="s">
        <v>30</v>
      </c>
      <c r="EZ159" t="str">
        <f t="shared" si="2"/>
        <v/>
      </c>
      <c r="FA159">
        <v>2.9795023148148099</v>
      </c>
      <c r="FB159" t="s">
        <v>14</v>
      </c>
      <c r="FC159">
        <v>0</v>
      </c>
      <c r="FD159">
        <v>1</v>
      </c>
      <c r="FG159" t="s">
        <v>30</v>
      </c>
      <c r="FH159" t="s">
        <v>30</v>
      </c>
      <c r="FI159" t="s">
        <v>30</v>
      </c>
      <c r="FJ159" t="s">
        <v>30</v>
      </c>
      <c r="FK159" t="s">
        <v>30</v>
      </c>
      <c r="FL159">
        <v>1</v>
      </c>
      <c r="FM159" t="s">
        <v>6062</v>
      </c>
      <c r="FN159">
        <v>0</v>
      </c>
      <c r="FO159">
        <v>1</v>
      </c>
      <c r="FP159" t="s">
        <v>204</v>
      </c>
      <c r="FQ159">
        <v>0</v>
      </c>
      <c r="FR159">
        <v>1</v>
      </c>
      <c r="FS159" t="s">
        <v>30</v>
      </c>
      <c r="FT159" t="s">
        <v>54</v>
      </c>
      <c r="FU159">
        <v>0</v>
      </c>
      <c r="FV159">
        <v>0</v>
      </c>
      <c r="FW159">
        <v>0</v>
      </c>
      <c r="FX159">
        <v>0</v>
      </c>
      <c r="FY159" t="s">
        <v>71</v>
      </c>
      <c r="FZ159" t="s">
        <v>6075</v>
      </c>
      <c r="GA159" t="s">
        <v>39</v>
      </c>
      <c r="GB159" t="s">
        <v>30</v>
      </c>
      <c r="GC159" t="s">
        <v>30</v>
      </c>
    </row>
    <row r="160" spans="1:185" x14ac:dyDescent="0.25">
      <c r="A160" t="s">
        <v>214</v>
      </c>
      <c r="B160" t="s">
        <v>1371</v>
      </c>
      <c r="C160">
        <v>1</v>
      </c>
      <c r="D160" t="s">
        <v>1371</v>
      </c>
      <c r="E160">
        <v>1</v>
      </c>
      <c r="F160" t="s">
        <v>73</v>
      </c>
      <c r="G160" t="s">
        <v>73</v>
      </c>
      <c r="H160" t="s">
        <v>30</v>
      </c>
      <c r="I160" t="s">
        <v>30</v>
      </c>
      <c r="J160" t="s">
        <v>30</v>
      </c>
      <c r="K160" t="s">
        <v>30</v>
      </c>
      <c r="L160" t="s">
        <v>30</v>
      </c>
      <c r="M160" t="s">
        <v>30</v>
      </c>
      <c r="N160" t="s">
        <v>30</v>
      </c>
      <c r="O160" t="s">
        <v>30</v>
      </c>
      <c r="P160" t="s">
        <v>30</v>
      </c>
      <c r="Q160" s="29" t="s">
        <v>30</v>
      </c>
      <c r="R160" s="29" t="s">
        <v>30</v>
      </c>
      <c r="S160" t="s">
        <v>30</v>
      </c>
      <c r="T160" t="s">
        <v>30</v>
      </c>
      <c r="U160" t="s">
        <v>30</v>
      </c>
      <c r="V160" t="s">
        <v>30</v>
      </c>
      <c r="W160" t="s">
        <v>30</v>
      </c>
      <c r="X160" t="s">
        <v>30</v>
      </c>
      <c r="Y160" s="29" t="s">
        <v>30</v>
      </c>
      <c r="Z160" s="29" t="s">
        <v>30</v>
      </c>
      <c r="AA160" s="29" t="s">
        <v>30</v>
      </c>
      <c r="AB160" t="s">
        <v>30</v>
      </c>
      <c r="AC160" t="s">
        <v>30</v>
      </c>
      <c r="AD160" t="s">
        <v>30</v>
      </c>
      <c r="AE160" t="s">
        <v>30</v>
      </c>
      <c r="AF160" t="s">
        <v>30</v>
      </c>
      <c r="AG160" t="s">
        <v>30</v>
      </c>
      <c r="AH160" t="s">
        <v>30</v>
      </c>
      <c r="AI160" t="s">
        <v>30</v>
      </c>
      <c r="AJ160" t="s">
        <v>6096</v>
      </c>
      <c r="AK160" t="s">
        <v>30</v>
      </c>
      <c r="AL160" t="s">
        <v>30</v>
      </c>
      <c r="AM160" t="s">
        <v>30</v>
      </c>
      <c r="AN160" s="29" t="s">
        <v>30</v>
      </c>
      <c r="AO160" t="s">
        <v>30</v>
      </c>
      <c r="AP160" t="s">
        <v>30</v>
      </c>
      <c r="AQ160" t="s">
        <v>30</v>
      </c>
      <c r="AR160" t="s">
        <v>30</v>
      </c>
      <c r="AS160" t="s">
        <v>30</v>
      </c>
      <c r="AT160" t="s">
        <v>30</v>
      </c>
      <c r="AU160" t="s">
        <v>30</v>
      </c>
      <c r="AV160" t="s">
        <v>30</v>
      </c>
      <c r="AW160" t="s">
        <v>30</v>
      </c>
      <c r="AX160" t="s">
        <v>30</v>
      </c>
      <c r="AY160" t="s">
        <v>30</v>
      </c>
      <c r="AZ160" t="s">
        <v>30</v>
      </c>
      <c r="BA160" t="s">
        <v>30</v>
      </c>
      <c r="BB160" t="s">
        <v>30</v>
      </c>
      <c r="BC160" t="s">
        <v>30</v>
      </c>
      <c r="BD160" t="s">
        <v>30</v>
      </c>
      <c r="BE160" t="s">
        <v>30</v>
      </c>
      <c r="BF160" t="s">
        <v>30</v>
      </c>
      <c r="BG160" t="s">
        <v>30</v>
      </c>
      <c r="BH160" t="s">
        <v>30</v>
      </c>
      <c r="BI160" t="s">
        <v>30</v>
      </c>
      <c r="BJ160" t="s">
        <v>30</v>
      </c>
      <c r="BK160" s="29" t="s">
        <v>30</v>
      </c>
      <c r="BL160" t="s">
        <v>3914</v>
      </c>
      <c r="BM160" t="s">
        <v>6097</v>
      </c>
      <c r="BN160" s="30">
        <v>45329.592372685198</v>
      </c>
      <c r="BO160" t="s">
        <v>6098</v>
      </c>
      <c r="BP160" t="s">
        <v>6099</v>
      </c>
      <c r="BQ160" t="s">
        <v>6100</v>
      </c>
      <c r="BR160" t="s">
        <v>3962</v>
      </c>
      <c r="BS160" t="s">
        <v>3920</v>
      </c>
      <c r="BT160" t="s">
        <v>3921</v>
      </c>
      <c r="BU160" t="s">
        <v>4096</v>
      </c>
      <c r="BV160" t="s">
        <v>6101</v>
      </c>
      <c r="BW160" t="s">
        <v>6102</v>
      </c>
      <c r="BX160" t="s">
        <v>4173</v>
      </c>
      <c r="BY160" t="s">
        <v>3926</v>
      </c>
      <c r="BZ160" t="s">
        <v>4123</v>
      </c>
      <c r="CA160" s="30">
        <v>45329.453877314802</v>
      </c>
      <c r="CB160" s="30">
        <v>45329.453877314802</v>
      </c>
      <c r="CC160" s="30">
        <v>45329.449421296304</v>
      </c>
      <c r="CD160" t="s">
        <v>14</v>
      </c>
      <c r="CE160">
        <v>2024</v>
      </c>
      <c r="CF160">
        <v>2</v>
      </c>
      <c r="CG160" t="s">
        <v>6103</v>
      </c>
      <c r="CH160" t="s">
        <v>55</v>
      </c>
      <c r="CI160" t="s">
        <v>3929</v>
      </c>
      <c r="CJ160" t="s">
        <v>3930</v>
      </c>
      <c r="CK160" t="s">
        <v>3931</v>
      </c>
      <c r="CL160" t="s">
        <v>6103</v>
      </c>
      <c r="CM160">
        <v>0</v>
      </c>
      <c r="CN160" t="s">
        <v>71</v>
      </c>
      <c r="CO160" t="s">
        <v>6103</v>
      </c>
      <c r="CP160" s="30" t="s">
        <v>30</v>
      </c>
      <c r="CQ160" s="30" t="s">
        <v>30</v>
      </c>
      <c r="CR160" t="s">
        <v>3968</v>
      </c>
      <c r="CS160" t="s">
        <v>6104</v>
      </c>
      <c r="CT160" t="s">
        <v>6105</v>
      </c>
      <c r="CU160">
        <v>30219</v>
      </c>
      <c r="CV160">
        <v>41</v>
      </c>
      <c r="CW160" t="s">
        <v>3935</v>
      </c>
      <c r="CX160" t="s">
        <v>3968</v>
      </c>
      <c r="CY160" t="s">
        <v>6106</v>
      </c>
      <c r="CZ160" t="s">
        <v>6107</v>
      </c>
      <c r="DA160" t="s">
        <v>6108</v>
      </c>
      <c r="DB160" t="s">
        <v>6101</v>
      </c>
      <c r="DC160" t="s">
        <v>6101</v>
      </c>
      <c r="DD160" t="s">
        <v>6109</v>
      </c>
      <c r="DE160" t="s">
        <v>6110</v>
      </c>
      <c r="DF160" t="s">
        <v>4736</v>
      </c>
      <c r="DG160" t="s">
        <v>3968</v>
      </c>
      <c r="DH160" t="s">
        <v>6111</v>
      </c>
      <c r="DI160" t="s">
        <v>4184</v>
      </c>
      <c r="DJ160" t="s">
        <v>6112</v>
      </c>
      <c r="DK160" t="s">
        <v>73</v>
      </c>
      <c r="DL160" t="s">
        <v>3926</v>
      </c>
      <c r="DM160" t="s">
        <v>4136</v>
      </c>
      <c r="DN160" t="s">
        <v>4123</v>
      </c>
      <c r="DO160" t="s">
        <v>4173</v>
      </c>
      <c r="DP160" t="s">
        <v>4110</v>
      </c>
      <c r="DQ160" t="s">
        <v>14</v>
      </c>
      <c r="DR160" t="s">
        <v>14</v>
      </c>
      <c r="DS160" t="s">
        <v>3948</v>
      </c>
      <c r="DT160" t="s">
        <v>3949</v>
      </c>
      <c r="DU160" t="s">
        <v>1371</v>
      </c>
      <c r="DV160">
        <v>3.19</v>
      </c>
      <c r="DW160">
        <v>3.19</v>
      </c>
      <c r="DX160" t="s">
        <v>3931</v>
      </c>
      <c r="DY160" t="s">
        <v>6113</v>
      </c>
      <c r="DZ160" s="30">
        <v>45329.592361111099</v>
      </c>
      <c r="EA160" t="s">
        <v>4112</v>
      </c>
      <c r="EB160" t="s">
        <v>3931</v>
      </c>
      <c r="EC160" t="s">
        <v>3931</v>
      </c>
      <c r="ED160" t="s">
        <v>3931</v>
      </c>
      <c r="EE160" t="s">
        <v>6114</v>
      </c>
      <c r="EF160" t="s">
        <v>6115</v>
      </c>
      <c r="EG160" t="s">
        <v>38</v>
      </c>
      <c r="EH160">
        <v>0</v>
      </c>
      <c r="EI160">
        <v>0</v>
      </c>
      <c r="EJ160">
        <v>0</v>
      </c>
      <c r="EK160">
        <v>0</v>
      </c>
      <c r="EL160">
        <v>0</v>
      </c>
      <c r="EM160">
        <v>0</v>
      </c>
      <c r="EN160">
        <v>1</v>
      </c>
      <c r="EO160">
        <v>0</v>
      </c>
      <c r="EP160">
        <v>0</v>
      </c>
      <c r="EQ160">
        <v>1</v>
      </c>
      <c r="ER160">
        <v>0</v>
      </c>
      <c r="ES160" t="s">
        <v>61</v>
      </c>
      <c r="ET160" t="s">
        <v>6101</v>
      </c>
      <c r="EU160">
        <v>0</v>
      </c>
      <c r="EV160" t="s">
        <v>30</v>
      </c>
      <c r="EW160" t="s">
        <v>30</v>
      </c>
      <c r="EX160" t="s">
        <v>30</v>
      </c>
      <c r="EY160" t="s">
        <v>30</v>
      </c>
      <c r="EZ160">
        <f t="shared" si="2"/>
        <v>0.13849537039641291</v>
      </c>
      <c r="FA160">
        <v>0.13849537037036999</v>
      </c>
      <c r="FB160" t="s">
        <v>14</v>
      </c>
      <c r="FC160">
        <v>0</v>
      </c>
      <c r="FD160">
        <v>1</v>
      </c>
      <c r="FF160">
        <v>1</v>
      </c>
      <c r="FG160" t="s">
        <v>30</v>
      </c>
      <c r="FH160" t="s">
        <v>30</v>
      </c>
      <c r="FI160" t="s">
        <v>30</v>
      </c>
      <c r="FJ160" t="s">
        <v>30</v>
      </c>
      <c r="FK160" t="s">
        <v>30</v>
      </c>
      <c r="FL160">
        <v>1</v>
      </c>
      <c r="FM160" t="s">
        <v>3721</v>
      </c>
      <c r="FN160">
        <v>0</v>
      </c>
      <c r="FO160">
        <v>1</v>
      </c>
      <c r="FP160" t="s">
        <v>214</v>
      </c>
      <c r="FQ160">
        <v>0</v>
      </c>
      <c r="FR160">
        <v>1</v>
      </c>
      <c r="FS160" t="s">
        <v>30</v>
      </c>
      <c r="FT160" t="s">
        <v>55</v>
      </c>
      <c r="FU160">
        <v>0</v>
      </c>
      <c r="FV160">
        <v>0</v>
      </c>
      <c r="FW160">
        <v>0</v>
      </c>
      <c r="FX160">
        <v>0</v>
      </c>
      <c r="FY160" t="s">
        <v>61</v>
      </c>
      <c r="FZ160" t="s">
        <v>73</v>
      </c>
      <c r="GA160" t="s">
        <v>38</v>
      </c>
      <c r="GB160" t="s">
        <v>30</v>
      </c>
      <c r="GC160" t="s">
        <v>30</v>
      </c>
    </row>
    <row r="161" spans="1:185" x14ac:dyDescent="0.25">
      <c r="A161" t="s">
        <v>220</v>
      </c>
      <c r="B161" t="s">
        <v>1401</v>
      </c>
      <c r="C161">
        <v>1</v>
      </c>
      <c r="D161" t="s">
        <v>1401</v>
      </c>
      <c r="E161">
        <v>1</v>
      </c>
      <c r="F161" t="s">
        <v>35</v>
      </c>
      <c r="G161" t="s">
        <v>35</v>
      </c>
      <c r="H161" t="s">
        <v>30</v>
      </c>
      <c r="I161" t="s">
        <v>30</v>
      </c>
      <c r="J161" t="s">
        <v>30</v>
      </c>
      <c r="K161" t="s">
        <v>30</v>
      </c>
      <c r="L161" t="s">
        <v>30</v>
      </c>
      <c r="M161" t="s">
        <v>30</v>
      </c>
      <c r="N161" t="s">
        <v>30</v>
      </c>
      <c r="O161" t="s">
        <v>30</v>
      </c>
      <c r="P161" t="s">
        <v>30</v>
      </c>
      <c r="Q161" s="29" t="s">
        <v>30</v>
      </c>
      <c r="R161" s="29" t="s">
        <v>30</v>
      </c>
      <c r="S161" t="s">
        <v>30</v>
      </c>
      <c r="T161" t="s">
        <v>30</v>
      </c>
      <c r="U161" t="s">
        <v>30</v>
      </c>
      <c r="V161" t="s">
        <v>30</v>
      </c>
      <c r="W161" t="s">
        <v>30</v>
      </c>
      <c r="X161" t="s">
        <v>30</v>
      </c>
      <c r="Y161" s="29" t="s">
        <v>30</v>
      </c>
      <c r="Z161" s="29" t="s">
        <v>30</v>
      </c>
      <c r="AA161" s="29" t="s">
        <v>30</v>
      </c>
      <c r="AB161" t="s">
        <v>30</v>
      </c>
      <c r="AC161" t="s">
        <v>30</v>
      </c>
      <c r="AD161" t="s">
        <v>30</v>
      </c>
      <c r="AE161" t="s">
        <v>30</v>
      </c>
      <c r="AF161" t="s">
        <v>30</v>
      </c>
      <c r="AG161" t="s">
        <v>30</v>
      </c>
      <c r="AH161" t="s">
        <v>30</v>
      </c>
      <c r="AI161" t="s">
        <v>30</v>
      </c>
      <c r="AJ161" t="s">
        <v>6116</v>
      </c>
      <c r="AK161" t="s">
        <v>30</v>
      </c>
      <c r="AL161" t="s">
        <v>30</v>
      </c>
      <c r="AM161" t="s">
        <v>30</v>
      </c>
      <c r="AN161" s="29" t="s">
        <v>30</v>
      </c>
      <c r="AO161" t="s">
        <v>30</v>
      </c>
      <c r="AP161" t="s">
        <v>30</v>
      </c>
      <c r="AQ161" t="s">
        <v>30</v>
      </c>
      <c r="AR161" t="s">
        <v>30</v>
      </c>
      <c r="AS161" t="s">
        <v>30</v>
      </c>
      <c r="AT161" t="s">
        <v>30</v>
      </c>
      <c r="AU161" t="s">
        <v>30</v>
      </c>
      <c r="AV161" t="s">
        <v>30</v>
      </c>
      <c r="AW161" t="s">
        <v>30</v>
      </c>
      <c r="AX161" t="s">
        <v>30</v>
      </c>
      <c r="AY161" t="s">
        <v>30</v>
      </c>
      <c r="AZ161" t="s">
        <v>30</v>
      </c>
      <c r="BA161" t="s">
        <v>30</v>
      </c>
      <c r="BB161" t="s">
        <v>30</v>
      </c>
      <c r="BC161" t="s">
        <v>30</v>
      </c>
      <c r="BD161" t="s">
        <v>30</v>
      </c>
      <c r="BE161" t="s">
        <v>30</v>
      </c>
      <c r="BF161" t="s">
        <v>30</v>
      </c>
      <c r="BG161" t="s">
        <v>30</v>
      </c>
      <c r="BH161" t="s">
        <v>30</v>
      </c>
      <c r="BI161" t="s">
        <v>30</v>
      </c>
      <c r="BJ161" t="s">
        <v>30</v>
      </c>
      <c r="BK161" s="29" t="s">
        <v>30</v>
      </c>
      <c r="BL161" t="s">
        <v>3914</v>
      </c>
      <c r="BM161" t="s">
        <v>6117</v>
      </c>
      <c r="BN161" s="30">
        <v>45428.689444444397</v>
      </c>
      <c r="BO161" t="s">
        <v>6118</v>
      </c>
      <c r="BP161" t="s">
        <v>6119</v>
      </c>
      <c r="BQ161" t="s">
        <v>6120</v>
      </c>
      <c r="BR161" t="s">
        <v>3962</v>
      </c>
      <c r="BS161" t="s">
        <v>3920</v>
      </c>
      <c r="BT161" t="s">
        <v>3921</v>
      </c>
      <c r="BU161" t="s">
        <v>5725</v>
      </c>
      <c r="BV161" t="s">
        <v>6121</v>
      </c>
      <c r="BW161" t="s">
        <v>6122</v>
      </c>
      <c r="BX161" t="s">
        <v>4173</v>
      </c>
      <c r="BY161" t="s">
        <v>3926</v>
      </c>
      <c r="BZ161" t="s">
        <v>4123</v>
      </c>
      <c r="CA161" s="30">
        <v>45428.651851851799</v>
      </c>
      <c r="CB161" s="30">
        <v>45428.651851851799</v>
      </c>
      <c r="CC161" s="30">
        <v>45428.651273148098</v>
      </c>
      <c r="CD161" t="s">
        <v>15</v>
      </c>
      <c r="CE161">
        <v>2024</v>
      </c>
      <c r="CF161">
        <v>5</v>
      </c>
      <c r="CG161" t="s">
        <v>6123</v>
      </c>
      <c r="CH161" t="s">
        <v>55</v>
      </c>
      <c r="CI161" t="s">
        <v>3929</v>
      </c>
      <c r="CJ161" t="s">
        <v>3930</v>
      </c>
      <c r="CK161" t="s">
        <v>6123</v>
      </c>
      <c r="CL161" t="s">
        <v>3931</v>
      </c>
      <c r="CM161">
        <v>2035</v>
      </c>
      <c r="CN161" t="s">
        <v>3967</v>
      </c>
      <c r="CO161" t="s">
        <v>6123</v>
      </c>
      <c r="CP161" s="30">
        <v>45428</v>
      </c>
      <c r="CQ161" s="30">
        <v>45793</v>
      </c>
      <c r="CR161" t="s">
        <v>3968</v>
      </c>
      <c r="CS161" t="s">
        <v>6124</v>
      </c>
      <c r="CT161" t="s">
        <v>6125</v>
      </c>
      <c r="CU161">
        <v>33006</v>
      </c>
      <c r="CV161">
        <v>34</v>
      </c>
      <c r="CW161" t="s">
        <v>3935</v>
      </c>
      <c r="CX161" t="s">
        <v>3968</v>
      </c>
      <c r="CY161" t="s">
        <v>6126</v>
      </c>
      <c r="CZ161" t="s">
        <v>6127</v>
      </c>
      <c r="DA161" t="s">
        <v>6128</v>
      </c>
      <c r="DB161" t="s">
        <v>6121</v>
      </c>
      <c r="DC161" t="s">
        <v>6121</v>
      </c>
      <c r="DD161" t="s">
        <v>6129</v>
      </c>
      <c r="DE161" t="s">
        <v>6130</v>
      </c>
      <c r="DF161" t="s">
        <v>4736</v>
      </c>
      <c r="DG161" t="s">
        <v>3968</v>
      </c>
      <c r="DH161" t="s">
        <v>6111</v>
      </c>
      <c r="DI161" t="s">
        <v>6131</v>
      </c>
      <c r="DJ161" t="s">
        <v>6132</v>
      </c>
      <c r="DK161" t="s">
        <v>35</v>
      </c>
      <c r="DL161" t="s">
        <v>3926</v>
      </c>
      <c r="DM161" t="s">
        <v>4136</v>
      </c>
      <c r="DN161" t="s">
        <v>4123</v>
      </c>
      <c r="DO161" t="s">
        <v>4173</v>
      </c>
      <c r="DP161" t="s">
        <v>3980</v>
      </c>
      <c r="DQ161" t="s">
        <v>15</v>
      </c>
      <c r="DR161" t="s">
        <v>3980</v>
      </c>
      <c r="DS161" t="s">
        <v>3981</v>
      </c>
      <c r="DT161" t="s">
        <v>3949</v>
      </c>
      <c r="DU161" t="s">
        <v>6133</v>
      </c>
      <c r="DV161">
        <v>0.54</v>
      </c>
      <c r="DW161">
        <v>0.54</v>
      </c>
      <c r="DX161" t="s">
        <v>3931</v>
      </c>
      <c r="DY161" t="s">
        <v>6134</v>
      </c>
      <c r="DZ161" s="30" t="s">
        <v>30</v>
      </c>
      <c r="EA161" t="s">
        <v>3931</v>
      </c>
      <c r="EB161" t="s">
        <v>3931</v>
      </c>
      <c r="EC161" t="s">
        <v>3931</v>
      </c>
      <c r="ED161" t="s">
        <v>3931</v>
      </c>
      <c r="EE161" t="s">
        <v>6135</v>
      </c>
      <c r="EF161" t="s">
        <v>6136</v>
      </c>
      <c r="EG161" t="s">
        <v>30</v>
      </c>
      <c r="EH161" t="s">
        <v>30</v>
      </c>
      <c r="EI161" t="s">
        <v>30</v>
      </c>
      <c r="EJ161" t="s">
        <v>30</v>
      </c>
      <c r="EK161" t="s">
        <v>30</v>
      </c>
      <c r="EL161">
        <v>0</v>
      </c>
      <c r="EM161">
        <v>0</v>
      </c>
      <c r="EN161" t="s">
        <v>30</v>
      </c>
      <c r="EO161" t="s">
        <v>30</v>
      </c>
      <c r="EP161">
        <v>1</v>
      </c>
      <c r="EQ161">
        <v>0</v>
      </c>
      <c r="ER161">
        <v>0</v>
      </c>
      <c r="ES161" t="s">
        <v>53</v>
      </c>
      <c r="ET161" t="s">
        <v>6121</v>
      </c>
      <c r="EU161">
        <v>0</v>
      </c>
      <c r="EV161" t="s">
        <v>30</v>
      </c>
      <c r="EW161" t="s">
        <v>30</v>
      </c>
      <c r="EX161" t="s">
        <v>30</v>
      </c>
      <c r="EY161" t="s">
        <v>30</v>
      </c>
      <c r="EZ161">
        <f t="shared" si="2"/>
        <v>3.7592592598230112E-2</v>
      </c>
      <c r="FA161">
        <v>3.7592592592592601E-2</v>
      </c>
      <c r="FB161" t="s">
        <v>15</v>
      </c>
      <c r="FC161">
        <v>1</v>
      </c>
      <c r="FD161">
        <v>0</v>
      </c>
      <c r="FE161">
        <v>1</v>
      </c>
      <c r="FG161" t="s">
        <v>30</v>
      </c>
      <c r="FH161" t="s">
        <v>30</v>
      </c>
      <c r="FI161" t="s">
        <v>30</v>
      </c>
      <c r="FJ161" t="s">
        <v>30</v>
      </c>
      <c r="FK161" t="s">
        <v>30</v>
      </c>
      <c r="FL161">
        <v>1</v>
      </c>
      <c r="FM161" t="s">
        <v>3722</v>
      </c>
      <c r="FN161">
        <v>1</v>
      </c>
      <c r="FO161">
        <v>0</v>
      </c>
      <c r="FP161" t="s">
        <v>220</v>
      </c>
      <c r="FQ161">
        <v>1</v>
      </c>
      <c r="FR161">
        <v>0</v>
      </c>
      <c r="FS161" t="s">
        <v>30</v>
      </c>
      <c r="FT161" t="s">
        <v>55</v>
      </c>
      <c r="FU161">
        <v>0</v>
      </c>
      <c r="FV161">
        <v>0</v>
      </c>
      <c r="FW161">
        <v>0</v>
      </c>
      <c r="FX161">
        <v>0</v>
      </c>
      <c r="FY161" t="s">
        <v>53</v>
      </c>
      <c r="FZ161" t="s">
        <v>35</v>
      </c>
      <c r="GA161" t="s">
        <v>30</v>
      </c>
      <c r="GB161" t="s">
        <v>30</v>
      </c>
      <c r="GC161" t="s">
        <v>30</v>
      </c>
    </row>
    <row r="162" spans="1:185" x14ac:dyDescent="0.25">
      <c r="A162" t="s">
        <v>220</v>
      </c>
      <c r="B162" t="s">
        <v>1401</v>
      </c>
      <c r="C162">
        <v>1</v>
      </c>
      <c r="D162" t="s">
        <v>1401</v>
      </c>
      <c r="E162">
        <v>1</v>
      </c>
      <c r="F162" t="s">
        <v>32</v>
      </c>
      <c r="G162" t="s">
        <v>32</v>
      </c>
      <c r="H162" t="s">
        <v>30</v>
      </c>
      <c r="I162" t="s">
        <v>30</v>
      </c>
      <c r="J162" t="s">
        <v>30</v>
      </c>
      <c r="K162" t="s">
        <v>30</v>
      </c>
      <c r="L162" t="s">
        <v>30</v>
      </c>
      <c r="M162" t="s">
        <v>30</v>
      </c>
      <c r="N162" t="s">
        <v>30</v>
      </c>
      <c r="O162" t="s">
        <v>30</v>
      </c>
      <c r="P162" t="s">
        <v>30</v>
      </c>
      <c r="Q162" s="29" t="s">
        <v>30</v>
      </c>
      <c r="R162" s="29" t="s">
        <v>30</v>
      </c>
      <c r="S162" t="s">
        <v>30</v>
      </c>
      <c r="T162" t="s">
        <v>30</v>
      </c>
      <c r="U162" t="s">
        <v>30</v>
      </c>
      <c r="V162" t="s">
        <v>30</v>
      </c>
      <c r="W162" t="s">
        <v>30</v>
      </c>
      <c r="X162" t="s">
        <v>30</v>
      </c>
      <c r="Y162" s="29" t="s">
        <v>30</v>
      </c>
      <c r="Z162" s="29" t="s">
        <v>30</v>
      </c>
      <c r="AA162" s="29" t="s">
        <v>30</v>
      </c>
      <c r="AB162" t="s">
        <v>30</v>
      </c>
      <c r="AC162" t="s">
        <v>30</v>
      </c>
      <c r="AD162" t="s">
        <v>30</v>
      </c>
      <c r="AE162" t="s">
        <v>30</v>
      </c>
      <c r="AF162" t="s">
        <v>30</v>
      </c>
      <c r="AG162" t="s">
        <v>30</v>
      </c>
      <c r="AH162" t="s">
        <v>30</v>
      </c>
      <c r="AI162" t="s">
        <v>30</v>
      </c>
      <c r="AJ162" t="s">
        <v>6137</v>
      </c>
      <c r="AK162" t="s">
        <v>30</v>
      </c>
      <c r="AL162" t="s">
        <v>30</v>
      </c>
      <c r="AM162" t="s">
        <v>30</v>
      </c>
      <c r="AN162" s="29" t="s">
        <v>30</v>
      </c>
      <c r="AO162" t="s">
        <v>30</v>
      </c>
      <c r="AP162" t="s">
        <v>30</v>
      </c>
      <c r="AQ162" t="s">
        <v>30</v>
      </c>
      <c r="AR162" t="s">
        <v>30</v>
      </c>
      <c r="AS162" t="s">
        <v>30</v>
      </c>
      <c r="AT162" t="s">
        <v>30</v>
      </c>
      <c r="AU162" t="s">
        <v>30</v>
      </c>
      <c r="AV162" t="s">
        <v>30</v>
      </c>
      <c r="AW162" t="s">
        <v>30</v>
      </c>
      <c r="AX162" t="s">
        <v>30</v>
      </c>
      <c r="AY162" t="s">
        <v>30</v>
      </c>
      <c r="AZ162" t="s">
        <v>30</v>
      </c>
      <c r="BA162" t="s">
        <v>30</v>
      </c>
      <c r="BB162" t="s">
        <v>30</v>
      </c>
      <c r="BC162" t="s">
        <v>30</v>
      </c>
      <c r="BD162" t="s">
        <v>30</v>
      </c>
      <c r="BE162" t="s">
        <v>30</v>
      </c>
      <c r="BF162" t="s">
        <v>30</v>
      </c>
      <c r="BG162" t="s">
        <v>30</v>
      </c>
      <c r="BH162" t="s">
        <v>30</v>
      </c>
      <c r="BI162" t="s">
        <v>30</v>
      </c>
      <c r="BJ162" t="s">
        <v>30</v>
      </c>
      <c r="BK162" s="29" t="s">
        <v>30</v>
      </c>
      <c r="BL162" t="s">
        <v>3914</v>
      </c>
      <c r="BM162" t="s">
        <v>6117</v>
      </c>
      <c r="BN162" s="30">
        <v>45398.402719907397</v>
      </c>
      <c r="BO162" t="s">
        <v>6138</v>
      </c>
      <c r="BP162" t="s">
        <v>6119</v>
      </c>
      <c r="BQ162" t="s">
        <v>6120</v>
      </c>
      <c r="BR162" t="s">
        <v>3962</v>
      </c>
      <c r="BS162" t="s">
        <v>3920</v>
      </c>
      <c r="BT162" t="s">
        <v>3921</v>
      </c>
      <c r="BU162" t="s">
        <v>5725</v>
      </c>
      <c r="BV162" t="s">
        <v>6139</v>
      </c>
      <c r="BW162" t="s">
        <v>6140</v>
      </c>
      <c r="BX162" t="s">
        <v>6141</v>
      </c>
      <c r="BY162" t="s">
        <v>3926</v>
      </c>
      <c r="BZ162" t="s">
        <v>3927</v>
      </c>
      <c r="CA162" s="30">
        <v>45398.402696759302</v>
      </c>
      <c r="CB162" s="30">
        <v>45398.402719907397</v>
      </c>
      <c r="CC162" s="30">
        <v>45397.6949537037</v>
      </c>
      <c r="CD162" t="s">
        <v>15</v>
      </c>
      <c r="CE162">
        <v>2024</v>
      </c>
      <c r="CF162">
        <v>4</v>
      </c>
      <c r="CG162" t="s">
        <v>3967</v>
      </c>
      <c r="CH162" t="s">
        <v>55</v>
      </c>
      <c r="CI162" t="s">
        <v>3929</v>
      </c>
      <c r="CJ162" t="s">
        <v>3930</v>
      </c>
      <c r="CK162" t="s">
        <v>3931</v>
      </c>
      <c r="CL162" t="s">
        <v>3967</v>
      </c>
      <c r="CM162">
        <v>2035</v>
      </c>
      <c r="CN162" t="s">
        <v>3967</v>
      </c>
      <c r="CO162" t="s">
        <v>3967</v>
      </c>
      <c r="CP162" s="30">
        <v>45398</v>
      </c>
      <c r="CQ162" s="30">
        <v>45763</v>
      </c>
      <c r="CR162" t="s">
        <v>3968</v>
      </c>
      <c r="CS162" t="s">
        <v>6124</v>
      </c>
      <c r="CT162" t="s">
        <v>6125</v>
      </c>
      <c r="CU162">
        <v>33006</v>
      </c>
      <c r="CV162">
        <v>33</v>
      </c>
      <c r="CW162" t="s">
        <v>3935</v>
      </c>
      <c r="CX162" t="s">
        <v>3968</v>
      </c>
      <c r="CY162" t="s">
        <v>6142</v>
      </c>
      <c r="CZ162" t="s">
        <v>6143</v>
      </c>
      <c r="DA162" t="s">
        <v>6128</v>
      </c>
      <c r="DB162" t="s">
        <v>6139</v>
      </c>
      <c r="DC162" t="s">
        <v>6139</v>
      </c>
      <c r="DD162" t="s">
        <v>6144</v>
      </c>
      <c r="DE162" t="s">
        <v>6145</v>
      </c>
      <c r="DF162" t="s">
        <v>4736</v>
      </c>
      <c r="DG162" t="s">
        <v>3968</v>
      </c>
      <c r="DH162" t="s">
        <v>6111</v>
      </c>
      <c r="DI162" t="s">
        <v>6131</v>
      </c>
      <c r="DJ162" t="s">
        <v>6132</v>
      </c>
      <c r="DK162" t="s">
        <v>32</v>
      </c>
      <c r="DL162" t="s">
        <v>3926</v>
      </c>
      <c r="DM162" t="s">
        <v>3945</v>
      </c>
      <c r="DN162" t="s">
        <v>3927</v>
      </c>
      <c r="DO162" t="s">
        <v>6141</v>
      </c>
      <c r="DP162" t="s">
        <v>3980</v>
      </c>
      <c r="DQ162" t="s">
        <v>15</v>
      </c>
      <c r="DR162" t="s">
        <v>3980</v>
      </c>
      <c r="DS162" t="s">
        <v>3981</v>
      </c>
      <c r="DT162" t="s">
        <v>3949</v>
      </c>
      <c r="DU162" t="s">
        <v>6133</v>
      </c>
      <c r="DV162">
        <v>0</v>
      </c>
      <c r="DW162">
        <v>0</v>
      </c>
      <c r="DX162" t="s">
        <v>3931</v>
      </c>
      <c r="DY162" t="s">
        <v>6146</v>
      </c>
      <c r="DZ162" s="30" t="s">
        <v>30</v>
      </c>
      <c r="EA162" t="s">
        <v>3931</v>
      </c>
      <c r="EB162" t="s">
        <v>3931</v>
      </c>
      <c r="EC162" t="s">
        <v>3931</v>
      </c>
      <c r="ED162" t="s">
        <v>3931</v>
      </c>
      <c r="EE162" t="s">
        <v>6135</v>
      </c>
      <c r="EF162" t="s">
        <v>6147</v>
      </c>
      <c r="EG162" t="s">
        <v>30</v>
      </c>
      <c r="EH162" t="s">
        <v>30</v>
      </c>
      <c r="EI162" t="s">
        <v>30</v>
      </c>
      <c r="EJ162" t="s">
        <v>30</v>
      </c>
      <c r="EK162" t="s">
        <v>30</v>
      </c>
      <c r="EL162">
        <v>0</v>
      </c>
      <c r="EM162">
        <v>0</v>
      </c>
      <c r="EN162" t="s">
        <v>30</v>
      </c>
      <c r="EO162" t="s">
        <v>30</v>
      </c>
      <c r="EP162">
        <v>1</v>
      </c>
      <c r="EQ162">
        <v>0</v>
      </c>
      <c r="ER162">
        <v>0</v>
      </c>
      <c r="ES162" t="s">
        <v>53</v>
      </c>
      <c r="ET162" t="s">
        <v>6139</v>
      </c>
      <c r="EU162">
        <v>0</v>
      </c>
      <c r="EV162" t="s">
        <v>30</v>
      </c>
      <c r="EW162" t="s">
        <v>30</v>
      </c>
      <c r="EX162" t="s">
        <v>30</v>
      </c>
      <c r="EY162" t="s">
        <v>30</v>
      </c>
      <c r="EZ162" t="str">
        <f t="shared" si="2"/>
        <v/>
      </c>
      <c r="FA162">
        <v>2.31481481481481E-5</v>
      </c>
      <c r="FB162" t="s">
        <v>15</v>
      </c>
      <c r="FC162">
        <v>1</v>
      </c>
      <c r="FD162">
        <v>0</v>
      </c>
      <c r="FG162" t="s">
        <v>30</v>
      </c>
      <c r="FH162" t="s">
        <v>30</v>
      </c>
      <c r="FI162" t="s">
        <v>30</v>
      </c>
      <c r="FJ162" t="s">
        <v>30</v>
      </c>
      <c r="FK162" t="s">
        <v>30</v>
      </c>
      <c r="FL162">
        <v>1</v>
      </c>
      <c r="FM162" t="s">
        <v>3722</v>
      </c>
      <c r="FN162">
        <v>1</v>
      </c>
      <c r="FO162">
        <v>0</v>
      </c>
      <c r="FP162" t="s">
        <v>220</v>
      </c>
      <c r="FQ162">
        <v>1</v>
      </c>
      <c r="FR162">
        <v>0</v>
      </c>
      <c r="FS162" t="s">
        <v>30</v>
      </c>
      <c r="FT162" t="s">
        <v>55</v>
      </c>
      <c r="FU162">
        <v>0</v>
      </c>
      <c r="FV162">
        <v>0</v>
      </c>
      <c r="FW162">
        <v>0</v>
      </c>
      <c r="FX162">
        <v>0</v>
      </c>
      <c r="FY162" t="s">
        <v>53</v>
      </c>
      <c r="FZ162" t="s">
        <v>32</v>
      </c>
      <c r="GA162" t="s">
        <v>30</v>
      </c>
      <c r="GB162" t="s">
        <v>30</v>
      </c>
      <c r="GC162" t="s">
        <v>30</v>
      </c>
    </row>
    <row r="163" spans="1:185" x14ac:dyDescent="0.25">
      <c r="A163" t="s">
        <v>221</v>
      </c>
      <c r="B163" t="s">
        <v>1402</v>
      </c>
      <c r="C163">
        <v>1</v>
      </c>
      <c r="D163" t="s">
        <v>1402</v>
      </c>
      <c r="E163">
        <v>1</v>
      </c>
      <c r="F163" t="s">
        <v>3746</v>
      </c>
      <c r="G163" t="s">
        <v>3746</v>
      </c>
      <c r="H163" t="s">
        <v>30</v>
      </c>
      <c r="I163" t="s">
        <v>30</v>
      </c>
      <c r="J163" t="s">
        <v>30</v>
      </c>
      <c r="K163" t="s">
        <v>30</v>
      </c>
      <c r="L163" t="s">
        <v>30</v>
      </c>
      <c r="M163" t="s">
        <v>30</v>
      </c>
      <c r="N163" t="s">
        <v>30</v>
      </c>
      <c r="O163" t="s">
        <v>30</v>
      </c>
      <c r="P163" t="s">
        <v>30</v>
      </c>
      <c r="Q163" s="29" t="s">
        <v>30</v>
      </c>
      <c r="R163" s="29" t="s">
        <v>30</v>
      </c>
      <c r="S163" t="s">
        <v>30</v>
      </c>
      <c r="T163" t="s">
        <v>30</v>
      </c>
      <c r="U163" t="s">
        <v>30</v>
      </c>
      <c r="V163" t="s">
        <v>30</v>
      </c>
      <c r="W163" t="s">
        <v>30</v>
      </c>
      <c r="X163" t="s">
        <v>30</v>
      </c>
      <c r="Y163" s="29" t="s">
        <v>30</v>
      </c>
      <c r="Z163" s="29" t="s">
        <v>30</v>
      </c>
      <c r="AA163" s="29" t="s">
        <v>30</v>
      </c>
      <c r="AB163" t="s">
        <v>30</v>
      </c>
      <c r="AC163" t="s">
        <v>30</v>
      </c>
      <c r="AD163" t="s">
        <v>30</v>
      </c>
      <c r="AE163" t="s">
        <v>30</v>
      </c>
      <c r="AF163" t="s">
        <v>30</v>
      </c>
      <c r="AG163" t="s">
        <v>30</v>
      </c>
      <c r="AH163" t="s">
        <v>30</v>
      </c>
      <c r="AI163" t="s">
        <v>30</v>
      </c>
      <c r="AJ163" t="s">
        <v>6148</v>
      </c>
      <c r="AK163" t="s">
        <v>30</v>
      </c>
      <c r="AL163" t="s">
        <v>30</v>
      </c>
      <c r="AM163" t="s">
        <v>30</v>
      </c>
      <c r="AN163" s="29" t="s">
        <v>30</v>
      </c>
      <c r="AO163" t="s">
        <v>30</v>
      </c>
      <c r="AP163" t="s">
        <v>30</v>
      </c>
      <c r="AQ163" t="s">
        <v>30</v>
      </c>
      <c r="AR163" t="s">
        <v>30</v>
      </c>
      <c r="AS163" t="s">
        <v>30</v>
      </c>
      <c r="AT163" t="s">
        <v>30</v>
      </c>
      <c r="AU163" t="s">
        <v>30</v>
      </c>
      <c r="AV163" t="s">
        <v>30</v>
      </c>
      <c r="AW163" t="s">
        <v>30</v>
      </c>
      <c r="AX163" t="s">
        <v>30</v>
      </c>
      <c r="AY163" t="s">
        <v>30</v>
      </c>
      <c r="AZ163" t="s">
        <v>30</v>
      </c>
      <c r="BA163" t="s">
        <v>30</v>
      </c>
      <c r="BB163" t="s">
        <v>30</v>
      </c>
      <c r="BC163" t="s">
        <v>30</v>
      </c>
      <c r="BD163" t="s">
        <v>30</v>
      </c>
      <c r="BE163" t="s">
        <v>30</v>
      </c>
      <c r="BF163" t="s">
        <v>30</v>
      </c>
      <c r="BG163" t="s">
        <v>30</v>
      </c>
      <c r="BH163" t="s">
        <v>30</v>
      </c>
      <c r="BI163" t="s">
        <v>30</v>
      </c>
      <c r="BJ163" t="s">
        <v>30</v>
      </c>
      <c r="BK163" s="29" t="s">
        <v>30</v>
      </c>
      <c r="BL163" t="s">
        <v>3914</v>
      </c>
      <c r="BM163" t="s">
        <v>6117</v>
      </c>
      <c r="BN163" s="30">
        <v>45589.399861111102</v>
      </c>
      <c r="BO163" t="s">
        <v>6149</v>
      </c>
      <c r="BP163" t="s">
        <v>6150</v>
      </c>
      <c r="BQ163" t="s">
        <v>6151</v>
      </c>
      <c r="BR163" t="s">
        <v>3962</v>
      </c>
      <c r="BS163" t="s">
        <v>3920</v>
      </c>
      <c r="BT163" t="s">
        <v>4302</v>
      </c>
      <c r="BU163" t="s">
        <v>4303</v>
      </c>
      <c r="BV163" t="s">
        <v>6152</v>
      </c>
      <c r="BW163" t="s">
        <v>6153</v>
      </c>
      <c r="BX163" t="s">
        <v>6154</v>
      </c>
      <c r="BY163" t="s">
        <v>3926</v>
      </c>
      <c r="BZ163" t="s">
        <v>3927</v>
      </c>
      <c r="CA163" s="30">
        <v>45589.380034722199</v>
      </c>
      <c r="CB163" s="30">
        <v>45589.380034722199</v>
      </c>
      <c r="CC163" s="30">
        <v>45589.378321759301</v>
      </c>
      <c r="CD163" t="s">
        <v>15</v>
      </c>
      <c r="CE163">
        <v>2024</v>
      </c>
      <c r="CF163">
        <v>10</v>
      </c>
      <c r="CG163" t="s">
        <v>6155</v>
      </c>
      <c r="CH163" t="s">
        <v>55</v>
      </c>
      <c r="CI163" t="s">
        <v>3929</v>
      </c>
      <c r="CJ163" t="s">
        <v>3930</v>
      </c>
      <c r="CK163" t="s">
        <v>6155</v>
      </c>
      <c r="CL163" t="s">
        <v>3931</v>
      </c>
      <c r="CM163">
        <v>2035</v>
      </c>
      <c r="CN163" t="s">
        <v>3967</v>
      </c>
      <c r="CO163" t="s">
        <v>6155</v>
      </c>
      <c r="CP163" s="30">
        <v>45589</v>
      </c>
      <c r="CQ163" s="30">
        <v>45954</v>
      </c>
      <c r="CR163" t="s">
        <v>3968</v>
      </c>
      <c r="CS163" t="s">
        <v>4018</v>
      </c>
      <c r="CT163" t="s">
        <v>6156</v>
      </c>
      <c r="CU163">
        <v>29578</v>
      </c>
      <c r="CV163">
        <v>43</v>
      </c>
      <c r="CW163" t="s">
        <v>3935</v>
      </c>
      <c r="CX163" t="s">
        <v>3968</v>
      </c>
      <c r="CY163" t="s">
        <v>6157</v>
      </c>
      <c r="CZ163" t="s">
        <v>6158</v>
      </c>
      <c r="DA163" t="s">
        <v>6159</v>
      </c>
      <c r="DB163" t="s">
        <v>6152</v>
      </c>
      <c r="DC163" t="s">
        <v>6152</v>
      </c>
      <c r="DD163" t="s">
        <v>6160</v>
      </c>
      <c r="DE163" t="s">
        <v>6161</v>
      </c>
      <c r="DF163" t="s">
        <v>5836</v>
      </c>
      <c r="DG163" t="s">
        <v>3968</v>
      </c>
      <c r="DH163" t="s">
        <v>5837</v>
      </c>
      <c r="DI163" t="s">
        <v>6162</v>
      </c>
      <c r="DJ163" t="s">
        <v>3944</v>
      </c>
      <c r="DK163" t="s">
        <v>3746</v>
      </c>
      <c r="DL163" t="s">
        <v>3926</v>
      </c>
      <c r="DM163" t="s">
        <v>3945</v>
      </c>
      <c r="DN163" t="s">
        <v>3927</v>
      </c>
      <c r="DO163" t="s">
        <v>6154</v>
      </c>
      <c r="DP163" t="s">
        <v>3980</v>
      </c>
      <c r="DQ163" t="s">
        <v>15</v>
      </c>
      <c r="DR163" t="s">
        <v>3980</v>
      </c>
      <c r="DS163" t="s">
        <v>3981</v>
      </c>
      <c r="DT163" t="s">
        <v>3949</v>
      </c>
      <c r="DU163" t="s">
        <v>6163</v>
      </c>
      <c r="DV163">
        <v>0.28999999999999998</v>
      </c>
      <c r="DW163">
        <v>0.28999999999999998</v>
      </c>
      <c r="DX163" t="s">
        <v>3931</v>
      </c>
      <c r="DY163" t="s">
        <v>6164</v>
      </c>
      <c r="DZ163" s="30" t="s">
        <v>30</v>
      </c>
      <c r="EA163" t="s">
        <v>3931</v>
      </c>
      <c r="EB163" t="s">
        <v>3931</v>
      </c>
      <c r="EC163" t="s">
        <v>3931</v>
      </c>
      <c r="ED163" t="s">
        <v>3931</v>
      </c>
      <c r="EE163" t="s">
        <v>6165</v>
      </c>
      <c r="EF163" t="s">
        <v>6166</v>
      </c>
      <c r="EG163" t="s">
        <v>30</v>
      </c>
      <c r="EH163" t="s">
        <v>30</v>
      </c>
      <c r="EI163" t="s">
        <v>30</v>
      </c>
      <c r="EJ163" t="s">
        <v>30</v>
      </c>
      <c r="EK163" t="s">
        <v>30</v>
      </c>
      <c r="EL163">
        <v>0</v>
      </c>
      <c r="EM163">
        <v>0</v>
      </c>
      <c r="EN163" t="s">
        <v>30</v>
      </c>
      <c r="EO163" t="s">
        <v>30</v>
      </c>
      <c r="EP163">
        <v>1</v>
      </c>
      <c r="EQ163">
        <v>0</v>
      </c>
      <c r="ER163">
        <v>0</v>
      </c>
      <c r="ES163" t="s">
        <v>59</v>
      </c>
      <c r="ET163" t="s">
        <v>6152</v>
      </c>
      <c r="EU163">
        <v>0</v>
      </c>
      <c r="EV163" t="s">
        <v>30</v>
      </c>
      <c r="EW163" t="s">
        <v>30</v>
      </c>
      <c r="EX163" t="s">
        <v>30</v>
      </c>
      <c r="EY163" t="s">
        <v>30</v>
      </c>
      <c r="EZ163" t="str">
        <f t="shared" si="2"/>
        <v/>
      </c>
      <c r="FA163">
        <v>1.98263888888889E-2</v>
      </c>
      <c r="FB163" t="s">
        <v>15</v>
      </c>
      <c r="FC163">
        <v>1</v>
      </c>
      <c r="FD163">
        <v>0</v>
      </c>
      <c r="FG163" t="s">
        <v>30</v>
      </c>
      <c r="FH163" t="s">
        <v>30</v>
      </c>
      <c r="FI163" t="s">
        <v>30</v>
      </c>
      <c r="FJ163" t="s">
        <v>30</v>
      </c>
      <c r="FK163" t="s">
        <v>30</v>
      </c>
      <c r="FL163">
        <v>1</v>
      </c>
      <c r="FM163" t="s">
        <v>3723</v>
      </c>
      <c r="FN163">
        <v>1</v>
      </c>
      <c r="FO163">
        <v>0</v>
      </c>
      <c r="FP163" t="s">
        <v>221</v>
      </c>
      <c r="FQ163">
        <v>1</v>
      </c>
      <c r="FR163">
        <v>0</v>
      </c>
      <c r="FS163" t="s">
        <v>30</v>
      </c>
      <c r="FT163" t="s">
        <v>55</v>
      </c>
      <c r="FU163">
        <v>0</v>
      </c>
      <c r="FV163">
        <v>0</v>
      </c>
      <c r="FW163">
        <v>0</v>
      </c>
      <c r="FX163">
        <v>0</v>
      </c>
      <c r="FY163" t="s">
        <v>59</v>
      </c>
      <c r="FZ163" t="s">
        <v>3746</v>
      </c>
      <c r="GA163" t="s">
        <v>30</v>
      </c>
      <c r="GB163" t="s">
        <v>30</v>
      </c>
      <c r="GC163" t="s">
        <v>30</v>
      </c>
    </row>
    <row r="164" spans="1:185" x14ac:dyDescent="0.25">
      <c r="A164" t="s">
        <v>221</v>
      </c>
      <c r="B164" t="s">
        <v>1402</v>
      </c>
      <c r="C164">
        <v>1</v>
      </c>
      <c r="D164" t="s">
        <v>1402</v>
      </c>
      <c r="E164">
        <v>1</v>
      </c>
      <c r="F164" t="s">
        <v>32</v>
      </c>
      <c r="G164" t="s">
        <v>32</v>
      </c>
      <c r="H164" t="s">
        <v>30</v>
      </c>
      <c r="I164" t="s">
        <v>30</v>
      </c>
      <c r="J164" t="s">
        <v>30</v>
      </c>
      <c r="K164" t="s">
        <v>30</v>
      </c>
      <c r="L164" t="s">
        <v>30</v>
      </c>
      <c r="M164" t="s">
        <v>30</v>
      </c>
      <c r="N164" t="s">
        <v>30</v>
      </c>
      <c r="O164" t="s">
        <v>30</v>
      </c>
      <c r="P164" t="s">
        <v>30</v>
      </c>
      <c r="Q164" s="29" t="s">
        <v>30</v>
      </c>
      <c r="R164" s="29" t="s">
        <v>30</v>
      </c>
      <c r="S164" t="s">
        <v>30</v>
      </c>
      <c r="T164" t="s">
        <v>30</v>
      </c>
      <c r="U164" t="s">
        <v>30</v>
      </c>
      <c r="V164" t="s">
        <v>30</v>
      </c>
      <c r="W164" t="s">
        <v>30</v>
      </c>
      <c r="X164" t="s">
        <v>30</v>
      </c>
      <c r="Y164" s="29" t="s">
        <v>30</v>
      </c>
      <c r="Z164" s="29" t="s">
        <v>30</v>
      </c>
      <c r="AA164" s="29" t="s">
        <v>30</v>
      </c>
      <c r="AB164" t="s">
        <v>30</v>
      </c>
      <c r="AC164" t="s">
        <v>30</v>
      </c>
      <c r="AD164" t="s">
        <v>30</v>
      </c>
      <c r="AE164" t="s">
        <v>30</v>
      </c>
      <c r="AF164" t="s">
        <v>30</v>
      </c>
      <c r="AG164" t="s">
        <v>30</v>
      </c>
      <c r="AH164" t="s">
        <v>30</v>
      </c>
      <c r="AI164" t="s">
        <v>30</v>
      </c>
      <c r="AJ164" t="s">
        <v>6167</v>
      </c>
      <c r="AK164" t="s">
        <v>30</v>
      </c>
      <c r="AL164" t="s">
        <v>30</v>
      </c>
      <c r="AM164" t="s">
        <v>30</v>
      </c>
      <c r="AN164" s="29" t="s">
        <v>30</v>
      </c>
      <c r="AO164" t="s">
        <v>30</v>
      </c>
      <c r="AP164" t="s">
        <v>30</v>
      </c>
      <c r="AQ164" t="s">
        <v>30</v>
      </c>
      <c r="AR164" t="s">
        <v>30</v>
      </c>
      <c r="AS164" t="s">
        <v>30</v>
      </c>
      <c r="AT164" t="s">
        <v>30</v>
      </c>
      <c r="AU164" t="s">
        <v>30</v>
      </c>
      <c r="AV164" t="s">
        <v>30</v>
      </c>
      <c r="AW164" t="s">
        <v>30</v>
      </c>
      <c r="AX164" t="s">
        <v>30</v>
      </c>
      <c r="AY164" t="s">
        <v>30</v>
      </c>
      <c r="AZ164" t="s">
        <v>30</v>
      </c>
      <c r="BA164" t="s">
        <v>30</v>
      </c>
      <c r="BB164" t="s">
        <v>30</v>
      </c>
      <c r="BC164" t="s">
        <v>30</v>
      </c>
      <c r="BD164" t="s">
        <v>30</v>
      </c>
      <c r="BE164" t="s">
        <v>30</v>
      </c>
      <c r="BF164" t="s">
        <v>30</v>
      </c>
      <c r="BG164" t="s">
        <v>30</v>
      </c>
      <c r="BH164" t="s">
        <v>30</v>
      </c>
      <c r="BI164" t="s">
        <v>30</v>
      </c>
      <c r="BJ164" t="s">
        <v>30</v>
      </c>
      <c r="BK164" s="29" t="s">
        <v>30</v>
      </c>
      <c r="BL164" t="s">
        <v>3914</v>
      </c>
      <c r="BM164" t="s">
        <v>6117</v>
      </c>
      <c r="BN164" s="30">
        <v>45607.480844907397</v>
      </c>
      <c r="BO164" t="s">
        <v>6168</v>
      </c>
      <c r="BP164" t="s">
        <v>6169</v>
      </c>
      <c r="BQ164" t="s">
        <v>6170</v>
      </c>
      <c r="BR164" t="s">
        <v>3962</v>
      </c>
      <c r="BS164" t="s">
        <v>3920</v>
      </c>
      <c r="BT164" t="s">
        <v>3921</v>
      </c>
      <c r="BU164" t="s">
        <v>4096</v>
      </c>
      <c r="BV164" t="s">
        <v>6171</v>
      </c>
      <c r="BW164" t="s">
        <v>6172</v>
      </c>
      <c r="BX164" t="s">
        <v>6141</v>
      </c>
      <c r="BY164" t="s">
        <v>3926</v>
      </c>
      <c r="BZ164" t="s">
        <v>3927</v>
      </c>
      <c r="CA164" s="30">
        <v>45607.477002314801</v>
      </c>
      <c r="CB164" s="30">
        <v>45607.477002314801</v>
      </c>
      <c r="CC164" s="30">
        <v>45607.476030092599</v>
      </c>
      <c r="CD164" t="s">
        <v>15</v>
      </c>
      <c r="CE164">
        <v>2024</v>
      </c>
      <c r="CF164">
        <v>11</v>
      </c>
      <c r="CG164" t="s">
        <v>6173</v>
      </c>
      <c r="CH164" t="s">
        <v>55</v>
      </c>
      <c r="CI164" t="s">
        <v>3929</v>
      </c>
      <c r="CJ164" t="s">
        <v>3930</v>
      </c>
      <c r="CK164" t="s">
        <v>6173</v>
      </c>
      <c r="CL164" t="s">
        <v>3931</v>
      </c>
      <c r="CM164">
        <v>2035</v>
      </c>
      <c r="CN164" t="s">
        <v>3967</v>
      </c>
      <c r="CO164" t="s">
        <v>6173</v>
      </c>
      <c r="CP164" s="30">
        <v>45607</v>
      </c>
      <c r="CQ164" s="30">
        <v>45972</v>
      </c>
      <c r="CR164" t="s">
        <v>3968</v>
      </c>
      <c r="CS164" t="s">
        <v>6174</v>
      </c>
      <c r="CT164" t="s">
        <v>6175</v>
      </c>
      <c r="CU164">
        <v>22746</v>
      </c>
      <c r="CV164">
        <v>62</v>
      </c>
      <c r="CW164" t="s">
        <v>3935</v>
      </c>
      <c r="CX164" t="s">
        <v>3968</v>
      </c>
      <c r="CY164" t="s">
        <v>6176</v>
      </c>
      <c r="CZ164" t="s">
        <v>6143</v>
      </c>
      <c r="DA164" t="s">
        <v>6177</v>
      </c>
      <c r="DB164" t="s">
        <v>6171</v>
      </c>
      <c r="DC164" t="s">
        <v>6171</v>
      </c>
      <c r="DD164" t="s">
        <v>6178</v>
      </c>
      <c r="DE164" t="s">
        <v>6179</v>
      </c>
      <c r="DF164" t="s">
        <v>4899</v>
      </c>
      <c r="DG164" t="s">
        <v>3968</v>
      </c>
      <c r="DH164" t="s">
        <v>4931</v>
      </c>
      <c r="DI164" t="s">
        <v>6131</v>
      </c>
      <c r="DJ164" t="s">
        <v>6132</v>
      </c>
      <c r="DK164" t="s">
        <v>32</v>
      </c>
      <c r="DL164" t="s">
        <v>3926</v>
      </c>
      <c r="DM164" t="s">
        <v>3945</v>
      </c>
      <c r="DN164" t="s">
        <v>3927</v>
      </c>
      <c r="DO164" t="s">
        <v>6141</v>
      </c>
      <c r="DP164" t="s">
        <v>3980</v>
      </c>
      <c r="DQ164" t="s">
        <v>15</v>
      </c>
      <c r="DR164" t="s">
        <v>3980</v>
      </c>
      <c r="DS164" t="s">
        <v>3981</v>
      </c>
      <c r="DT164" t="s">
        <v>3949</v>
      </c>
      <c r="DU164" t="s">
        <v>1402</v>
      </c>
      <c r="DV164">
        <v>0.06</v>
      </c>
      <c r="DW164">
        <v>0.06</v>
      </c>
      <c r="DX164" t="s">
        <v>3931</v>
      </c>
      <c r="DY164" t="s">
        <v>6146</v>
      </c>
      <c r="DZ164" s="30" t="s">
        <v>30</v>
      </c>
      <c r="EA164" t="s">
        <v>3931</v>
      </c>
      <c r="EB164" t="s">
        <v>3931</v>
      </c>
      <c r="EC164" t="s">
        <v>3931</v>
      </c>
      <c r="ED164" t="s">
        <v>3931</v>
      </c>
      <c r="EE164" t="s">
        <v>6180</v>
      </c>
      <c r="EF164" t="s">
        <v>6181</v>
      </c>
      <c r="EG164" t="s">
        <v>30</v>
      </c>
      <c r="EH164" t="s">
        <v>30</v>
      </c>
      <c r="EI164" t="s">
        <v>30</v>
      </c>
      <c r="EJ164" t="s">
        <v>30</v>
      </c>
      <c r="EK164" t="s">
        <v>30</v>
      </c>
      <c r="EL164">
        <v>0</v>
      </c>
      <c r="EM164">
        <v>0</v>
      </c>
      <c r="EN164" t="s">
        <v>30</v>
      </c>
      <c r="EO164" t="s">
        <v>30</v>
      </c>
      <c r="EP164">
        <v>1</v>
      </c>
      <c r="EQ164">
        <v>0</v>
      </c>
      <c r="ER164">
        <v>0</v>
      </c>
      <c r="ES164" t="s">
        <v>62</v>
      </c>
      <c r="ET164" t="s">
        <v>6171</v>
      </c>
      <c r="EU164">
        <v>0</v>
      </c>
      <c r="EV164" t="s">
        <v>30</v>
      </c>
      <c r="EW164" t="s">
        <v>30</v>
      </c>
      <c r="EX164" t="s">
        <v>30</v>
      </c>
      <c r="EY164" t="s">
        <v>30</v>
      </c>
      <c r="EZ164" t="str">
        <f t="shared" si="2"/>
        <v/>
      </c>
      <c r="FA164">
        <v>3.8425925925925902E-3</v>
      </c>
      <c r="FB164" t="s">
        <v>15</v>
      </c>
      <c r="FC164">
        <v>1</v>
      </c>
      <c r="FD164">
        <v>0</v>
      </c>
      <c r="FG164" t="s">
        <v>30</v>
      </c>
      <c r="FH164" t="s">
        <v>30</v>
      </c>
      <c r="FI164" t="s">
        <v>30</v>
      </c>
      <c r="FJ164" t="s">
        <v>30</v>
      </c>
      <c r="FK164" t="s">
        <v>30</v>
      </c>
      <c r="FL164">
        <v>1</v>
      </c>
      <c r="FM164" t="s">
        <v>3723</v>
      </c>
      <c r="FN164">
        <v>1</v>
      </c>
      <c r="FO164">
        <v>0</v>
      </c>
      <c r="FP164" t="s">
        <v>221</v>
      </c>
      <c r="FQ164">
        <v>1</v>
      </c>
      <c r="FR164">
        <v>0</v>
      </c>
      <c r="FS164" t="s">
        <v>30</v>
      </c>
      <c r="FT164" t="s">
        <v>55</v>
      </c>
      <c r="FU164">
        <v>0</v>
      </c>
      <c r="FV164">
        <v>0</v>
      </c>
      <c r="FW164">
        <v>0</v>
      </c>
      <c r="FX164">
        <v>0</v>
      </c>
      <c r="FY164" t="s">
        <v>62</v>
      </c>
      <c r="FZ164" t="s">
        <v>32</v>
      </c>
      <c r="GA164" t="s">
        <v>30</v>
      </c>
      <c r="GB164" t="s">
        <v>30</v>
      </c>
      <c r="GC164" t="s">
        <v>30</v>
      </c>
    </row>
    <row r="165" spans="1:185" x14ac:dyDescent="0.25">
      <c r="A165" t="s">
        <v>222</v>
      </c>
      <c r="B165" t="s">
        <v>1403</v>
      </c>
      <c r="C165">
        <v>1</v>
      </c>
      <c r="D165" t="s">
        <v>1403</v>
      </c>
      <c r="E165">
        <v>1</v>
      </c>
      <c r="F165" t="s">
        <v>32</v>
      </c>
      <c r="G165" t="s">
        <v>32</v>
      </c>
      <c r="H165" t="s">
        <v>30</v>
      </c>
      <c r="I165" t="s">
        <v>30</v>
      </c>
      <c r="J165" t="s">
        <v>30</v>
      </c>
      <c r="K165" t="s">
        <v>30</v>
      </c>
      <c r="L165" t="s">
        <v>30</v>
      </c>
      <c r="M165" t="s">
        <v>30</v>
      </c>
      <c r="N165" t="s">
        <v>30</v>
      </c>
      <c r="O165" t="s">
        <v>30</v>
      </c>
      <c r="P165" t="s">
        <v>30</v>
      </c>
      <c r="Q165" s="29" t="s">
        <v>30</v>
      </c>
      <c r="R165" s="29" t="s">
        <v>30</v>
      </c>
      <c r="S165" t="s">
        <v>30</v>
      </c>
      <c r="T165" t="s">
        <v>30</v>
      </c>
      <c r="U165" t="s">
        <v>30</v>
      </c>
      <c r="V165" t="s">
        <v>30</v>
      </c>
      <c r="W165" t="s">
        <v>30</v>
      </c>
      <c r="X165" t="s">
        <v>30</v>
      </c>
      <c r="Y165" s="29" t="s">
        <v>30</v>
      </c>
      <c r="Z165" s="29" t="s">
        <v>30</v>
      </c>
      <c r="AA165" s="29" t="s">
        <v>30</v>
      </c>
      <c r="AB165" t="s">
        <v>30</v>
      </c>
      <c r="AC165" t="s">
        <v>30</v>
      </c>
      <c r="AD165" t="s">
        <v>30</v>
      </c>
      <c r="AE165" t="s">
        <v>30</v>
      </c>
      <c r="AF165" t="s">
        <v>30</v>
      </c>
      <c r="AG165" t="s">
        <v>30</v>
      </c>
      <c r="AH165" t="s">
        <v>30</v>
      </c>
      <c r="AI165" t="s">
        <v>30</v>
      </c>
      <c r="AJ165" t="s">
        <v>6182</v>
      </c>
      <c r="AK165" t="s">
        <v>30</v>
      </c>
      <c r="AL165" t="s">
        <v>30</v>
      </c>
      <c r="AM165" t="s">
        <v>30</v>
      </c>
      <c r="AN165" s="29" t="s">
        <v>30</v>
      </c>
      <c r="AO165" t="s">
        <v>30</v>
      </c>
      <c r="AP165" t="s">
        <v>30</v>
      </c>
      <c r="AQ165" t="s">
        <v>30</v>
      </c>
      <c r="AR165" t="s">
        <v>30</v>
      </c>
      <c r="AS165" t="s">
        <v>30</v>
      </c>
      <c r="AT165" t="s">
        <v>30</v>
      </c>
      <c r="AU165" t="s">
        <v>30</v>
      </c>
      <c r="AV165" t="s">
        <v>30</v>
      </c>
      <c r="AW165" t="s">
        <v>30</v>
      </c>
      <c r="AX165" t="s">
        <v>30</v>
      </c>
      <c r="AY165" t="s">
        <v>30</v>
      </c>
      <c r="AZ165" t="s">
        <v>30</v>
      </c>
      <c r="BA165" t="s">
        <v>30</v>
      </c>
      <c r="BB165" t="s">
        <v>30</v>
      </c>
      <c r="BC165" t="s">
        <v>30</v>
      </c>
      <c r="BD165" t="s">
        <v>30</v>
      </c>
      <c r="BE165" t="s">
        <v>30</v>
      </c>
      <c r="BF165" t="s">
        <v>30</v>
      </c>
      <c r="BG165" t="s">
        <v>30</v>
      </c>
      <c r="BH165" t="s">
        <v>30</v>
      </c>
      <c r="BI165" t="s">
        <v>30</v>
      </c>
      <c r="BJ165" t="s">
        <v>30</v>
      </c>
      <c r="BK165" s="29" t="s">
        <v>30</v>
      </c>
      <c r="BL165" t="s">
        <v>3914</v>
      </c>
      <c r="BM165" t="s">
        <v>6117</v>
      </c>
      <c r="BN165" s="30">
        <v>45488.746631944399</v>
      </c>
      <c r="BO165" t="s">
        <v>6183</v>
      </c>
      <c r="BP165" t="s">
        <v>6099</v>
      </c>
      <c r="BQ165" t="s">
        <v>6100</v>
      </c>
      <c r="BR165" t="s">
        <v>3962</v>
      </c>
      <c r="BS165" t="s">
        <v>3920</v>
      </c>
      <c r="BT165" t="s">
        <v>3921</v>
      </c>
      <c r="BU165" t="s">
        <v>4096</v>
      </c>
      <c r="BV165" t="s">
        <v>6184</v>
      </c>
      <c r="BW165" t="s">
        <v>6185</v>
      </c>
      <c r="BX165" t="s">
        <v>6141</v>
      </c>
      <c r="BY165" t="s">
        <v>3926</v>
      </c>
      <c r="BZ165" t="s">
        <v>3927</v>
      </c>
      <c r="CA165" s="30">
        <v>45488.743078703701</v>
      </c>
      <c r="CB165" s="30">
        <v>45488.743078703701</v>
      </c>
      <c r="CC165" s="30">
        <v>45488.742511574099</v>
      </c>
      <c r="CD165" t="s">
        <v>15</v>
      </c>
      <c r="CE165">
        <v>2024</v>
      </c>
      <c r="CF165">
        <v>7</v>
      </c>
      <c r="CG165" t="s">
        <v>6186</v>
      </c>
      <c r="CH165" t="s">
        <v>55</v>
      </c>
      <c r="CI165" t="s">
        <v>3929</v>
      </c>
      <c r="CJ165" t="s">
        <v>3930</v>
      </c>
      <c r="CK165" t="s">
        <v>6186</v>
      </c>
      <c r="CL165" t="s">
        <v>3931</v>
      </c>
      <c r="CM165">
        <v>2035</v>
      </c>
      <c r="CN165" t="s">
        <v>3967</v>
      </c>
      <c r="CO165" t="s">
        <v>6186</v>
      </c>
      <c r="CP165" s="30">
        <v>45488</v>
      </c>
      <c r="CQ165" s="30">
        <v>45853</v>
      </c>
      <c r="CR165" t="s">
        <v>3968</v>
      </c>
      <c r="CS165" t="s">
        <v>6104</v>
      </c>
      <c r="CT165" t="s">
        <v>6105</v>
      </c>
      <c r="CU165">
        <v>30219</v>
      </c>
      <c r="CV165">
        <v>41</v>
      </c>
      <c r="CW165" t="s">
        <v>3935</v>
      </c>
      <c r="CX165" t="s">
        <v>3968</v>
      </c>
      <c r="CY165" t="s">
        <v>6176</v>
      </c>
      <c r="CZ165" t="s">
        <v>6143</v>
      </c>
      <c r="DA165" t="s">
        <v>6187</v>
      </c>
      <c r="DB165" t="s">
        <v>6184</v>
      </c>
      <c r="DC165" t="s">
        <v>6184</v>
      </c>
      <c r="DD165" t="s">
        <v>4499</v>
      </c>
      <c r="DE165" t="s">
        <v>6188</v>
      </c>
      <c r="DF165" t="s">
        <v>4517</v>
      </c>
      <c r="DG165" t="s">
        <v>3968</v>
      </c>
      <c r="DH165" t="s">
        <v>6111</v>
      </c>
      <c r="DI165" t="s">
        <v>6131</v>
      </c>
      <c r="DJ165" t="s">
        <v>6132</v>
      </c>
      <c r="DK165" t="s">
        <v>32</v>
      </c>
      <c r="DL165" t="s">
        <v>3926</v>
      </c>
      <c r="DM165" t="s">
        <v>3945</v>
      </c>
      <c r="DN165" t="s">
        <v>3927</v>
      </c>
      <c r="DO165" t="s">
        <v>6141</v>
      </c>
      <c r="DP165" t="s">
        <v>3980</v>
      </c>
      <c r="DQ165" t="s">
        <v>15</v>
      </c>
      <c r="DR165" t="s">
        <v>3980</v>
      </c>
      <c r="DS165" t="s">
        <v>3981</v>
      </c>
      <c r="DT165" t="s">
        <v>3949</v>
      </c>
      <c r="DU165" t="s">
        <v>6189</v>
      </c>
      <c r="DV165">
        <v>0.05</v>
      </c>
      <c r="DW165">
        <v>0.05</v>
      </c>
      <c r="DX165" t="s">
        <v>3931</v>
      </c>
      <c r="DY165" t="s">
        <v>6190</v>
      </c>
      <c r="DZ165" s="30" t="s">
        <v>30</v>
      </c>
      <c r="EA165" t="s">
        <v>3931</v>
      </c>
      <c r="EB165" t="s">
        <v>3931</v>
      </c>
      <c r="EC165" t="s">
        <v>3931</v>
      </c>
      <c r="ED165" t="s">
        <v>3931</v>
      </c>
      <c r="EE165" t="s">
        <v>6114</v>
      </c>
      <c r="EF165" t="s">
        <v>6191</v>
      </c>
      <c r="EG165" t="s">
        <v>30</v>
      </c>
      <c r="EH165" t="s">
        <v>30</v>
      </c>
      <c r="EI165" t="s">
        <v>30</v>
      </c>
      <c r="EJ165" t="s">
        <v>30</v>
      </c>
      <c r="EK165" t="s">
        <v>30</v>
      </c>
      <c r="EL165">
        <v>0</v>
      </c>
      <c r="EM165">
        <v>0</v>
      </c>
      <c r="EN165" t="s">
        <v>30</v>
      </c>
      <c r="EO165" t="s">
        <v>30</v>
      </c>
      <c r="EP165">
        <v>1</v>
      </c>
      <c r="EQ165">
        <v>0</v>
      </c>
      <c r="ER165">
        <v>0</v>
      </c>
      <c r="ES165" t="s">
        <v>62</v>
      </c>
      <c r="ET165" t="s">
        <v>6184</v>
      </c>
      <c r="EU165">
        <v>0</v>
      </c>
      <c r="EV165" t="s">
        <v>30</v>
      </c>
      <c r="EW165" t="s">
        <v>30</v>
      </c>
      <c r="EX165" t="s">
        <v>30</v>
      </c>
      <c r="EY165" t="s">
        <v>30</v>
      </c>
      <c r="EZ165" t="str">
        <f t="shared" si="2"/>
        <v/>
      </c>
      <c r="FA165">
        <v>3.5532407407407401E-3</v>
      </c>
      <c r="FB165" t="s">
        <v>15</v>
      </c>
      <c r="FC165">
        <v>1</v>
      </c>
      <c r="FD165">
        <v>0</v>
      </c>
      <c r="FG165" t="s">
        <v>30</v>
      </c>
      <c r="FH165" t="s">
        <v>30</v>
      </c>
      <c r="FI165" t="s">
        <v>30</v>
      </c>
      <c r="FJ165" t="s">
        <v>30</v>
      </c>
      <c r="FK165" t="s">
        <v>30</v>
      </c>
      <c r="FL165">
        <v>1</v>
      </c>
      <c r="FM165" t="s">
        <v>3724</v>
      </c>
      <c r="FN165">
        <v>1</v>
      </c>
      <c r="FO165">
        <v>0</v>
      </c>
      <c r="FP165" t="s">
        <v>222</v>
      </c>
      <c r="FQ165">
        <v>1</v>
      </c>
      <c r="FR165">
        <v>0</v>
      </c>
      <c r="FS165" t="s">
        <v>30</v>
      </c>
      <c r="FT165" t="s">
        <v>55</v>
      </c>
      <c r="FU165">
        <v>0</v>
      </c>
      <c r="FV165">
        <v>0</v>
      </c>
      <c r="FW165">
        <v>0</v>
      </c>
      <c r="FX165">
        <v>0</v>
      </c>
      <c r="FY165" t="s">
        <v>62</v>
      </c>
      <c r="FZ165" t="s">
        <v>32</v>
      </c>
      <c r="GA165" t="s">
        <v>30</v>
      </c>
      <c r="GB165" t="s">
        <v>30</v>
      </c>
      <c r="GC165" t="s">
        <v>30</v>
      </c>
    </row>
    <row r="166" spans="1:185" x14ac:dyDescent="0.25">
      <c r="A166" t="s">
        <v>222</v>
      </c>
      <c r="B166" t="s">
        <v>1403</v>
      </c>
      <c r="C166">
        <v>1</v>
      </c>
      <c r="D166" t="s">
        <v>1403</v>
      </c>
      <c r="E166">
        <v>1</v>
      </c>
      <c r="F166" t="s">
        <v>32</v>
      </c>
      <c r="G166" t="s">
        <v>32</v>
      </c>
      <c r="H166" t="s">
        <v>30</v>
      </c>
      <c r="I166" t="s">
        <v>30</v>
      </c>
      <c r="J166" t="s">
        <v>30</v>
      </c>
      <c r="K166" t="s">
        <v>30</v>
      </c>
      <c r="L166" t="s">
        <v>30</v>
      </c>
      <c r="M166" t="s">
        <v>30</v>
      </c>
      <c r="N166" t="s">
        <v>30</v>
      </c>
      <c r="O166" t="s">
        <v>30</v>
      </c>
      <c r="P166" t="s">
        <v>30</v>
      </c>
      <c r="Q166" s="29" t="s">
        <v>30</v>
      </c>
      <c r="R166" s="29" t="s">
        <v>30</v>
      </c>
      <c r="S166" t="s">
        <v>30</v>
      </c>
      <c r="T166" t="s">
        <v>30</v>
      </c>
      <c r="U166" t="s">
        <v>30</v>
      </c>
      <c r="V166" t="s">
        <v>30</v>
      </c>
      <c r="W166" t="s">
        <v>30</v>
      </c>
      <c r="X166" t="s">
        <v>30</v>
      </c>
      <c r="Y166" s="29" t="s">
        <v>30</v>
      </c>
      <c r="Z166" s="29" t="s">
        <v>30</v>
      </c>
      <c r="AA166" s="29" t="s">
        <v>30</v>
      </c>
      <c r="AB166" t="s">
        <v>30</v>
      </c>
      <c r="AC166" t="s">
        <v>30</v>
      </c>
      <c r="AD166" t="s">
        <v>30</v>
      </c>
      <c r="AE166" t="s">
        <v>30</v>
      </c>
      <c r="AF166" t="s">
        <v>30</v>
      </c>
      <c r="AG166" t="s">
        <v>30</v>
      </c>
      <c r="AH166" t="s">
        <v>30</v>
      </c>
      <c r="AI166" t="s">
        <v>30</v>
      </c>
      <c r="AJ166" t="s">
        <v>6192</v>
      </c>
      <c r="AK166" t="s">
        <v>30</v>
      </c>
      <c r="AL166" t="s">
        <v>30</v>
      </c>
      <c r="AM166" t="s">
        <v>30</v>
      </c>
      <c r="AN166" s="29" t="s">
        <v>30</v>
      </c>
      <c r="AO166" t="s">
        <v>30</v>
      </c>
      <c r="AP166" t="s">
        <v>30</v>
      </c>
      <c r="AQ166" t="s">
        <v>30</v>
      </c>
      <c r="AR166" t="s">
        <v>30</v>
      </c>
      <c r="AS166" t="s">
        <v>30</v>
      </c>
      <c r="AT166" t="s">
        <v>30</v>
      </c>
      <c r="AU166" t="s">
        <v>30</v>
      </c>
      <c r="AV166" t="s">
        <v>30</v>
      </c>
      <c r="AW166" t="s">
        <v>30</v>
      </c>
      <c r="AX166" t="s">
        <v>30</v>
      </c>
      <c r="AY166" t="s">
        <v>30</v>
      </c>
      <c r="AZ166" t="s">
        <v>30</v>
      </c>
      <c r="BA166" t="s">
        <v>30</v>
      </c>
      <c r="BB166" t="s">
        <v>30</v>
      </c>
      <c r="BC166" t="s">
        <v>30</v>
      </c>
      <c r="BD166" t="s">
        <v>30</v>
      </c>
      <c r="BE166" t="s">
        <v>30</v>
      </c>
      <c r="BF166" t="s">
        <v>30</v>
      </c>
      <c r="BG166" t="s">
        <v>30</v>
      </c>
      <c r="BH166" t="s">
        <v>30</v>
      </c>
      <c r="BI166" t="s">
        <v>30</v>
      </c>
      <c r="BJ166" t="s">
        <v>30</v>
      </c>
      <c r="BK166" s="29" t="s">
        <v>30</v>
      </c>
      <c r="BL166" t="s">
        <v>3914</v>
      </c>
      <c r="BM166" t="s">
        <v>6117</v>
      </c>
      <c r="BN166" s="30">
        <v>45418.664085648103</v>
      </c>
      <c r="BO166" t="s">
        <v>6193</v>
      </c>
      <c r="BP166" t="s">
        <v>6194</v>
      </c>
      <c r="BQ166" t="s">
        <v>6195</v>
      </c>
      <c r="BR166" t="s">
        <v>3962</v>
      </c>
      <c r="BS166" t="s">
        <v>3920</v>
      </c>
      <c r="BT166" t="s">
        <v>4416</v>
      </c>
      <c r="BU166" t="s">
        <v>5215</v>
      </c>
      <c r="BV166" t="s">
        <v>6196</v>
      </c>
      <c r="BW166" t="s">
        <v>6197</v>
      </c>
      <c r="BX166" t="s">
        <v>6141</v>
      </c>
      <c r="BY166" t="s">
        <v>3926</v>
      </c>
      <c r="BZ166" t="s">
        <v>3927</v>
      </c>
      <c r="CA166" s="30">
        <v>45418.664039351897</v>
      </c>
      <c r="CB166" s="30">
        <v>45418.664085648103</v>
      </c>
      <c r="CC166" s="30">
        <v>45418.661180555602</v>
      </c>
      <c r="CD166" t="s">
        <v>15</v>
      </c>
      <c r="CE166">
        <v>2024</v>
      </c>
      <c r="CF166">
        <v>5</v>
      </c>
      <c r="CG166" t="s">
        <v>3967</v>
      </c>
      <c r="CH166" t="s">
        <v>55</v>
      </c>
      <c r="CI166" t="s">
        <v>3929</v>
      </c>
      <c r="CJ166" t="s">
        <v>3930</v>
      </c>
      <c r="CK166" t="s">
        <v>3931</v>
      </c>
      <c r="CL166" t="s">
        <v>3967</v>
      </c>
      <c r="CM166">
        <v>2035</v>
      </c>
      <c r="CN166" t="s">
        <v>3967</v>
      </c>
      <c r="CO166" t="s">
        <v>3967</v>
      </c>
      <c r="CP166" s="30">
        <v>45418</v>
      </c>
      <c r="CQ166" s="30">
        <v>45783</v>
      </c>
      <c r="CR166" t="s">
        <v>3968</v>
      </c>
      <c r="CS166" t="s">
        <v>6198</v>
      </c>
      <c r="CT166" t="s">
        <v>6199</v>
      </c>
      <c r="CU166">
        <v>30369</v>
      </c>
      <c r="CV166">
        <v>41</v>
      </c>
      <c r="CW166" t="s">
        <v>3935</v>
      </c>
      <c r="CX166" t="s">
        <v>3968</v>
      </c>
      <c r="CY166" t="s">
        <v>6200</v>
      </c>
      <c r="CZ166" t="s">
        <v>6143</v>
      </c>
      <c r="DA166" t="s">
        <v>6187</v>
      </c>
      <c r="DB166" t="s">
        <v>6196</v>
      </c>
      <c r="DC166" t="s">
        <v>6196</v>
      </c>
      <c r="DD166" t="s">
        <v>6201</v>
      </c>
      <c r="DE166" t="s">
        <v>6202</v>
      </c>
      <c r="DF166" t="s">
        <v>6203</v>
      </c>
      <c r="DG166" t="s">
        <v>3968</v>
      </c>
      <c r="DH166" t="s">
        <v>6204</v>
      </c>
      <c r="DI166" t="s">
        <v>6131</v>
      </c>
      <c r="DJ166" t="s">
        <v>6132</v>
      </c>
      <c r="DK166" t="s">
        <v>32</v>
      </c>
      <c r="DL166" t="s">
        <v>3926</v>
      </c>
      <c r="DM166" t="s">
        <v>3945</v>
      </c>
      <c r="DN166" t="s">
        <v>3927</v>
      </c>
      <c r="DO166" t="s">
        <v>6141</v>
      </c>
      <c r="DP166" t="s">
        <v>3980</v>
      </c>
      <c r="DQ166" t="s">
        <v>15</v>
      </c>
      <c r="DR166" t="s">
        <v>3980</v>
      </c>
      <c r="DS166" t="s">
        <v>3981</v>
      </c>
      <c r="DT166" t="s">
        <v>3949</v>
      </c>
      <c r="DU166" t="s">
        <v>6189</v>
      </c>
      <c r="DV166">
        <v>0</v>
      </c>
      <c r="DW166">
        <v>0</v>
      </c>
      <c r="DX166" t="s">
        <v>3931</v>
      </c>
      <c r="DY166" t="s">
        <v>6146</v>
      </c>
      <c r="DZ166" s="30" t="s">
        <v>30</v>
      </c>
      <c r="EA166" t="s">
        <v>3931</v>
      </c>
      <c r="EB166" t="s">
        <v>3931</v>
      </c>
      <c r="EC166" t="s">
        <v>3931</v>
      </c>
      <c r="ED166" t="s">
        <v>3931</v>
      </c>
      <c r="EE166" t="s">
        <v>6205</v>
      </c>
      <c r="EF166" t="s">
        <v>6206</v>
      </c>
      <c r="EG166" t="s">
        <v>30</v>
      </c>
      <c r="EH166" t="s">
        <v>30</v>
      </c>
      <c r="EI166" t="s">
        <v>30</v>
      </c>
      <c r="EJ166" t="s">
        <v>30</v>
      </c>
      <c r="EK166" t="s">
        <v>30</v>
      </c>
      <c r="EL166">
        <v>0</v>
      </c>
      <c r="EM166">
        <v>0</v>
      </c>
      <c r="EN166" t="s">
        <v>30</v>
      </c>
      <c r="EO166" t="s">
        <v>30</v>
      </c>
      <c r="EP166">
        <v>1</v>
      </c>
      <c r="EQ166">
        <v>0</v>
      </c>
      <c r="ER166">
        <v>0</v>
      </c>
      <c r="ES166" t="s">
        <v>53</v>
      </c>
      <c r="ET166" t="s">
        <v>6196</v>
      </c>
      <c r="EU166">
        <v>0</v>
      </c>
      <c r="EV166" t="s">
        <v>30</v>
      </c>
      <c r="EW166" t="s">
        <v>30</v>
      </c>
      <c r="EX166" t="s">
        <v>30</v>
      </c>
      <c r="EY166" t="s">
        <v>30</v>
      </c>
      <c r="EZ166" t="str">
        <f t="shared" si="2"/>
        <v/>
      </c>
      <c r="FA166">
        <v>4.6296296296296301E-5</v>
      </c>
      <c r="FB166" t="s">
        <v>15</v>
      </c>
      <c r="FC166">
        <v>1</v>
      </c>
      <c r="FD166">
        <v>0</v>
      </c>
      <c r="FG166" t="s">
        <v>30</v>
      </c>
      <c r="FH166" t="s">
        <v>30</v>
      </c>
      <c r="FI166" t="s">
        <v>30</v>
      </c>
      <c r="FJ166" t="s">
        <v>30</v>
      </c>
      <c r="FK166" t="s">
        <v>30</v>
      </c>
      <c r="FL166">
        <v>1</v>
      </c>
      <c r="FM166" t="s">
        <v>3724</v>
      </c>
      <c r="FN166">
        <v>1</v>
      </c>
      <c r="FO166">
        <v>0</v>
      </c>
      <c r="FP166" t="s">
        <v>222</v>
      </c>
      <c r="FQ166">
        <v>1</v>
      </c>
      <c r="FR166">
        <v>0</v>
      </c>
      <c r="FS166" t="s">
        <v>30</v>
      </c>
      <c r="FT166" t="s">
        <v>55</v>
      </c>
      <c r="FU166">
        <v>0</v>
      </c>
      <c r="FV166">
        <v>0</v>
      </c>
      <c r="FW166">
        <v>0</v>
      </c>
      <c r="FX166">
        <v>0</v>
      </c>
      <c r="FY166" t="s">
        <v>53</v>
      </c>
      <c r="FZ166" t="s">
        <v>32</v>
      </c>
      <c r="GA166" t="s">
        <v>30</v>
      </c>
      <c r="GB166" t="s">
        <v>30</v>
      </c>
      <c r="GC166" t="s">
        <v>30</v>
      </c>
    </row>
    <row r="167" spans="1:185" x14ac:dyDescent="0.25">
      <c r="A167" t="s">
        <v>222</v>
      </c>
      <c r="B167" t="s">
        <v>1403</v>
      </c>
      <c r="C167">
        <v>1</v>
      </c>
      <c r="D167" t="s">
        <v>1403</v>
      </c>
      <c r="E167">
        <v>1</v>
      </c>
      <c r="F167" t="s">
        <v>3746</v>
      </c>
      <c r="G167" t="s">
        <v>3746</v>
      </c>
      <c r="H167" t="s">
        <v>30</v>
      </c>
      <c r="I167" t="s">
        <v>30</v>
      </c>
      <c r="J167" t="s">
        <v>30</v>
      </c>
      <c r="K167" t="s">
        <v>30</v>
      </c>
      <c r="L167" t="s">
        <v>30</v>
      </c>
      <c r="M167" t="s">
        <v>30</v>
      </c>
      <c r="N167" t="s">
        <v>30</v>
      </c>
      <c r="O167" t="s">
        <v>30</v>
      </c>
      <c r="P167" t="s">
        <v>30</v>
      </c>
      <c r="Q167" s="29" t="s">
        <v>30</v>
      </c>
      <c r="R167" s="29" t="s">
        <v>30</v>
      </c>
      <c r="S167" t="s">
        <v>30</v>
      </c>
      <c r="T167" t="s">
        <v>30</v>
      </c>
      <c r="U167" t="s">
        <v>30</v>
      </c>
      <c r="V167" t="s">
        <v>30</v>
      </c>
      <c r="W167" t="s">
        <v>30</v>
      </c>
      <c r="X167" t="s">
        <v>30</v>
      </c>
      <c r="Y167" s="29" t="s">
        <v>30</v>
      </c>
      <c r="Z167" s="29" t="s">
        <v>30</v>
      </c>
      <c r="AA167" s="29" t="s">
        <v>30</v>
      </c>
      <c r="AB167" t="s">
        <v>30</v>
      </c>
      <c r="AC167" t="s">
        <v>30</v>
      </c>
      <c r="AD167" t="s">
        <v>30</v>
      </c>
      <c r="AE167" t="s">
        <v>30</v>
      </c>
      <c r="AF167" t="s">
        <v>30</v>
      </c>
      <c r="AG167" t="s">
        <v>30</v>
      </c>
      <c r="AH167" t="s">
        <v>30</v>
      </c>
      <c r="AI167" t="s">
        <v>30</v>
      </c>
      <c r="AJ167" t="s">
        <v>6207</v>
      </c>
      <c r="AK167" t="s">
        <v>30</v>
      </c>
      <c r="AL167" t="s">
        <v>30</v>
      </c>
      <c r="AM167" t="s">
        <v>30</v>
      </c>
      <c r="AN167" s="29" t="s">
        <v>30</v>
      </c>
      <c r="AO167" t="s">
        <v>30</v>
      </c>
      <c r="AP167" t="s">
        <v>30</v>
      </c>
      <c r="AQ167" t="s">
        <v>30</v>
      </c>
      <c r="AR167" t="s">
        <v>30</v>
      </c>
      <c r="AS167" t="s">
        <v>30</v>
      </c>
      <c r="AT167" t="s">
        <v>30</v>
      </c>
      <c r="AU167" t="s">
        <v>30</v>
      </c>
      <c r="AV167" t="s">
        <v>30</v>
      </c>
      <c r="AW167" t="s">
        <v>30</v>
      </c>
      <c r="AX167" t="s">
        <v>30</v>
      </c>
      <c r="AY167" t="s">
        <v>30</v>
      </c>
      <c r="AZ167" t="s">
        <v>30</v>
      </c>
      <c r="BA167" t="s">
        <v>30</v>
      </c>
      <c r="BB167" t="s">
        <v>30</v>
      </c>
      <c r="BC167" t="s">
        <v>30</v>
      </c>
      <c r="BD167" t="s">
        <v>30</v>
      </c>
      <c r="BE167" t="s">
        <v>30</v>
      </c>
      <c r="BF167" t="s">
        <v>30</v>
      </c>
      <c r="BG167" t="s">
        <v>30</v>
      </c>
      <c r="BH167" t="s">
        <v>30</v>
      </c>
      <c r="BI167" t="s">
        <v>30</v>
      </c>
      <c r="BJ167" t="s">
        <v>30</v>
      </c>
      <c r="BK167" s="29" t="s">
        <v>30</v>
      </c>
      <c r="BL167" t="s">
        <v>3914</v>
      </c>
      <c r="BM167" t="s">
        <v>6117</v>
      </c>
      <c r="BN167" s="30">
        <v>45524.686678240701</v>
      </c>
      <c r="BO167" t="s">
        <v>6208</v>
      </c>
      <c r="BP167" t="s">
        <v>6209</v>
      </c>
      <c r="BQ167" t="s">
        <v>6210</v>
      </c>
      <c r="BR167" t="s">
        <v>3962</v>
      </c>
      <c r="BS167" t="s">
        <v>3920</v>
      </c>
      <c r="BT167" t="s">
        <v>4013</v>
      </c>
      <c r="BU167" t="s">
        <v>4014</v>
      </c>
      <c r="BV167" t="s">
        <v>6211</v>
      </c>
      <c r="BW167" t="s">
        <v>6212</v>
      </c>
      <c r="BX167" t="s">
        <v>6154</v>
      </c>
      <c r="BY167" t="s">
        <v>3926</v>
      </c>
      <c r="BZ167" t="s">
        <v>3927</v>
      </c>
      <c r="CA167" s="30">
        <v>45524.677430555603</v>
      </c>
      <c r="CB167" s="30">
        <v>45524.677430555603</v>
      </c>
      <c r="CC167" s="30">
        <v>45524.676006944399</v>
      </c>
      <c r="CD167" t="s">
        <v>15</v>
      </c>
      <c r="CE167">
        <v>2024</v>
      </c>
      <c r="CF167">
        <v>8</v>
      </c>
      <c r="CG167" t="s">
        <v>6213</v>
      </c>
      <c r="CH167" t="s">
        <v>55</v>
      </c>
      <c r="CI167" t="s">
        <v>3929</v>
      </c>
      <c r="CJ167" t="s">
        <v>3930</v>
      </c>
      <c r="CK167" t="s">
        <v>6213</v>
      </c>
      <c r="CL167" t="s">
        <v>3931</v>
      </c>
      <c r="CM167">
        <v>2035</v>
      </c>
      <c r="CN167" t="s">
        <v>3967</v>
      </c>
      <c r="CO167" t="s">
        <v>6213</v>
      </c>
      <c r="CP167" s="30">
        <v>45524</v>
      </c>
      <c r="CQ167" s="30">
        <v>45889</v>
      </c>
      <c r="CR167" t="s">
        <v>3968</v>
      </c>
      <c r="CS167" t="s">
        <v>5756</v>
      </c>
      <c r="CT167" t="s">
        <v>5299</v>
      </c>
      <c r="CU167">
        <v>17476</v>
      </c>
      <c r="CV167">
        <v>76</v>
      </c>
      <c r="CW167" t="s">
        <v>3971</v>
      </c>
      <c r="CX167" t="s">
        <v>3968</v>
      </c>
      <c r="CY167" t="s">
        <v>6157</v>
      </c>
      <c r="CZ167" t="s">
        <v>6158</v>
      </c>
      <c r="DA167" t="s">
        <v>6214</v>
      </c>
      <c r="DB167" t="s">
        <v>6211</v>
      </c>
      <c r="DC167" t="s">
        <v>6211</v>
      </c>
      <c r="DD167" t="s">
        <v>5160</v>
      </c>
      <c r="DE167" t="s">
        <v>6215</v>
      </c>
      <c r="DF167" t="s">
        <v>6216</v>
      </c>
      <c r="DG167" t="s">
        <v>3968</v>
      </c>
      <c r="DH167" t="s">
        <v>6217</v>
      </c>
      <c r="DI167" t="s">
        <v>6162</v>
      </c>
      <c r="DJ167" t="s">
        <v>3944</v>
      </c>
      <c r="DK167" t="s">
        <v>3746</v>
      </c>
      <c r="DL167" t="s">
        <v>3926</v>
      </c>
      <c r="DM167" t="s">
        <v>3945</v>
      </c>
      <c r="DN167" t="s">
        <v>3927</v>
      </c>
      <c r="DO167" t="s">
        <v>6154</v>
      </c>
      <c r="DP167" t="s">
        <v>3980</v>
      </c>
      <c r="DQ167" t="s">
        <v>15</v>
      </c>
      <c r="DR167" t="s">
        <v>3980</v>
      </c>
      <c r="DS167" t="s">
        <v>3981</v>
      </c>
      <c r="DT167" t="s">
        <v>3949</v>
      </c>
      <c r="DU167" t="s">
        <v>6218</v>
      </c>
      <c r="DV167">
        <v>0.13</v>
      </c>
      <c r="DW167">
        <v>0.13</v>
      </c>
      <c r="DX167" t="s">
        <v>3931</v>
      </c>
      <c r="DY167" t="s">
        <v>6164</v>
      </c>
      <c r="DZ167" s="30" t="s">
        <v>30</v>
      </c>
      <c r="EA167" t="s">
        <v>3931</v>
      </c>
      <c r="EB167" t="s">
        <v>3931</v>
      </c>
      <c r="EC167" t="s">
        <v>3931</v>
      </c>
      <c r="ED167" t="s">
        <v>3931</v>
      </c>
      <c r="EE167" t="s">
        <v>6219</v>
      </c>
      <c r="EF167" t="s">
        <v>6220</v>
      </c>
      <c r="EG167" t="s">
        <v>30</v>
      </c>
      <c r="EH167" t="s">
        <v>30</v>
      </c>
      <c r="EI167" t="s">
        <v>30</v>
      </c>
      <c r="EJ167" t="s">
        <v>30</v>
      </c>
      <c r="EK167" t="s">
        <v>30</v>
      </c>
      <c r="EL167">
        <v>0</v>
      </c>
      <c r="EM167">
        <v>0</v>
      </c>
      <c r="EN167" t="s">
        <v>30</v>
      </c>
      <c r="EO167" t="s">
        <v>30</v>
      </c>
      <c r="EP167">
        <v>1</v>
      </c>
      <c r="EQ167">
        <v>0</v>
      </c>
      <c r="ER167">
        <v>0</v>
      </c>
      <c r="ES167" t="s">
        <v>60</v>
      </c>
      <c r="ET167" t="s">
        <v>6211</v>
      </c>
      <c r="EU167">
        <v>0</v>
      </c>
      <c r="EV167" t="s">
        <v>30</v>
      </c>
      <c r="EW167" t="s">
        <v>30</v>
      </c>
      <c r="EX167" t="s">
        <v>30</v>
      </c>
      <c r="EY167" t="s">
        <v>30</v>
      </c>
      <c r="EZ167" t="str">
        <f t="shared" si="2"/>
        <v/>
      </c>
      <c r="FA167">
        <v>9.2476851851851904E-3</v>
      </c>
      <c r="FB167" t="s">
        <v>15</v>
      </c>
      <c r="FC167">
        <v>1</v>
      </c>
      <c r="FD167">
        <v>0</v>
      </c>
      <c r="FG167" t="s">
        <v>30</v>
      </c>
      <c r="FH167" t="s">
        <v>30</v>
      </c>
      <c r="FI167" t="s">
        <v>30</v>
      </c>
      <c r="FJ167" t="s">
        <v>30</v>
      </c>
      <c r="FK167" t="s">
        <v>30</v>
      </c>
      <c r="FL167">
        <v>1</v>
      </c>
      <c r="FM167" t="s">
        <v>3724</v>
      </c>
      <c r="FN167">
        <v>1</v>
      </c>
      <c r="FO167">
        <v>0</v>
      </c>
      <c r="FP167" t="s">
        <v>222</v>
      </c>
      <c r="FQ167">
        <v>1</v>
      </c>
      <c r="FR167">
        <v>0</v>
      </c>
      <c r="FS167" t="s">
        <v>30</v>
      </c>
      <c r="FT167" t="s">
        <v>55</v>
      </c>
      <c r="FU167">
        <v>0</v>
      </c>
      <c r="FV167">
        <v>0</v>
      </c>
      <c r="FW167">
        <v>0</v>
      </c>
      <c r="FX167">
        <v>0</v>
      </c>
      <c r="FY167" t="s">
        <v>60</v>
      </c>
      <c r="FZ167" t="s">
        <v>3746</v>
      </c>
      <c r="GA167" t="s">
        <v>30</v>
      </c>
      <c r="GB167" t="s">
        <v>30</v>
      </c>
      <c r="GC167" t="s">
        <v>30</v>
      </c>
    </row>
    <row r="168" spans="1:185" x14ac:dyDescent="0.25">
      <c r="A168" t="s">
        <v>222</v>
      </c>
      <c r="B168" t="s">
        <v>1403</v>
      </c>
      <c r="C168">
        <v>1</v>
      </c>
      <c r="D168" t="s">
        <v>1403</v>
      </c>
      <c r="E168">
        <v>1</v>
      </c>
      <c r="F168" t="s">
        <v>74</v>
      </c>
      <c r="G168" t="s">
        <v>74</v>
      </c>
      <c r="H168" t="s">
        <v>6221</v>
      </c>
      <c r="I168" t="s">
        <v>6222</v>
      </c>
      <c r="J168" t="s">
        <v>6223</v>
      </c>
      <c r="K168" t="s">
        <v>3981</v>
      </c>
      <c r="L168" t="s">
        <v>3971</v>
      </c>
      <c r="M168" t="s">
        <v>6224</v>
      </c>
      <c r="N168" t="s">
        <v>6225</v>
      </c>
      <c r="O168" t="s">
        <v>6226</v>
      </c>
      <c r="P168" t="s">
        <v>6227</v>
      </c>
      <c r="Q168" s="29">
        <v>45408</v>
      </c>
      <c r="R168" s="29">
        <v>45408</v>
      </c>
      <c r="S168">
        <v>0</v>
      </c>
      <c r="T168" t="s">
        <v>6228</v>
      </c>
      <c r="U168" t="s">
        <v>6229</v>
      </c>
      <c r="V168" t="s">
        <v>6230</v>
      </c>
      <c r="W168" t="s">
        <v>6231</v>
      </c>
      <c r="X168" t="s">
        <v>6232</v>
      </c>
      <c r="Y168" s="29">
        <v>45412</v>
      </c>
      <c r="Z168" s="29">
        <v>45412</v>
      </c>
      <c r="AA168" s="29">
        <v>45412</v>
      </c>
      <c r="AB168" t="s">
        <v>33</v>
      </c>
      <c r="AC168" t="s">
        <v>6233</v>
      </c>
      <c r="AD168" t="s">
        <v>6234</v>
      </c>
      <c r="AE168" t="s">
        <v>6235</v>
      </c>
      <c r="AF168" t="s">
        <v>6236</v>
      </c>
      <c r="AG168" t="s">
        <v>57</v>
      </c>
      <c r="AH168" t="s">
        <v>6237</v>
      </c>
      <c r="AI168" t="s">
        <v>30</v>
      </c>
      <c r="AJ168" t="s">
        <v>6238</v>
      </c>
      <c r="AK168" t="s">
        <v>6239</v>
      </c>
      <c r="AL168" t="s">
        <v>6240</v>
      </c>
      <c r="AM168" t="s">
        <v>6241</v>
      </c>
      <c r="AN168" s="29">
        <v>31519</v>
      </c>
      <c r="AO168">
        <v>2</v>
      </c>
      <c r="AP168" t="s">
        <v>3996</v>
      </c>
      <c r="AQ168" t="s">
        <v>3968</v>
      </c>
      <c r="AR168" t="s">
        <v>3968</v>
      </c>
      <c r="AS168" t="s">
        <v>3996</v>
      </c>
      <c r="AT168" t="s">
        <v>6242</v>
      </c>
      <c r="AU168" t="s">
        <v>6243</v>
      </c>
      <c r="AV168" t="s">
        <v>6244</v>
      </c>
      <c r="AW168" t="s">
        <v>6245</v>
      </c>
      <c r="AX168" t="s">
        <v>3971</v>
      </c>
      <c r="AY168" t="s">
        <v>6246</v>
      </c>
      <c r="AZ168" t="s">
        <v>6247</v>
      </c>
      <c r="BA168" t="s">
        <v>6248</v>
      </c>
      <c r="BB168" t="s">
        <v>6248</v>
      </c>
      <c r="BC168" t="s">
        <v>6248</v>
      </c>
      <c r="BD168" t="s">
        <v>6117</v>
      </c>
      <c r="BE168" t="s">
        <v>3962</v>
      </c>
      <c r="BF168" t="s">
        <v>6226</v>
      </c>
      <c r="BG168" t="s">
        <v>6228</v>
      </c>
      <c r="BH168" t="s">
        <v>6229</v>
      </c>
      <c r="BI168" t="s">
        <v>6249</v>
      </c>
      <c r="BJ168" t="s">
        <v>14</v>
      </c>
      <c r="BK168" s="29">
        <v>31519</v>
      </c>
      <c r="BL168" t="s">
        <v>3914</v>
      </c>
      <c r="BM168" t="s">
        <v>6117</v>
      </c>
      <c r="BN168" s="30">
        <v>45408.641400462999</v>
      </c>
      <c r="BO168" t="s">
        <v>6250</v>
      </c>
      <c r="BP168" t="s">
        <v>6249</v>
      </c>
      <c r="BQ168" t="s">
        <v>6251</v>
      </c>
      <c r="BR168" t="s">
        <v>3962</v>
      </c>
      <c r="BS168" t="s">
        <v>3920</v>
      </c>
      <c r="BT168" t="s">
        <v>3921</v>
      </c>
      <c r="BU168" t="s">
        <v>6252</v>
      </c>
      <c r="BV168" t="s">
        <v>6253</v>
      </c>
      <c r="BW168" t="s">
        <v>6254</v>
      </c>
      <c r="BX168" t="s">
        <v>4173</v>
      </c>
      <c r="BY168" t="s">
        <v>3926</v>
      </c>
      <c r="BZ168" t="s">
        <v>4123</v>
      </c>
      <c r="CA168" s="30">
        <v>45408.4318055556</v>
      </c>
      <c r="CB168" s="30">
        <v>45408.481134259302</v>
      </c>
      <c r="CC168" s="30">
        <v>45408.4312615741</v>
      </c>
      <c r="CD168" t="s">
        <v>14</v>
      </c>
      <c r="CE168">
        <v>2024</v>
      </c>
      <c r="CF168">
        <v>4</v>
      </c>
      <c r="CG168" t="s">
        <v>6255</v>
      </c>
      <c r="CH168" t="s">
        <v>55</v>
      </c>
      <c r="CI168" t="s">
        <v>3929</v>
      </c>
      <c r="CJ168" t="s">
        <v>3930</v>
      </c>
      <c r="CK168" t="s">
        <v>3931</v>
      </c>
      <c r="CL168" t="s">
        <v>6255</v>
      </c>
      <c r="CM168">
        <v>0</v>
      </c>
      <c r="CN168" t="s">
        <v>71</v>
      </c>
      <c r="CO168" t="s">
        <v>6255</v>
      </c>
      <c r="CP168" s="30" t="s">
        <v>30</v>
      </c>
      <c r="CQ168" s="30" t="s">
        <v>30</v>
      </c>
      <c r="CR168" t="s">
        <v>3968</v>
      </c>
      <c r="CS168" t="s">
        <v>6241</v>
      </c>
      <c r="CT168" t="s">
        <v>6240</v>
      </c>
      <c r="CU168">
        <v>31519</v>
      </c>
      <c r="CV168">
        <v>38</v>
      </c>
      <c r="CW168" t="s">
        <v>3935</v>
      </c>
      <c r="CX168" t="s">
        <v>3996</v>
      </c>
      <c r="CY168" t="s">
        <v>6232</v>
      </c>
      <c r="CZ168" t="s">
        <v>6256</v>
      </c>
      <c r="DA168" t="s">
        <v>6187</v>
      </c>
      <c r="DB168" t="s">
        <v>6253</v>
      </c>
      <c r="DC168" t="s">
        <v>6253</v>
      </c>
      <c r="DD168" t="s">
        <v>5648</v>
      </c>
      <c r="DE168" t="s">
        <v>6257</v>
      </c>
      <c r="DF168" t="s">
        <v>6258</v>
      </c>
      <c r="DG168" t="s">
        <v>3996</v>
      </c>
      <c r="DH168" t="s">
        <v>6259</v>
      </c>
      <c r="DI168" t="s">
        <v>6162</v>
      </c>
      <c r="DJ168" t="s">
        <v>6260</v>
      </c>
      <c r="DK168" t="s">
        <v>74</v>
      </c>
      <c r="DL168" t="s">
        <v>3926</v>
      </c>
      <c r="DM168" t="s">
        <v>4136</v>
      </c>
      <c r="DN168" t="s">
        <v>4123</v>
      </c>
      <c r="DO168" t="s">
        <v>4173</v>
      </c>
      <c r="DP168" t="s">
        <v>3946</v>
      </c>
      <c r="DQ168" t="s">
        <v>14</v>
      </c>
      <c r="DR168" t="s">
        <v>3947</v>
      </c>
      <c r="DS168" t="s">
        <v>3948</v>
      </c>
      <c r="DT168" t="s">
        <v>3949</v>
      </c>
      <c r="DU168" t="s">
        <v>6189</v>
      </c>
      <c r="DV168">
        <v>3.51</v>
      </c>
      <c r="DW168">
        <v>3.51</v>
      </c>
      <c r="DX168" t="s">
        <v>3931</v>
      </c>
      <c r="DY168" t="s">
        <v>6261</v>
      </c>
      <c r="DZ168" s="30">
        <v>45408.641400462999</v>
      </c>
      <c r="EA168" t="s">
        <v>4112</v>
      </c>
      <c r="EB168" t="s">
        <v>3931</v>
      </c>
      <c r="EC168" t="s">
        <v>3931</v>
      </c>
      <c r="ED168" t="s">
        <v>3931</v>
      </c>
      <c r="EE168" t="s">
        <v>6226</v>
      </c>
      <c r="EF168" t="s">
        <v>6228</v>
      </c>
      <c r="EG168" t="s">
        <v>38</v>
      </c>
      <c r="EH168">
        <v>0</v>
      </c>
      <c r="EI168">
        <v>0</v>
      </c>
      <c r="EJ168">
        <v>0</v>
      </c>
      <c r="EK168">
        <v>0</v>
      </c>
      <c r="EL168">
        <v>0</v>
      </c>
      <c r="EM168">
        <v>0</v>
      </c>
      <c r="EN168">
        <v>1</v>
      </c>
      <c r="EO168">
        <v>0</v>
      </c>
      <c r="EP168">
        <v>1</v>
      </c>
      <c r="EQ168">
        <v>0</v>
      </c>
      <c r="ER168">
        <v>0</v>
      </c>
      <c r="ES168" t="s">
        <v>60</v>
      </c>
      <c r="ET168" t="s">
        <v>6253</v>
      </c>
      <c r="EU168">
        <v>0</v>
      </c>
      <c r="EV168" t="s">
        <v>30</v>
      </c>
      <c r="EW168" t="s">
        <v>30</v>
      </c>
      <c r="EX168" t="s">
        <v>30</v>
      </c>
      <c r="EY168" t="s">
        <v>30</v>
      </c>
      <c r="EZ168">
        <f t="shared" si="2"/>
        <v>0.20959490739915054</v>
      </c>
      <c r="FA168">
        <v>0.20959490740740699</v>
      </c>
      <c r="FB168" t="s">
        <v>14</v>
      </c>
      <c r="FC168">
        <v>0</v>
      </c>
      <c r="FD168">
        <v>1</v>
      </c>
      <c r="FF168">
        <v>1</v>
      </c>
      <c r="FG168" t="s">
        <v>33</v>
      </c>
      <c r="FH168">
        <v>1</v>
      </c>
      <c r="FI168" t="s">
        <v>57</v>
      </c>
      <c r="FJ168">
        <v>1</v>
      </c>
      <c r="FK168">
        <v>0</v>
      </c>
      <c r="FL168">
        <v>1</v>
      </c>
      <c r="FM168" t="s">
        <v>3724</v>
      </c>
      <c r="FN168">
        <v>0</v>
      </c>
      <c r="FO168">
        <v>1</v>
      </c>
      <c r="FP168" t="s">
        <v>222</v>
      </c>
      <c r="FQ168">
        <v>0</v>
      </c>
      <c r="FR168">
        <v>1</v>
      </c>
      <c r="FS168" t="s">
        <v>30</v>
      </c>
      <c r="FT168" t="s">
        <v>55</v>
      </c>
      <c r="FU168">
        <v>0</v>
      </c>
      <c r="FV168">
        <v>0</v>
      </c>
      <c r="FW168">
        <v>0</v>
      </c>
      <c r="FX168">
        <v>0</v>
      </c>
      <c r="FY168" t="s">
        <v>60</v>
      </c>
      <c r="FZ168" t="s">
        <v>74</v>
      </c>
      <c r="GA168" t="s">
        <v>38</v>
      </c>
      <c r="GB168" t="s">
        <v>30</v>
      </c>
      <c r="GC168" t="s">
        <v>30</v>
      </c>
    </row>
    <row r="169" spans="1:185" x14ac:dyDescent="0.25">
      <c r="A169" t="s">
        <v>222</v>
      </c>
      <c r="B169" t="s">
        <v>1403</v>
      </c>
      <c r="C169">
        <v>1</v>
      </c>
      <c r="D169" t="s">
        <v>1403</v>
      </c>
      <c r="E169">
        <v>1</v>
      </c>
      <c r="F169" t="s">
        <v>37</v>
      </c>
      <c r="G169" t="s">
        <v>37</v>
      </c>
      <c r="H169" t="s">
        <v>30</v>
      </c>
      <c r="I169" t="s">
        <v>30</v>
      </c>
      <c r="J169" t="s">
        <v>30</v>
      </c>
      <c r="K169" t="s">
        <v>30</v>
      </c>
      <c r="L169" t="s">
        <v>30</v>
      </c>
      <c r="M169" t="s">
        <v>30</v>
      </c>
      <c r="N169" t="s">
        <v>30</v>
      </c>
      <c r="O169" t="s">
        <v>30</v>
      </c>
      <c r="P169" t="s">
        <v>30</v>
      </c>
      <c r="Q169" s="29" t="s">
        <v>30</v>
      </c>
      <c r="R169" s="29" t="s">
        <v>30</v>
      </c>
      <c r="S169" t="s">
        <v>30</v>
      </c>
      <c r="T169" t="s">
        <v>30</v>
      </c>
      <c r="U169" t="s">
        <v>30</v>
      </c>
      <c r="V169" t="s">
        <v>30</v>
      </c>
      <c r="W169" t="s">
        <v>30</v>
      </c>
      <c r="X169" t="s">
        <v>30</v>
      </c>
      <c r="Y169" s="29" t="s">
        <v>30</v>
      </c>
      <c r="Z169" s="29" t="s">
        <v>30</v>
      </c>
      <c r="AA169" s="29" t="s">
        <v>30</v>
      </c>
      <c r="AB169" t="s">
        <v>30</v>
      </c>
      <c r="AC169" t="s">
        <v>30</v>
      </c>
      <c r="AD169" t="s">
        <v>30</v>
      </c>
      <c r="AE169" t="s">
        <v>30</v>
      </c>
      <c r="AF169" t="s">
        <v>30</v>
      </c>
      <c r="AG169" t="s">
        <v>30</v>
      </c>
      <c r="AH169" t="s">
        <v>30</v>
      </c>
      <c r="AI169" t="s">
        <v>30</v>
      </c>
      <c r="AJ169" t="s">
        <v>6262</v>
      </c>
      <c r="AK169" t="s">
        <v>30</v>
      </c>
      <c r="AL169" t="s">
        <v>30</v>
      </c>
      <c r="AM169" t="s">
        <v>30</v>
      </c>
      <c r="AN169" s="29" t="s">
        <v>30</v>
      </c>
      <c r="AO169" t="s">
        <v>30</v>
      </c>
      <c r="AP169" t="s">
        <v>30</v>
      </c>
      <c r="AQ169" t="s">
        <v>30</v>
      </c>
      <c r="AR169" t="s">
        <v>30</v>
      </c>
      <c r="AS169" t="s">
        <v>30</v>
      </c>
      <c r="AT169" t="s">
        <v>30</v>
      </c>
      <c r="AU169" t="s">
        <v>30</v>
      </c>
      <c r="AV169" t="s">
        <v>30</v>
      </c>
      <c r="AW169" t="s">
        <v>30</v>
      </c>
      <c r="AX169" t="s">
        <v>30</v>
      </c>
      <c r="AY169" t="s">
        <v>30</v>
      </c>
      <c r="AZ169" t="s">
        <v>30</v>
      </c>
      <c r="BA169" t="s">
        <v>30</v>
      </c>
      <c r="BB169" t="s">
        <v>30</v>
      </c>
      <c r="BC169" t="s">
        <v>30</v>
      </c>
      <c r="BD169" t="s">
        <v>30</v>
      </c>
      <c r="BE169" t="s">
        <v>30</v>
      </c>
      <c r="BF169" t="s">
        <v>30</v>
      </c>
      <c r="BG169" t="s">
        <v>30</v>
      </c>
      <c r="BH169" t="s">
        <v>30</v>
      </c>
      <c r="BI169" t="s">
        <v>30</v>
      </c>
      <c r="BJ169" t="s">
        <v>30</v>
      </c>
      <c r="BK169" s="29" t="s">
        <v>30</v>
      </c>
      <c r="BL169" t="s">
        <v>3914</v>
      </c>
      <c r="BM169" t="s">
        <v>6117</v>
      </c>
      <c r="BN169" s="30">
        <v>45484.657604166699</v>
      </c>
      <c r="BO169" t="s">
        <v>6263</v>
      </c>
      <c r="BP169" t="s">
        <v>6249</v>
      </c>
      <c r="BQ169" t="s">
        <v>6251</v>
      </c>
      <c r="BR169" t="s">
        <v>3962</v>
      </c>
      <c r="BS169" t="s">
        <v>3920</v>
      </c>
      <c r="BT169" t="s">
        <v>3921</v>
      </c>
      <c r="BU169" t="s">
        <v>5902</v>
      </c>
      <c r="BV169" t="s">
        <v>6253</v>
      </c>
      <c r="BW169" t="s">
        <v>6254</v>
      </c>
      <c r="BX169" t="s">
        <v>4173</v>
      </c>
      <c r="BY169" t="s">
        <v>3926</v>
      </c>
      <c r="BZ169" t="s">
        <v>4123</v>
      </c>
      <c r="CA169" s="30">
        <v>45484.646493055603</v>
      </c>
      <c r="CB169" s="30">
        <v>45484.646493055603</v>
      </c>
      <c r="CC169" s="30">
        <v>45484.644270833298</v>
      </c>
      <c r="CD169" t="s">
        <v>15</v>
      </c>
      <c r="CE169">
        <v>2024</v>
      </c>
      <c r="CF169">
        <v>7</v>
      </c>
      <c r="CG169" t="s">
        <v>6264</v>
      </c>
      <c r="CH169" t="s">
        <v>55</v>
      </c>
      <c r="CI169" t="s">
        <v>3929</v>
      </c>
      <c r="CJ169" t="s">
        <v>3930</v>
      </c>
      <c r="CK169" t="s">
        <v>6264</v>
      </c>
      <c r="CL169" t="s">
        <v>3931</v>
      </c>
      <c r="CM169">
        <v>2035</v>
      </c>
      <c r="CN169" t="s">
        <v>3967</v>
      </c>
      <c r="CO169" t="s">
        <v>6264</v>
      </c>
      <c r="CP169" s="30">
        <v>45484</v>
      </c>
      <c r="CQ169" s="30">
        <v>45849</v>
      </c>
      <c r="CR169" t="s">
        <v>3968</v>
      </c>
      <c r="CS169" t="s">
        <v>6241</v>
      </c>
      <c r="CT169" t="s">
        <v>6240</v>
      </c>
      <c r="CU169">
        <v>31519</v>
      </c>
      <c r="CV169">
        <v>38</v>
      </c>
      <c r="CW169" t="s">
        <v>3935</v>
      </c>
      <c r="CX169" t="s">
        <v>3996</v>
      </c>
      <c r="CY169" t="s">
        <v>6265</v>
      </c>
      <c r="CZ169" t="s">
        <v>6266</v>
      </c>
      <c r="DA169" t="s">
        <v>6187</v>
      </c>
      <c r="DB169" t="s">
        <v>6253</v>
      </c>
      <c r="DC169" t="s">
        <v>6253</v>
      </c>
      <c r="DD169" t="s">
        <v>5648</v>
      </c>
      <c r="DE169" t="s">
        <v>6257</v>
      </c>
      <c r="DF169" t="s">
        <v>6267</v>
      </c>
      <c r="DG169" t="s">
        <v>3996</v>
      </c>
      <c r="DH169" t="s">
        <v>6259</v>
      </c>
      <c r="DI169" t="s">
        <v>6162</v>
      </c>
      <c r="DJ169" t="s">
        <v>6268</v>
      </c>
      <c r="DK169" t="s">
        <v>37</v>
      </c>
      <c r="DL169" t="s">
        <v>3926</v>
      </c>
      <c r="DM169" t="s">
        <v>4136</v>
      </c>
      <c r="DN169" t="s">
        <v>4123</v>
      </c>
      <c r="DO169" t="s">
        <v>4173</v>
      </c>
      <c r="DP169" t="s">
        <v>3980</v>
      </c>
      <c r="DQ169" t="s">
        <v>15</v>
      </c>
      <c r="DR169" t="s">
        <v>3980</v>
      </c>
      <c r="DS169" t="s">
        <v>3981</v>
      </c>
      <c r="DT169" t="s">
        <v>3949</v>
      </c>
      <c r="DU169" t="s">
        <v>6189</v>
      </c>
      <c r="DV169">
        <v>0.16</v>
      </c>
      <c r="DW169">
        <v>0.16</v>
      </c>
      <c r="DX169" t="s">
        <v>3931</v>
      </c>
      <c r="DY169" t="s">
        <v>6269</v>
      </c>
      <c r="DZ169" s="30" t="s">
        <v>30</v>
      </c>
      <c r="EA169" t="s">
        <v>3931</v>
      </c>
      <c r="EB169" t="s">
        <v>3931</v>
      </c>
      <c r="EC169" t="s">
        <v>3931</v>
      </c>
      <c r="ED169" t="s">
        <v>3931</v>
      </c>
      <c r="EE169" t="s">
        <v>6226</v>
      </c>
      <c r="EF169" t="s">
        <v>6270</v>
      </c>
      <c r="EG169" t="s">
        <v>30</v>
      </c>
      <c r="EH169" t="s">
        <v>30</v>
      </c>
      <c r="EI169" t="s">
        <v>30</v>
      </c>
      <c r="EJ169" t="s">
        <v>30</v>
      </c>
      <c r="EK169" t="s">
        <v>30</v>
      </c>
      <c r="EL169">
        <v>0</v>
      </c>
      <c r="EM169">
        <v>0</v>
      </c>
      <c r="EN169" t="s">
        <v>30</v>
      </c>
      <c r="EO169" t="s">
        <v>30</v>
      </c>
      <c r="EP169">
        <v>1</v>
      </c>
      <c r="EQ169">
        <v>0</v>
      </c>
      <c r="ER169">
        <v>0</v>
      </c>
      <c r="ES169" t="s">
        <v>60</v>
      </c>
      <c r="ET169" t="s">
        <v>6253</v>
      </c>
      <c r="EU169">
        <v>0</v>
      </c>
      <c r="EV169" t="s">
        <v>30</v>
      </c>
      <c r="EW169" t="s">
        <v>30</v>
      </c>
      <c r="EX169" t="s">
        <v>30</v>
      </c>
      <c r="EY169" t="s">
        <v>30</v>
      </c>
      <c r="EZ169">
        <f t="shared" si="2"/>
        <v>1.1111111096397508E-2</v>
      </c>
      <c r="FA169">
        <v>1.1111111111111099E-2</v>
      </c>
      <c r="FB169" t="s">
        <v>15</v>
      </c>
      <c r="FC169">
        <v>1</v>
      </c>
      <c r="FD169">
        <v>0</v>
      </c>
      <c r="FE169">
        <v>1</v>
      </c>
      <c r="FG169" t="s">
        <v>30</v>
      </c>
      <c r="FH169" t="s">
        <v>30</v>
      </c>
      <c r="FI169" t="s">
        <v>30</v>
      </c>
      <c r="FJ169" t="s">
        <v>30</v>
      </c>
      <c r="FK169" t="s">
        <v>30</v>
      </c>
      <c r="FL169">
        <v>1</v>
      </c>
      <c r="FM169" t="s">
        <v>3724</v>
      </c>
      <c r="FN169">
        <v>1</v>
      </c>
      <c r="FO169">
        <v>0</v>
      </c>
      <c r="FP169" t="s">
        <v>222</v>
      </c>
      <c r="FQ169">
        <v>1</v>
      </c>
      <c r="FR169">
        <v>0</v>
      </c>
      <c r="FS169" t="s">
        <v>30</v>
      </c>
      <c r="FT169" t="s">
        <v>55</v>
      </c>
      <c r="FU169">
        <v>0</v>
      </c>
      <c r="FV169">
        <v>0</v>
      </c>
      <c r="FW169">
        <v>0</v>
      </c>
      <c r="FX169">
        <v>0</v>
      </c>
      <c r="FY169" t="s">
        <v>60</v>
      </c>
      <c r="FZ169" t="s">
        <v>37</v>
      </c>
      <c r="GA169" t="s">
        <v>30</v>
      </c>
      <c r="GB169" t="s">
        <v>30</v>
      </c>
      <c r="GC169" t="s">
        <v>30</v>
      </c>
    </row>
    <row r="170" spans="1:185" x14ac:dyDescent="0.25">
      <c r="A170" t="s">
        <v>226</v>
      </c>
      <c r="B170" t="s">
        <v>1407</v>
      </c>
      <c r="C170">
        <v>1</v>
      </c>
      <c r="D170" t="s">
        <v>1407</v>
      </c>
      <c r="E170">
        <v>1</v>
      </c>
      <c r="F170" t="s">
        <v>36</v>
      </c>
      <c r="G170" t="s">
        <v>36</v>
      </c>
      <c r="H170" t="s">
        <v>30</v>
      </c>
      <c r="I170" t="s">
        <v>30</v>
      </c>
      <c r="J170" t="s">
        <v>30</v>
      </c>
      <c r="K170" t="s">
        <v>30</v>
      </c>
      <c r="L170" t="s">
        <v>30</v>
      </c>
      <c r="M170" t="s">
        <v>30</v>
      </c>
      <c r="N170" t="s">
        <v>30</v>
      </c>
      <c r="O170" t="s">
        <v>30</v>
      </c>
      <c r="P170" t="s">
        <v>30</v>
      </c>
      <c r="Q170" s="29" t="s">
        <v>30</v>
      </c>
      <c r="R170" s="29" t="s">
        <v>30</v>
      </c>
      <c r="S170" t="s">
        <v>30</v>
      </c>
      <c r="T170" t="s">
        <v>30</v>
      </c>
      <c r="U170" t="s">
        <v>30</v>
      </c>
      <c r="V170" t="s">
        <v>30</v>
      </c>
      <c r="W170" t="s">
        <v>30</v>
      </c>
      <c r="X170" t="s">
        <v>30</v>
      </c>
      <c r="Y170" s="29" t="s">
        <v>30</v>
      </c>
      <c r="Z170" s="29" t="s">
        <v>30</v>
      </c>
      <c r="AA170" s="29" t="s">
        <v>30</v>
      </c>
      <c r="AB170" t="s">
        <v>30</v>
      </c>
      <c r="AC170" t="s">
        <v>30</v>
      </c>
      <c r="AD170" t="s">
        <v>30</v>
      </c>
      <c r="AE170" t="s">
        <v>30</v>
      </c>
      <c r="AF170" t="s">
        <v>30</v>
      </c>
      <c r="AG170" t="s">
        <v>30</v>
      </c>
      <c r="AH170" t="s">
        <v>30</v>
      </c>
      <c r="AI170" t="s">
        <v>30</v>
      </c>
      <c r="AJ170" t="s">
        <v>6271</v>
      </c>
      <c r="AK170" t="s">
        <v>30</v>
      </c>
      <c r="AL170" t="s">
        <v>30</v>
      </c>
      <c r="AM170" t="s">
        <v>30</v>
      </c>
      <c r="AN170" s="29" t="s">
        <v>30</v>
      </c>
      <c r="AO170" t="s">
        <v>30</v>
      </c>
      <c r="AP170" t="s">
        <v>30</v>
      </c>
      <c r="AQ170" t="s">
        <v>30</v>
      </c>
      <c r="AR170" t="s">
        <v>30</v>
      </c>
      <c r="AS170" t="s">
        <v>30</v>
      </c>
      <c r="AT170" t="s">
        <v>30</v>
      </c>
      <c r="AU170" t="s">
        <v>30</v>
      </c>
      <c r="AV170" t="s">
        <v>30</v>
      </c>
      <c r="AW170" t="s">
        <v>30</v>
      </c>
      <c r="AX170" t="s">
        <v>30</v>
      </c>
      <c r="AY170" t="s">
        <v>30</v>
      </c>
      <c r="AZ170" t="s">
        <v>30</v>
      </c>
      <c r="BA170" t="s">
        <v>30</v>
      </c>
      <c r="BB170" t="s">
        <v>30</v>
      </c>
      <c r="BC170" t="s">
        <v>30</v>
      </c>
      <c r="BD170" t="s">
        <v>30</v>
      </c>
      <c r="BE170" t="s">
        <v>30</v>
      </c>
      <c r="BF170" t="s">
        <v>30</v>
      </c>
      <c r="BG170" t="s">
        <v>30</v>
      </c>
      <c r="BH170" t="s">
        <v>30</v>
      </c>
      <c r="BI170" t="s">
        <v>30</v>
      </c>
      <c r="BJ170" t="s">
        <v>30</v>
      </c>
      <c r="BK170" s="29" t="s">
        <v>30</v>
      </c>
      <c r="BL170" t="s">
        <v>3914</v>
      </c>
      <c r="BM170" t="s">
        <v>6117</v>
      </c>
      <c r="BN170" s="30">
        <v>45565.63</v>
      </c>
      <c r="BO170" t="s">
        <v>6272</v>
      </c>
      <c r="BP170" t="s">
        <v>6273</v>
      </c>
      <c r="BQ170" t="s">
        <v>6274</v>
      </c>
      <c r="BR170" t="s">
        <v>3919</v>
      </c>
      <c r="BS170" t="s">
        <v>3920</v>
      </c>
      <c r="BT170" t="s">
        <v>3921</v>
      </c>
      <c r="BU170" t="s">
        <v>4698</v>
      </c>
      <c r="BV170" t="s">
        <v>6275</v>
      </c>
      <c r="BW170" t="s">
        <v>6276</v>
      </c>
      <c r="BX170" t="s">
        <v>4173</v>
      </c>
      <c r="BY170" t="s">
        <v>3926</v>
      </c>
      <c r="BZ170" t="s">
        <v>3927</v>
      </c>
      <c r="CA170" s="30">
        <v>45565.622696759303</v>
      </c>
      <c r="CB170" s="30">
        <v>45565.622696759303</v>
      </c>
      <c r="CC170" s="30">
        <v>45565.620879629598</v>
      </c>
      <c r="CD170" t="s">
        <v>15</v>
      </c>
      <c r="CE170">
        <v>2024</v>
      </c>
      <c r="CF170">
        <v>9</v>
      </c>
      <c r="CG170" t="s">
        <v>6277</v>
      </c>
      <c r="CH170" t="s">
        <v>55</v>
      </c>
      <c r="CI170" t="s">
        <v>3929</v>
      </c>
      <c r="CJ170" t="s">
        <v>3930</v>
      </c>
      <c r="CK170" t="s">
        <v>6277</v>
      </c>
      <c r="CL170" t="s">
        <v>3931</v>
      </c>
      <c r="CM170">
        <v>2035</v>
      </c>
      <c r="CN170" t="s">
        <v>3967</v>
      </c>
      <c r="CO170" t="s">
        <v>6277</v>
      </c>
      <c r="CP170" s="30">
        <v>45565</v>
      </c>
      <c r="CQ170" s="30">
        <v>45930</v>
      </c>
      <c r="CR170" t="s">
        <v>3932</v>
      </c>
      <c r="CS170" t="s">
        <v>6278</v>
      </c>
      <c r="CT170" t="s">
        <v>6279</v>
      </c>
      <c r="CU170">
        <v>31699</v>
      </c>
      <c r="CV170">
        <v>37</v>
      </c>
      <c r="CW170" t="s">
        <v>3935</v>
      </c>
      <c r="CX170" t="s">
        <v>3932</v>
      </c>
      <c r="CY170" t="s">
        <v>6280</v>
      </c>
      <c r="CZ170" t="s">
        <v>6281</v>
      </c>
      <c r="DA170" t="s">
        <v>6282</v>
      </c>
      <c r="DB170" t="s">
        <v>6275</v>
      </c>
      <c r="DC170" t="s">
        <v>6275</v>
      </c>
      <c r="DD170" t="s">
        <v>6283</v>
      </c>
      <c r="DE170" t="s">
        <v>6284</v>
      </c>
      <c r="DF170" t="s">
        <v>3941</v>
      </c>
      <c r="DG170" t="s">
        <v>3932</v>
      </c>
      <c r="DH170" t="s">
        <v>6285</v>
      </c>
      <c r="DI170" t="s">
        <v>6162</v>
      </c>
      <c r="DJ170" t="s">
        <v>6286</v>
      </c>
      <c r="DK170" t="s">
        <v>36</v>
      </c>
      <c r="DL170" t="s">
        <v>3926</v>
      </c>
      <c r="DM170" t="s">
        <v>3945</v>
      </c>
      <c r="DN170" t="s">
        <v>3927</v>
      </c>
      <c r="DO170" t="s">
        <v>4173</v>
      </c>
      <c r="DP170" t="s">
        <v>3980</v>
      </c>
      <c r="DQ170" t="s">
        <v>15</v>
      </c>
      <c r="DR170" t="s">
        <v>3980</v>
      </c>
      <c r="DS170" t="s">
        <v>3981</v>
      </c>
      <c r="DT170" t="s">
        <v>3949</v>
      </c>
      <c r="DU170" t="s">
        <v>6287</v>
      </c>
      <c r="DV170">
        <v>0.11</v>
      </c>
      <c r="DW170">
        <v>0.11</v>
      </c>
      <c r="DX170" t="s">
        <v>3931</v>
      </c>
      <c r="DY170" t="s">
        <v>6288</v>
      </c>
      <c r="DZ170" s="30" t="s">
        <v>30</v>
      </c>
      <c r="EA170" t="s">
        <v>3931</v>
      </c>
      <c r="EB170" t="s">
        <v>3931</v>
      </c>
      <c r="EC170" t="s">
        <v>3931</v>
      </c>
      <c r="ED170" t="s">
        <v>3931</v>
      </c>
      <c r="EE170" t="s">
        <v>6289</v>
      </c>
      <c r="EF170" t="s">
        <v>6290</v>
      </c>
      <c r="EG170" t="s">
        <v>30</v>
      </c>
      <c r="EH170" t="s">
        <v>30</v>
      </c>
      <c r="EI170" t="s">
        <v>30</v>
      </c>
      <c r="EJ170" t="s">
        <v>30</v>
      </c>
      <c r="EK170" t="s">
        <v>30</v>
      </c>
      <c r="EL170">
        <v>0</v>
      </c>
      <c r="EM170">
        <v>0</v>
      </c>
      <c r="EN170" t="s">
        <v>30</v>
      </c>
      <c r="EO170" t="s">
        <v>30</v>
      </c>
      <c r="EP170">
        <v>1</v>
      </c>
      <c r="EQ170">
        <v>0</v>
      </c>
      <c r="ER170">
        <v>0</v>
      </c>
      <c r="ES170" t="s">
        <v>3748</v>
      </c>
      <c r="ET170" t="s">
        <v>6275</v>
      </c>
      <c r="EU170">
        <v>0</v>
      </c>
      <c r="EV170" t="s">
        <v>30</v>
      </c>
      <c r="EW170" t="s">
        <v>30</v>
      </c>
      <c r="EX170" t="s">
        <v>30</v>
      </c>
      <c r="EY170" t="s">
        <v>30</v>
      </c>
      <c r="EZ170" t="str">
        <f t="shared" si="2"/>
        <v/>
      </c>
      <c r="FA170">
        <v>7.3032407407407404E-3</v>
      </c>
      <c r="FB170" t="s">
        <v>15</v>
      </c>
      <c r="FC170">
        <v>1</v>
      </c>
      <c r="FD170">
        <v>0</v>
      </c>
      <c r="FG170" t="s">
        <v>30</v>
      </c>
      <c r="FH170" t="s">
        <v>30</v>
      </c>
      <c r="FI170" t="s">
        <v>30</v>
      </c>
      <c r="FJ170" t="s">
        <v>30</v>
      </c>
      <c r="FK170" t="s">
        <v>30</v>
      </c>
      <c r="FL170">
        <v>1</v>
      </c>
      <c r="FM170" t="s">
        <v>3725</v>
      </c>
      <c r="FN170">
        <v>1</v>
      </c>
      <c r="FO170">
        <v>0</v>
      </c>
      <c r="FP170" t="s">
        <v>226</v>
      </c>
      <c r="FQ170">
        <v>1</v>
      </c>
      <c r="FR170">
        <v>0</v>
      </c>
      <c r="FS170" t="s">
        <v>30</v>
      </c>
      <c r="FT170" t="s">
        <v>55</v>
      </c>
      <c r="FU170">
        <v>0</v>
      </c>
      <c r="FV170">
        <v>0</v>
      </c>
      <c r="FW170">
        <v>0</v>
      </c>
      <c r="FX170">
        <v>0</v>
      </c>
      <c r="FY170" t="s">
        <v>3748</v>
      </c>
      <c r="FZ170" t="s">
        <v>36</v>
      </c>
      <c r="GA170" t="s">
        <v>30</v>
      </c>
      <c r="GB170" t="s">
        <v>30</v>
      </c>
      <c r="GC170" t="s">
        <v>30</v>
      </c>
    </row>
    <row r="171" spans="1:185" x14ac:dyDescent="0.25">
      <c r="A171" t="s">
        <v>226</v>
      </c>
      <c r="B171" t="s">
        <v>1407</v>
      </c>
      <c r="C171">
        <v>1</v>
      </c>
      <c r="D171" t="s">
        <v>1407</v>
      </c>
      <c r="E171">
        <v>1</v>
      </c>
      <c r="F171" t="s">
        <v>37</v>
      </c>
      <c r="G171" t="s">
        <v>37</v>
      </c>
      <c r="H171" t="s">
        <v>30</v>
      </c>
      <c r="I171" t="s">
        <v>30</v>
      </c>
      <c r="J171" t="s">
        <v>30</v>
      </c>
      <c r="K171" t="s">
        <v>30</v>
      </c>
      <c r="L171" t="s">
        <v>30</v>
      </c>
      <c r="M171" t="s">
        <v>30</v>
      </c>
      <c r="N171" t="s">
        <v>30</v>
      </c>
      <c r="O171" t="s">
        <v>30</v>
      </c>
      <c r="P171" t="s">
        <v>30</v>
      </c>
      <c r="Q171" s="29" t="s">
        <v>30</v>
      </c>
      <c r="R171" s="29" t="s">
        <v>30</v>
      </c>
      <c r="S171" t="s">
        <v>30</v>
      </c>
      <c r="T171" t="s">
        <v>30</v>
      </c>
      <c r="U171" t="s">
        <v>30</v>
      </c>
      <c r="V171" t="s">
        <v>30</v>
      </c>
      <c r="W171" t="s">
        <v>30</v>
      </c>
      <c r="X171" t="s">
        <v>30</v>
      </c>
      <c r="Y171" s="29" t="s">
        <v>30</v>
      </c>
      <c r="Z171" s="29" t="s">
        <v>30</v>
      </c>
      <c r="AA171" s="29" t="s">
        <v>30</v>
      </c>
      <c r="AB171" t="s">
        <v>30</v>
      </c>
      <c r="AC171" t="s">
        <v>30</v>
      </c>
      <c r="AD171" t="s">
        <v>30</v>
      </c>
      <c r="AE171" t="s">
        <v>30</v>
      </c>
      <c r="AF171" t="s">
        <v>30</v>
      </c>
      <c r="AG171" t="s">
        <v>30</v>
      </c>
      <c r="AH171" t="s">
        <v>30</v>
      </c>
      <c r="AI171" t="s">
        <v>30</v>
      </c>
      <c r="AJ171" t="s">
        <v>6291</v>
      </c>
      <c r="AK171" t="s">
        <v>30</v>
      </c>
      <c r="AL171" t="s">
        <v>30</v>
      </c>
      <c r="AM171" t="s">
        <v>30</v>
      </c>
      <c r="AN171" s="29" t="s">
        <v>30</v>
      </c>
      <c r="AO171" t="s">
        <v>30</v>
      </c>
      <c r="AP171" t="s">
        <v>30</v>
      </c>
      <c r="AQ171" t="s">
        <v>30</v>
      </c>
      <c r="AR171" t="s">
        <v>30</v>
      </c>
      <c r="AS171" t="s">
        <v>30</v>
      </c>
      <c r="AT171" t="s">
        <v>30</v>
      </c>
      <c r="AU171" t="s">
        <v>30</v>
      </c>
      <c r="AV171" t="s">
        <v>30</v>
      </c>
      <c r="AW171" t="s">
        <v>30</v>
      </c>
      <c r="AX171" t="s">
        <v>30</v>
      </c>
      <c r="AY171" t="s">
        <v>30</v>
      </c>
      <c r="AZ171" t="s">
        <v>30</v>
      </c>
      <c r="BA171" t="s">
        <v>30</v>
      </c>
      <c r="BB171" t="s">
        <v>30</v>
      </c>
      <c r="BC171" t="s">
        <v>30</v>
      </c>
      <c r="BD171" t="s">
        <v>30</v>
      </c>
      <c r="BE171" t="s">
        <v>30</v>
      </c>
      <c r="BF171" t="s">
        <v>30</v>
      </c>
      <c r="BG171" t="s">
        <v>30</v>
      </c>
      <c r="BH171" t="s">
        <v>30</v>
      </c>
      <c r="BI171" t="s">
        <v>30</v>
      </c>
      <c r="BJ171" t="s">
        <v>30</v>
      </c>
      <c r="BK171" s="29" t="s">
        <v>30</v>
      </c>
      <c r="BL171" t="s">
        <v>3914</v>
      </c>
      <c r="BM171" t="s">
        <v>6117</v>
      </c>
      <c r="BN171" s="30">
        <v>45336.338217592602</v>
      </c>
      <c r="BO171" t="s">
        <v>6292</v>
      </c>
      <c r="BP171" t="s">
        <v>6293</v>
      </c>
      <c r="BQ171" t="s">
        <v>6294</v>
      </c>
      <c r="BR171" t="s">
        <v>3919</v>
      </c>
      <c r="BS171" t="s">
        <v>3920</v>
      </c>
      <c r="BT171" t="s">
        <v>3921</v>
      </c>
      <c r="BU171" t="s">
        <v>3922</v>
      </c>
      <c r="BV171" t="s">
        <v>6295</v>
      </c>
      <c r="BW171" t="s">
        <v>6296</v>
      </c>
      <c r="BX171" t="s">
        <v>4173</v>
      </c>
      <c r="BY171" t="s">
        <v>3926</v>
      </c>
      <c r="BZ171" t="s">
        <v>3927</v>
      </c>
      <c r="CA171" s="30">
        <v>45335.381724537001</v>
      </c>
      <c r="CB171" s="30">
        <v>45335.381724537001</v>
      </c>
      <c r="CC171" s="30">
        <v>45335.380497685197</v>
      </c>
      <c r="CD171" t="s">
        <v>14</v>
      </c>
      <c r="CE171">
        <v>2024</v>
      </c>
      <c r="CF171">
        <v>2</v>
      </c>
      <c r="CG171" t="s">
        <v>6297</v>
      </c>
      <c r="CH171" t="s">
        <v>55</v>
      </c>
      <c r="CI171" t="s">
        <v>3929</v>
      </c>
      <c r="CJ171" t="s">
        <v>3930</v>
      </c>
      <c r="CK171" t="s">
        <v>3931</v>
      </c>
      <c r="CL171" t="s">
        <v>6297</v>
      </c>
      <c r="CM171">
        <v>0</v>
      </c>
      <c r="CN171" t="s">
        <v>71</v>
      </c>
      <c r="CO171" t="s">
        <v>6297</v>
      </c>
      <c r="CP171" s="30" t="s">
        <v>30</v>
      </c>
      <c r="CQ171" s="30" t="s">
        <v>30</v>
      </c>
      <c r="CR171" t="s">
        <v>3932</v>
      </c>
      <c r="CS171" t="s">
        <v>6298</v>
      </c>
      <c r="CT171" t="s">
        <v>6299</v>
      </c>
      <c r="CU171">
        <v>28482</v>
      </c>
      <c r="CV171">
        <v>46</v>
      </c>
      <c r="CW171" t="s">
        <v>3935</v>
      </c>
      <c r="CX171" t="s">
        <v>3932</v>
      </c>
      <c r="CY171" t="s">
        <v>6265</v>
      </c>
      <c r="CZ171" t="s">
        <v>6266</v>
      </c>
      <c r="DA171" t="s">
        <v>6282</v>
      </c>
      <c r="DB171" t="s">
        <v>6295</v>
      </c>
      <c r="DC171" t="s">
        <v>6295</v>
      </c>
      <c r="DD171" t="s">
        <v>6300</v>
      </c>
      <c r="DE171" t="s">
        <v>6301</v>
      </c>
      <c r="DF171" t="s">
        <v>4203</v>
      </c>
      <c r="DG171" t="s">
        <v>3932</v>
      </c>
      <c r="DH171" t="s">
        <v>6302</v>
      </c>
      <c r="DI171" t="s">
        <v>6162</v>
      </c>
      <c r="DJ171" t="s">
        <v>6268</v>
      </c>
      <c r="DK171" t="s">
        <v>37</v>
      </c>
      <c r="DL171" t="s">
        <v>3926</v>
      </c>
      <c r="DM171" t="s">
        <v>3945</v>
      </c>
      <c r="DN171" t="s">
        <v>3927</v>
      </c>
      <c r="DO171" t="s">
        <v>4173</v>
      </c>
      <c r="DP171" t="s">
        <v>4110</v>
      </c>
      <c r="DQ171" t="s">
        <v>14</v>
      </c>
      <c r="DR171" t="s">
        <v>14</v>
      </c>
      <c r="DS171" t="s">
        <v>3948</v>
      </c>
      <c r="DT171" t="s">
        <v>3949</v>
      </c>
      <c r="DU171" t="s">
        <v>6287</v>
      </c>
      <c r="DV171">
        <v>22.57</v>
      </c>
      <c r="DW171">
        <v>22.57</v>
      </c>
      <c r="DX171" t="s">
        <v>3931</v>
      </c>
      <c r="DY171" t="s">
        <v>6269</v>
      </c>
      <c r="DZ171" s="30">
        <v>45336.338206018503</v>
      </c>
      <c r="EA171" t="s">
        <v>6303</v>
      </c>
      <c r="EB171" t="s">
        <v>3931</v>
      </c>
      <c r="EC171" t="s">
        <v>6304</v>
      </c>
      <c r="ED171" t="s">
        <v>6305</v>
      </c>
      <c r="EE171" t="s">
        <v>6306</v>
      </c>
      <c r="EF171" t="s">
        <v>6307</v>
      </c>
      <c r="EG171" t="s">
        <v>38</v>
      </c>
      <c r="EH171">
        <v>0</v>
      </c>
      <c r="EI171">
        <v>0</v>
      </c>
      <c r="EJ171">
        <v>0</v>
      </c>
      <c r="EK171">
        <v>0</v>
      </c>
      <c r="EL171">
        <v>0</v>
      </c>
      <c r="EM171">
        <v>0</v>
      </c>
      <c r="EN171">
        <v>1</v>
      </c>
      <c r="EO171">
        <v>0</v>
      </c>
      <c r="EP171">
        <v>1</v>
      </c>
      <c r="EQ171">
        <v>0</v>
      </c>
      <c r="ER171">
        <v>0</v>
      </c>
      <c r="ES171" t="s">
        <v>53</v>
      </c>
      <c r="ET171" t="s">
        <v>6295</v>
      </c>
      <c r="EU171">
        <v>0</v>
      </c>
      <c r="EV171" t="s">
        <v>30</v>
      </c>
      <c r="EW171" t="s">
        <v>30</v>
      </c>
      <c r="EX171" t="s">
        <v>30</v>
      </c>
      <c r="EY171" t="s">
        <v>30</v>
      </c>
      <c r="EZ171" t="str">
        <f t="shared" si="2"/>
        <v/>
      </c>
      <c r="FA171">
        <v>0.95649305555555597</v>
      </c>
      <c r="FB171" t="s">
        <v>14</v>
      </c>
      <c r="FC171">
        <v>0</v>
      </c>
      <c r="FD171">
        <v>1</v>
      </c>
      <c r="FG171" t="s">
        <v>30</v>
      </c>
      <c r="FH171" t="s">
        <v>30</v>
      </c>
      <c r="FI171" t="s">
        <v>30</v>
      </c>
      <c r="FJ171" t="s">
        <v>30</v>
      </c>
      <c r="FK171" t="s">
        <v>30</v>
      </c>
      <c r="FL171">
        <v>1</v>
      </c>
      <c r="FM171" t="s">
        <v>3725</v>
      </c>
      <c r="FN171">
        <v>0</v>
      </c>
      <c r="FO171">
        <v>1</v>
      </c>
      <c r="FP171" t="s">
        <v>226</v>
      </c>
      <c r="FQ171">
        <v>0</v>
      </c>
      <c r="FR171">
        <v>1</v>
      </c>
      <c r="FS171" t="s">
        <v>30</v>
      </c>
      <c r="FT171" t="s">
        <v>55</v>
      </c>
      <c r="FU171">
        <v>0</v>
      </c>
      <c r="FV171">
        <v>0</v>
      </c>
      <c r="FW171">
        <v>0</v>
      </c>
      <c r="FX171">
        <v>0</v>
      </c>
      <c r="FY171" t="s">
        <v>53</v>
      </c>
      <c r="FZ171" t="s">
        <v>37</v>
      </c>
      <c r="GA171" t="s">
        <v>38</v>
      </c>
      <c r="GB171" t="s">
        <v>30</v>
      </c>
      <c r="GC171" t="s">
        <v>30</v>
      </c>
    </row>
    <row r="172" spans="1:185" x14ac:dyDescent="0.25">
      <c r="A172" t="s">
        <v>229</v>
      </c>
      <c r="B172" t="s">
        <v>1410</v>
      </c>
      <c r="C172">
        <v>1</v>
      </c>
      <c r="D172" t="s">
        <v>1410</v>
      </c>
      <c r="E172">
        <v>1</v>
      </c>
      <c r="F172" t="s">
        <v>6308</v>
      </c>
      <c r="G172" t="s">
        <v>6308</v>
      </c>
      <c r="H172" t="s">
        <v>30</v>
      </c>
      <c r="I172" t="s">
        <v>30</v>
      </c>
      <c r="J172" t="s">
        <v>30</v>
      </c>
      <c r="K172" t="s">
        <v>30</v>
      </c>
      <c r="L172" t="s">
        <v>30</v>
      </c>
      <c r="M172" t="s">
        <v>30</v>
      </c>
      <c r="N172" t="s">
        <v>30</v>
      </c>
      <c r="O172" t="s">
        <v>30</v>
      </c>
      <c r="P172" t="s">
        <v>30</v>
      </c>
      <c r="Q172" s="29" t="s">
        <v>30</v>
      </c>
      <c r="R172" s="29" t="s">
        <v>30</v>
      </c>
      <c r="S172" t="s">
        <v>30</v>
      </c>
      <c r="T172" t="s">
        <v>30</v>
      </c>
      <c r="U172" t="s">
        <v>30</v>
      </c>
      <c r="V172" t="s">
        <v>30</v>
      </c>
      <c r="W172" t="s">
        <v>30</v>
      </c>
      <c r="X172" t="s">
        <v>30</v>
      </c>
      <c r="Y172" s="29" t="s">
        <v>30</v>
      </c>
      <c r="Z172" s="29" t="s">
        <v>30</v>
      </c>
      <c r="AA172" s="29" t="s">
        <v>30</v>
      </c>
      <c r="AB172" t="s">
        <v>30</v>
      </c>
      <c r="AC172" t="s">
        <v>30</v>
      </c>
      <c r="AD172" t="s">
        <v>30</v>
      </c>
      <c r="AE172" t="s">
        <v>30</v>
      </c>
      <c r="AF172" t="s">
        <v>30</v>
      </c>
      <c r="AG172" t="s">
        <v>30</v>
      </c>
      <c r="AH172" t="s">
        <v>30</v>
      </c>
      <c r="AI172" t="s">
        <v>30</v>
      </c>
      <c r="AJ172" t="s">
        <v>6309</v>
      </c>
      <c r="AK172" t="s">
        <v>30</v>
      </c>
      <c r="AL172" t="s">
        <v>30</v>
      </c>
      <c r="AM172" t="s">
        <v>30</v>
      </c>
      <c r="AN172" s="29" t="s">
        <v>30</v>
      </c>
      <c r="AO172" t="s">
        <v>30</v>
      </c>
      <c r="AP172" t="s">
        <v>30</v>
      </c>
      <c r="AQ172" t="s">
        <v>30</v>
      </c>
      <c r="AR172" t="s">
        <v>30</v>
      </c>
      <c r="AS172" t="s">
        <v>30</v>
      </c>
      <c r="AT172" t="s">
        <v>30</v>
      </c>
      <c r="AU172" t="s">
        <v>30</v>
      </c>
      <c r="AV172" t="s">
        <v>30</v>
      </c>
      <c r="AW172" t="s">
        <v>30</v>
      </c>
      <c r="AX172" t="s">
        <v>30</v>
      </c>
      <c r="AY172" t="s">
        <v>30</v>
      </c>
      <c r="AZ172" t="s">
        <v>30</v>
      </c>
      <c r="BA172" t="s">
        <v>30</v>
      </c>
      <c r="BB172" t="s">
        <v>30</v>
      </c>
      <c r="BC172" t="s">
        <v>30</v>
      </c>
      <c r="BD172" t="s">
        <v>30</v>
      </c>
      <c r="BE172" t="s">
        <v>30</v>
      </c>
      <c r="BF172" t="s">
        <v>30</v>
      </c>
      <c r="BG172" t="s">
        <v>30</v>
      </c>
      <c r="BH172" t="s">
        <v>30</v>
      </c>
      <c r="BI172" t="s">
        <v>30</v>
      </c>
      <c r="BJ172" t="s">
        <v>30</v>
      </c>
      <c r="BK172" s="29" t="s">
        <v>30</v>
      </c>
      <c r="BL172" t="s">
        <v>3914</v>
      </c>
      <c r="BM172" t="s">
        <v>3915</v>
      </c>
      <c r="BN172" s="30">
        <v>45352.551388888904</v>
      </c>
      <c r="BO172" t="s">
        <v>6310</v>
      </c>
      <c r="BP172" t="s">
        <v>6311</v>
      </c>
      <c r="BQ172" t="s">
        <v>6312</v>
      </c>
      <c r="BR172" t="s">
        <v>3962</v>
      </c>
      <c r="BS172" t="s">
        <v>3920</v>
      </c>
      <c r="BT172" t="s">
        <v>4013</v>
      </c>
      <c r="BU172" t="s">
        <v>4014</v>
      </c>
      <c r="BV172" t="s">
        <v>5329</v>
      </c>
      <c r="BW172" t="s">
        <v>6313</v>
      </c>
      <c r="BX172" t="s">
        <v>4173</v>
      </c>
      <c r="BY172" t="s">
        <v>3926</v>
      </c>
      <c r="BZ172" t="s">
        <v>4123</v>
      </c>
      <c r="CA172" s="30">
        <v>45352.505509259303</v>
      </c>
      <c r="CB172" s="30">
        <v>45352.550671296303</v>
      </c>
      <c r="CC172" s="30">
        <v>45352.499317129601</v>
      </c>
      <c r="CD172" t="s">
        <v>15</v>
      </c>
      <c r="CE172">
        <v>2024</v>
      </c>
      <c r="CF172">
        <v>3</v>
      </c>
      <c r="CG172" t="s">
        <v>6314</v>
      </c>
      <c r="CH172" t="s">
        <v>55</v>
      </c>
      <c r="CI172" t="s">
        <v>3929</v>
      </c>
      <c r="CJ172" t="s">
        <v>3930</v>
      </c>
      <c r="CK172" t="s">
        <v>6314</v>
      </c>
      <c r="CL172" t="s">
        <v>3931</v>
      </c>
      <c r="CM172">
        <v>2035</v>
      </c>
      <c r="CN172" t="s">
        <v>3967</v>
      </c>
      <c r="CO172" t="s">
        <v>6314</v>
      </c>
      <c r="CP172" s="30">
        <v>45352</v>
      </c>
      <c r="CQ172" s="30">
        <v>45717</v>
      </c>
      <c r="CR172" t="s">
        <v>3968</v>
      </c>
      <c r="CS172" t="s">
        <v>6315</v>
      </c>
      <c r="CT172" t="s">
        <v>6316</v>
      </c>
      <c r="CU172">
        <v>24498</v>
      </c>
      <c r="CV172">
        <v>57</v>
      </c>
      <c r="CW172" t="s">
        <v>3935</v>
      </c>
      <c r="CX172" t="s">
        <v>3968</v>
      </c>
      <c r="CY172" t="s">
        <v>6317</v>
      </c>
      <c r="CZ172" t="s">
        <v>6318</v>
      </c>
      <c r="DA172" t="s">
        <v>6319</v>
      </c>
      <c r="DB172" t="s">
        <v>5329</v>
      </c>
      <c r="DC172" t="s">
        <v>5329</v>
      </c>
      <c r="DD172" t="s">
        <v>6320</v>
      </c>
      <c r="DE172" t="s">
        <v>5359</v>
      </c>
      <c r="DF172" t="s">
        <v>6321</v>
      </c>
      <c r="DG172" t="s">
        <v>3968</v>
      </c>
      <c r="DH172" t="s">
        <v>4469</v>
      </c>
      <c r="DI172" t="s">
        <v>6322</v>
      </c>
      <c r="DJ172" t="s">
        <v>6323</v>
      </c>
      <c r="DK172" t="s">
        <v>6308</v>
      </c>
      <c r="DL172" t="s">
        <v>3926</v>
      </c>
      <c r="DM172" t="s">
        <v>4136</v>
      </c>
      <c r="DN172" t="s">
        <v>4123</v>
      </c>
      <c r="DO172" t="s">
        <v>4173</v>
      </c>
      <c r="DP172" t="s">
        <v>3980</v>
      </c>
      <c r="DQ172" t="s">
        <v>15</v>
      </c>
      <c r="DR172" t="s">
        <v>3980</v>
      </c>
      <c r="DS172" t="s">
        <v>3981</v>
      </c>
      <c r="DT172" t="s">
        <v>3949</v>
      </c>
      <c r="DU172" t="s">
        <v>6324</v>
      </c>
      <c r="DV172">
        <v>0.01</v>
      </c>
      <c r="DW172">
        <v>0.01</v>
      </c>
      <c r="DX172" t="s">
        <v>3931</v>
      </c>
      <c r="DY172" t="s">
        <v>6325</v>
      </c>
      <c r="DZ172" s="30" t="s">
        <v>30</v>
      </c>
      <c r="EA172" t="s">
        <v>3931</v>
      </c>
      <c r="EB172" t="s">
        <v>3931</v>
      </c>
      <c r="EC172" t="s">
        <v>3931</v>
      </c>
      <c r="ED172" t="s">
        <v>3931</v>
      </c>
      <c r="EE172" t="s">
        <v>6326</v>
      </c>
      <c r="EF172" t="s">
        <v>6327</v>
      </c>
      <c r="EG172" t="s">
        <v>30</v>
      </c>
      <c r="EH172" t="s">
        <v>30</v>
      </c>
      <c r="EI172" t="s">
        <v>30</v>
      </c>
      <c r="EJ172" t="s">
        <v>30</v>
      </c>
      <c r="EK172" t="s">
        <v>30</v>
      </c>
      <c r="EL172">
        <v>0</v>
      </c>
      <c r="EM172">
        <v>0</v>
      </c>
      <c r="EN172" t="s">
        <v>30</v>
      </c>
      <c r="EO172" t="s">
        <v>30</v>
      </c>
      <c r="EP172">
        <v>0</v>
      </c>
      <c r="EQ172">
        <v>0</v>
      </c>
      <c r="ER172">
        <v>1</v>
      </c>
      <c r="ES172" t="s">
        <v>62</v>
      </c>
      <c r="ET172" t="s">
        <v>5329</v>
      </c>
      <c r="EU172">
        <v>0</v>
      </c>
      <c r="EV172" t="s">
        <v>30</v>
      </c>
      <c r="EW172" t="s">
        <v>30</v>
      </c>
      <c r="EX172" t="s">
        <v>30</v>
      </c>
      <c r="EY172" t="s">
        <v>30</v>
      </c>
      <c r="EZ172">
        <f t="shared" si="2"/>
        <v>4.5879629600676708E-2</v>
      </c>
      <c r="FA172">
        <v>4.5879629629629597E-2</v>
      </c>
      <c r="FB172" t="s">
        <v>15</v>
      </c>
      <c r="FC172">
        <v>1</v>
      </c>
      <c r="FD172">
        <v>0</v>
      </c>
      <c r="FE172">
        <v>1</v>
      </c>
      <c r="FG172" t="s">
        <v>30</v>
      </c>
      <c r="FH172" t="s">
        <v>30</v>
      </c>
      <c r="FI172" t="s">
        <v>30</v>
      </c>
      <c r="FJ172" t="s">
        <v>30</v>
      </c>
      <c r="FK172" t="s">
        <v>30</v>
      </c>
      <c r="FL172">
        <v>1</v>
      </c>
      <c r="FM172" t="s">
        <v>6328</v>
      </c>
      <c r="FN172">
        <v>1</v>
      </c>
      <c r="FO172">
        <v>0</v>
      </c>
      <c r="FP172" t="s">
        <v>229</v>
      </c>
      <c r="FQ172">
        <v>1</v>
      </c>
      <c r="FR172">
        <v>0</v>
      </c>
      <c r="FS172" t="s">
        <v>30</v>
      </c>
      <c r="FT172" t="s">
        <v>55</v>
      </c>
      <c r="FU172">
        <v>0</v>
      </c>
      <c r="FV172">
        <v>0</v>
      </c>
      <c r="FW172">
        <v>0</v>
      </c>
      <c r="FX172">
        <v>0</v>
      </c>
      <c r="FY172" t="s">
        <v>62</v>
      </c>
      <c r="FZ172" t="s">
        <v>6308</v>
      </c>
      <c r="GA172" t="s">
        <v>30</v>
      </c>
      <c r="GB172" t="s">
        <v>30</v>
      </c>
      <c r="GC172" t="s">
        <v>30</v>
      </c>
    </row>
    <row r="173" spans="1:185" x14ac:dyDescent="0.25">
      <c r="A173" t="s">
        <v>237</v>
      </c>
      <c r="B173" t="s">
        <v>1460</v>
      </c>
      <c r="C173">
        <v>1</v>
      </c>
      <c r="D173" t="s">
        <v>1460</v>
      </c>
      <c r="E173">
        <v>1</v>
      </c>
      <c r="F173" t="s">
        <v>31</v>
      </c>
      <c r="G173" t="s">
        <v>31</v>
      </c>
      <c r="H173" t="s">
        <v>30</v>
      </c>
      <c r="I173" t="s">
        <v>30</v>
      </c>
      <c r="J173" t="s">
        <v>30</v>
      </c>
      <c r="K173" t="s">
        <v>30</v>
      </c>
      <c r="L173" t="s">
        <v>30</v>
      </c>
      <c r="M173" t="s">
        <v>30</v>
      </c>
      <c r="N173" t="s">
        <v>30</v>
      </c>
      <c r="O173" t="s">
        <v>30</v>
      </c>
      <c r="P173" t="s">
        <v>30</v>
      </c>
      <c r="Q173" s="29" t="s">
        <v>30</v>
      </c>
      <c r="R173" s="29" t="s">
        <v>30</v>
      </c>
      <c r="S173" t="s">
        <v>30</v>
      </c>
      <c r="T173" t="s">
        <v>30</v>
      </c>
      <c r="U173" t="s">
        <v>30</v>
      </c>
      <c r="V173" t="s">
        <v>30</v>
      </c>
      <c r="W173" t="s">
        <v>30</v>
      </c>
      <c r="X173" t="s">
        <v>30</v>
      </c>
      <c r="Y173" s="29" t="s">
        <v>30</v>
      </c>
      <c r="Z173" s="29" t="s">
        <v>30</v>
      </c>
      <c r="AA173" s="29" t="s">
        <v>30</v>
      </c>
      <c r="AB173" t="s">
        <v>30</v>
      </c>
      <c r="AC173" t="s">
        <v>30</v>
      </c>
      <c r="AD173" t="s">
        <v>30</v>
      </c>
      <c r="AE173" t="s">
        <v>30</v>
      </c>
      <c r="AF173" t="s">
        <v>30</v>
      </c>
      <c r="AG173" t="s">
        <v>30</v>
      </c>
      <c r="AH173" t="s">
        <v>30</v>
      </c>
      <c r="AI173" t="s">
        <v>30</v>
      </c>
      <c r="AJ173" t="s">
        <v>6329</v>
      </c>
      <c r="AK173" t="s">
        <v>30</v>
      </c>
      <c r="AL173" t="s">
        <v>30</v>
      </c>
      <c r="AM173" t="s">
        <v>30</v>
      </c>
      <c r="AN173" s="29" t="s">
        <v>30</v>
      </c>
      <c r="AO173" t="s">
        <v>30</v>
      </c>
      <c r="AP173" t="s">
        <v>30</v>
      </c>
      <c r="AQ173" t="s">
        <v>30</v>
      </c>
      <c r="AR173" t="s">
        <v>30</v>
      </c>
      <c r="AS173" t="s">
        <v>30</v>
      </c>
      <c r="AT173" t="s">
        <v>30</v>
      </c>
      <c r="AU173" t="s">
        <v>30</v>
      </c>
      <c r="AV173" t="s">
        <v>30</v>
      </c>
      <c r="AW173" t="s">
        <v>30</v>
      </c>
      <c r="AX173" t="s">
        <v>30</v>
      </c>
      <c r="AY173" t="s">
        <v>30</v>
      </c>
      <c r="AZ173" t="s">
        <v>30</v>
      </c>
      <c r="BA173" t="s">
        <v>30</v>
      </c>
      <c r="BB173" t="s">
        <v>30</v>
      </c>
      <c r="BC173" t="s">
        <v>30</v>
      </c>
      <c r="BD173" t="s">
        <v>30</v>
      </c>
      <c r="BE173" t="s">
        <v>30</v>
      </c>
      <c r="BF173" t="s">
        <v>30</v>
      </c>
      <c r="BG173" t="s">
        <v>30</v>
      </c>
      <c r="BH173" t="s">
        <v>30</v>
      </c>
      <c r="BI173" t="s">
        <v>30</v>
      </c>
      <c r="BJ173" t="s">
        <v>30</v>
      </c>
      <c r="BK173" s="29" t="s">
        <v>30</v>
      </c>
      <c r="BL173" t="s">
        <v>3914</v>
      </c>
      <c r="BM173" t="s">
        <v>6117</v>
      </c>
      <c r="BN173" s="30">
        <v>45428.361192129603</v>
      </c>
      <c r="BO173" t="s">
        <v>6330</v>
      </c>
      <c r="BP173" t="s">
        <v>6331</v>
      </c>
      <c r="BQ173" t="s">
        <v>6332</v>
      </c>
      <c r="BR173" t="s">
        <v>3919</v>
      </c>
      <c r="BS173" t="s">
        <v>3920</v>
      </c>
      <c r="BT173" t="s">
        <v>3921</v>
      </c>
      <c r="BU173" t="s">
        <v>3922</v>
      </c>
      <c r="BV173" t="s">
        <v>4638</v>
      </c>
      <c r="BW173" t="s">
        <v>4639</v>
      </c>
      <c r="BX173" t="s">
        <v>6333</v>
      </c>
      <c r="BY173" t="s">
        <v>3926</v>
      </c>
      <c r="BZ173" t="s">
        <v>4123</v>
      </c>
      <c r="CA173" s="30">
        <v>45425.883148148198</v>
      </c>
      <c r="CB173" s="30" t="s">
        <v>30</v>
      </c>
      <c r="CC173" s="30">
        <v>45425.882916666698</v>
      </c>
      <c r="CD173" t="s">
        <v>14</v>
      </c>
      <c r="CE173">
        <v>2024</v>
      </c>
      <c r="CF173">
        <v>5</v>
      </c>
      <c r="CG173" t="s">
        <v>6334</v>
      </c>
      <c r="CH173" t="s">
        <v>55</v>
      </c>
      <c r="CI173" t="s">
        <v>3929</v>
      </c>
      <c r="CJ173" t="s">
        <v>3930</v>
      </c>
      <c r="CK173" t="s">
        <v>3931</v>
      </c>
      <c r="CL173" t="s">
        <v>6334</v>
      </c>
      <c r="CM173">
        <v>90834</v>
      </c>
      <c r="CN173" t="s">
        <v>6335</v>
      </c>
      <c r="CO173" t="s">
        <v>6334</v>
      </c>
      <c r="CP173" s="30" t="s">
        <v>30</v>
      </c>
      <c r="CQ173" s="30" t="s">
        <v>30</v>
      </c>
      <c r="CR173" t="s">
        <v>3932</v>
      </c>
      <c r="CS173" t="s">
        <v>6067</v>
      </c>
      <c r="CT173" t="s">
        <v>6336</v>
      </c>
      <c r="CU173">
        <v>32598</v>
      </c>
      <c r="CV173">
        <v>35</v>
      </c>
      <c r="CW173" t="s">
        <v>3935</v>
      </c>
      <c r="CX173" t="s">
        <v>3932</v>
      </c>
      <c r="CY173" t="s">
        <v>6337</v>
      </c>
      <c r="CZ173" t="s">
        <v>6338</v>
      </c>
      <c r="DA173" t="s">
        <v>6339</v>
      </c>
      <c r="DB173" t="s">
        <v>4638</v>
      </c>
      <c r="DC173" t="s">
        <v>4638</v>
      </c>
      <c r="DD173" t="s">
        <v>4643</v>
      </c>
      <c r="DE173" t="s">
        <v>4644</v>
      </c>
      <c r="DF173" t="s">
        <v>6340</v>
      </c>
      <c r="DG173" t="s">
        <v>3932</v>
      </c>
      <c r="DH173" t="s">
        <v>6341</v>
      </c>
      <c r="DI173" t="s">
        <v>5856</v>
      </c>
      <c r="DJ173" t="s">
        <v>6342</v>
      </c>
      <c r="DK173" t="s">
        <v>31</v>
      </c>
      <c r="DL173" t="s">
        <v>3926</v>
      </c>
      <c r="DM173" t="s">
        <v>4136</v>
      </c>
      <c r="DN173" t="s">
        <v>4123</v>
      </c>
      <c r="DO173" t="s">
        <v>6333</v>
      </c>
      <c r="DP173" t="s">
        <v>3947</v>
      </c>
      <c r="DQ173" t="s">
        <v>14</v>
      </c>
      <c r="DR173" t="s">
        <v>3947</v>
      </c>
      <c r="DS173" t="s">
        <v>3948</v>
      </c>
      <c r="DT173" t="s">
        <v>3949</v>
      </c>
      <c r="DU173" t="s">
        <v>1460</v>
      </c>
      <c r="DV173">
        <v>59.28</v>
      </c>
      <c r="DW173">
        <v>59.28</v>
      </c>
      <c r="DX173" t="s">
        <v>3931</v>
      </c>
      <c r="DY173" t="s">
        <v>6343</v>
      </c>
      <c r="DZ173" s="30">
        <v>45427.357384259303</v>
      </c>
      <c r="EA173" t="s">
        <v>6344</v>
      </c>
      <c r="EB173" t="s">
        <v>3931</v>
      </c>
      <c r="EC173" t="s">
        <v>6345</v>
      </c>
      <c r="ED173" t="s">
        <v>6346</v>
      </c>
      <c r="EE173" t="s">
        <v>6347</v>
      </c>
      <c r="EF173" t="s">
        <v>6348</v>
      </c>
      <c r="EG173" t="s">
        <v>40</v>
      </c>
      <c r="EH173">
        <v>0</v>
      </c>
      <c r="EI173">
        <v>1</v>
      </c>
      <c r="EJ173">
        <v>0</v>
      </c>
      <c r="EK173">
        <v>0</v>
      </c>
      <c r="EL173">
        <v>0</v>
      </c>
      <c r="EM173">
        <v>0</v>
      </c>
      <c r="EN173">
        <v>0</v>
      </c>
      <c r="EO173">
        <v>0</v>
      </c>
      <c r="EP173">
        <v>1</v>
      </c>
      <c r="EQ173">
        <v>0</v>
      </c>
      <c r="ER173">
        <v>0</v>
      </c>
      <c r="ES173" t="s">
        <v>53</v>
      </c>
      <c r="ET173" t="s">
        <v>4638</v>
      </c>
      <c r="EU173">
        <v>0</v>
      </c>
      <c r="EV173" t="s">
        <v>30</v>
      </c>
      <c r="EW173" t="s">
        <v>30</v>
      </c>
      <c r="EX173" t="s">
        <v>30</v>
      </c>
      <c r="EY173" t="s">
        <v>30</v>
      </c>
      <c r="EZ173">
        <f t="shared" si="2"/>
        <v>2.47804398140579</v>
      </c>
      <c r="FA173">
        <v>2.4780439814814801</v>
      </c>
      <c r="FB173" t="s">
        <v>14</v>
      </c>
      <c r="FC173">
        <v>0</v>
      </c>
      <c r="FD173">
        <v>1</v>
      </c>
      <c r="FF173">
        <v>1</v>
      </c>
      <c r="FG173" t="s">
        <v>30</v>
      </c>
      <c r="FH173" t="s">
        <v>30</v>
      </c>
      <c r="FI173" t="s">
        <v>30</v>
      </c>
      <c r="FJ173" t="s">
        <v>30</v>
      </c>
      <c r="FK173" t="s">
        <v>30</v>
      </c>
      <c r="FL173">
        <v>1</v>
      </c>
      <c r="FM173" t="s">
        <v>3726</v>
      </c>
      <c r="FN173">
        <v>0</v>
      </c>
      <c r="FO173">
        <v>1</v>
      </c>
      <c r="FP173" t="s">
        <v>237</v>
      </c>
      <c r="FQ173">
        <v>0</v>
      </c>
      <c r="FR173">
        <v>1</v>
      </c>
      <c r="FS173" t="s">
        <v>30</v>
      </c>
      <c r="FT173" t="s">
        <v>55</v>
      </c>
      <c r="FU173">
        <v>0</v>
      </c>
      <c r="FV173">
        <v>0</v>
      </c>
      <c r="FW173">
        <v>0</v>
      </c>
      <c r="FX173">
        <v>0</v>
      </c>
      <c r="FY173" t="s">
        <v>53</v>
      </c>
      <c r="FZ173" t="s">
        <v>31</v>
      </c>
      <c r="GA173" t="s">
        <v>40</v>
      </c>
      <c r="GB173" t="s">
        <v>30</v>
      </c>
      <c r="GC173" t="s">
        <v>30</v>
      </c>
    </row>
    <row r="174" spans="1:185" x14ac:dyDescent="0.25">
      <c r="A174" t="s">
        <v>237</v>
      </c>
      <c r="B174" t="s">
        <v>1460</v>
      </c>
      <c r="C174">
        <v>1</v>
      </c>
      <c r="D174" t="s">
        <v>1460</v>
      </c>
      <c r="E174">
        <v>1</v>
      </c>
      <c r="F174" t="s">
        <v>75</v>
      </c>
      <c r="G174" t="s">
        <v>75</v>
      </c>
      <c r="H174" t="s">
        <v>30</v>
      </c>
      <c r="I174" t="s">
        <v>30</v>
      </c>
      <c r="J174" t="s">
        <v>30</v>
      </c>
      <c r="K174" t="s">
        <v>30</v>
      </c>
      <c r="L174" t="s">
        <v>30</v>
      </c>
      <c r="M174" t="s">
        <v>30</v>
      </c>
      <c r="N174" t="s">
        <v>30</v>
      </c>
      <c r="O174" t="s">
        <v>30</v>
      </c>
      <c r="P174" t="s">
        <v>30</v>
      </c>
      <c r="Q174" s="29" t="s">
        <v>30</v>
      </c>
      <c r="R174" s="29" t="s">
        <v>30</v>
      </c>
      <c r="S174" t="s">
        <v>30</v>
      </c>
      <c r="T174" t="s">
        <v>30</v>
      </c>
      <c r="U174" t="s">
        <v>30</v>
      </c>
      <c r="V174" t="s">
        <v>30</v>
      </c>
      <c r="W174" t="s">
        <v>30</v>
      </c>
      <c r="X174" t="s">
        <v>30</v>
      </c>
      <c r="Y174" s="29" t="s">
        <v>30</v>
      </c>
      <c r="Z174" s="29" t="s">
        <v>30</v>
      </c>
      <c r="AA174" s="29" t="s">
        <v>30</v>
      </c>
      <c r="AB174" t="s">
        <v>30</v>
      </c>
      <c r="AC174" t="s">
        <v>30</v>
      </c>
      <c r="AD174" t="s">
        <v>30</v>
      </c>
      <c r="AE174" t="s">
        <v>30</v>
      </c>
      <c r="AF174" t="s">
        <v>30</v>
      </c>
      <c r="AG174" t="s">
        <v>30</v>
      </c>
      <c r="AH174" t="s">
        <v>30</v>
      </c>
      <c r="AI174" t="s">
        <v>30</v>
      </c>
      <c r="AJ174" t="s">
        <v>6349</v>
      </c>
      <c r="AK174" t="s">
        <v>30</v>
      </c>
      <c r="AL174" t="s">
        <v>30</v>
      </c>
      <c r="AM174" t="s">
        <v>30</v>
      </c>
      <c r="AN174" s="29" t="s">
        <v>30</v>
      </c>
      <c r="AO174" t="s">
        <v>30</v>
      </c>
      <c r="AP174" t="s">
        <v>30</v>
      </c>
      <c r="AQ174" t="s">
        <v>30</v>
      </c>
      <c r="AR174" t="s">
        <v>30</v>
      </c>
      <c r="AS174" t="s">
        <v>30</v>
      </c>
      <c r="AT174" t="s">
        <v>30</v>
      </c>
      <c r="AU174" t="s">
        <v>30</v>
      </c>
      <c r="AV174" t="s">
        <v>30</v>
      </c>
      <c r="AW174" t="s">
        <v>30</v>
      </c>
      <c r="AX174" t="s">
        <v>30</v>
      </c>
      <c r="AY174" t="s">
        <v>30</v>
      </c>
      <c r="AZ174" t="s">
        <v>30</v>
      </c>
      <c r="BA174" t="s">
        <v>30</v>
      </c>
      <c r="BB174" t="s">
        <v>30</v>
      </c>
      <c r="BC174" t="s">
        <v>30</v>
      </c>
      <c r="BD174" t="s">
        <v>30</v>
      </c>
      <c r="BE174" t="s">
        <v>30</v>
      </c>
      <c r="BF174" t="s">
        <v>30</v>
      </c>
      <c r="BG174" t="s">
        <v>30</v>
      </c>
      <c r="BH174" t="s">
        <v>30</v>
      </c>
      <c r="BI174" t="s">
        <v>30</v>
      </c>
      <c r="BJ174" t="s">
        <v>30</v>
      </c>
      <c r="BK174" s="29" t="s">
        <v>30</v>
      </c>
      <c r="BL174" t="s">
        <v>3914</v>
      </c>
      <c r="BM174" t="s">
        <v>6117</v>
      </c>
      <c r="BN174" s="30">
        <v>45547.795416666697</v>
      </c>
      <c r="BO174" t="s">
        <v>6350</v>
      </c>
      <c r="BP174" t="s">
        <v>6351</v>
      </c>
      <c r="BQ174" t="s">
        <v>6352</v>
      </c>
      <c r="BR174" t="s">
        <v>3962</v>
      </c>
      <c r="BS174" t="s">
        <v>3920</v>
      </c>
      <c r="BT174" t="s">
        <v>3921</v>
      </c>
      <c r="BU174" t="s">
        <v>5253</v>
      </c>
      <c r="BV174" t="s">
        <v>6353</v>
      </c>
      <c r="BW174" t="s">
        <v>6354</v>
      </c>
      <c r="BX174" t="s">
        <v>4173</v>
      </c>
      <c r="BY174" t="s">
        <v>3926</v>
      </c>
      <c r="BZ174" t="s">
        <v>3927</v>
      </c>
      <c r="CA174" s="30">
        <v>45547.644525463002</v>
      </c>
      <c r="CB174" s="30">
        <v>45547.644525463002</v>
      </c>
      <c r="CC174" s="30">
        <v>45547.643194444398</v>
      </c>
      <c r="CD174" t="s">
        <v>15</v>
      </c>
      <c r="CE174">
        <v>2024</v>
      </c>
      <c r="CF174">
        <v>9</v>
      </c>
      <c r="CG174" t="s">
        <v>6355</v>
      </c>
      <c r="CH174" t="s">
        <v>55</v>
      </c>
      <c r="CI174" t="s">
        <v>3929</v>
      </c>
      <c r="CJ174" t="s">
        <v>3930</v>
      </c>
      <c r="CK174" t="s">
        <v>6355</v>
      </c>
      <c r="CL174" t="s">
        <v>3931</v>
      </c>
      <c r="CM174">
        <v>2035</v>
      </c>
      <c r="CN174" t="s">
        <v>3967</v>
      </c>
      <c r="CO174" t="s">
        <v>6355</v>
      </c>
      <c r="CP174" s="30">
        <v>45547</v>
      </c>
      <c r="CQ174" s="30">
        <v>45912</v>
      </c>
      <c r="CR174" t="s">
        <v>3968</v>
      </c>
      <c r="CS174" t="s">
        <v>5178</v>
      </c>
      <c r="CT174" t="s">
        <v>6356</v>
      </c>
      <c r="CU174">
        <v>42922</v>
      </c>
      <c r="CV174">
        <v>7</v>
      </c>
      <c r="CW174" t="s">
        <v>3935</v>
      </c>
      <c r="CX174" t="s">
        <v>3968</v>
      </c>
      <c r="CY174" t="s">
        <v>6357</v>
      </c>
      <c r="CZ174" t="s">
        <v>6358</v>
      </c>
      <c r="DA174" t="s">
        <v>6359</v>
      </c>
      <c r="DB174" t="s">
        <v>6353</v>
      </c>
      <c r="DC174" t="s">
        <v>6353</v>
      </c>
      <c r="DD174" t="s">
        <v>6360</v>
      </c>
      <c r="DE174" t="s">
        <v>6361</v>
      </c>
      <c r="DF174" t="s">
        <v>5650</v>
      </c>
      <c r="DG174" t="s">
        <v>3968</v>
      </c>
      <c r="DH174" t="s">
        <v>4931</v>
      </c>
      <c r="DI174" t="s">
        <v>5856</v>
      </c>
      <c r="DJ174" t="s">
        <v>6362</v>
      </c>
      <c r="DK174" t="s">
        <v>75</v>
      </c>
      <c r="DL174" t="s">
        <v>3926</v>
      </c>
      <c r="DM174" t="s">
        <v>3945</v>
      </c>
      <c r="DN174" t="s">
        <v>3927</v>
      </c>
      <c r="DO174" t="s">
        <v>4173</v>
      </c>
      <c r="DP174" t="s">
        <v>3980</v>
      </c>
      <c r="DQ174" t="s">
        <v>15</v>
      </c>
      <c r="DR174" t="s">
        <v>3980</v>
      </c>
      <c r="DS174" t="s">
        <v>3981</v>
      </c>
      <c r="DT174" t="s">
        <v>3949</v>
      </c>
      <c r="DU174" t="s">
        <v>6363</v>
      </c>
      <c r="DV174">
        <v>3.37</v>
      </c>
      <c r="DW174">
        <v>3.37</v>
      </c>
      <c r="DX174" t="s">
        <v>3931</v>
      </c>
      <c r="DY174" t="s">
        <v>6364</v>
      </c>
      <c r="DZ174" s="30">
        <v>45547.676851851902</v>
      </c>
      <c r="EA174" t="s">
        <v>4112</v>
      </c>
      <c r="EB174" t="s">
        <v>3931</v>
      </c>
      <c r="EC174" t="s">
        <v>3931</v>
      </c>
      <c r="ED174" t="s">
        <v>3931</v>
      </c>
      <c r="EE174" t="s">
        <v>6365</v>
      </c>
      <c r="EF174" t="s">
        <v>6366</v>
      </c>
      <c r="EG174" t="s">
        <v>30</v>
      </c>
      <c r="EH174" t="s">
        <v>30</v>
      </c>
      <c r="EI174" t="s">
        <v>30</v>
      </c>
      <c r="EJ174" t="s">
        <v>30</v>
      </c>
      <c r="EK174" t="s">
        <v>30</v>
      </c>
      <c r="EL174">
        <v>0</v>
      </c>
      <c r="EM174">
        <v>0</v>
      </c>
      <c r="EN174" t="s">
        <v>30</v>
      </c>
      <c r="EO174" t="s">
        <v>30</v>
      </c>
      <c r="EP174">
        <v>1</v>
      </c>
      <c r="EQ174">
        <v>0</v>
      </c>
      <c r="ER174">
        <v>0</v>
      </c>
      <c r="ES174" t="s">
        <v>67</v>
      </c>
      <c r="ET174" t="s">
        <v>6353</v>
      </c>
      <c r="EU174">
        <v>0</v>
      </c>
      <c r="EV174" t="s">
        <v>30</v>
      </c>
      <c r="EW174" t="s">
        <v>30</v>
      </c>
      <c r="EX174" t="s">
        <v>30</v>
      </c>
      <c r="EY174" t="s">
        <v>30</v>
      </c>
      <c r="EZ174" t="str">
        <f t="shared" si="2"/>
        <v/>
      </c>
      <c r="FA174">
        <v>0.15089120370370401</v>
      </c>
      <c r="FB174" t="s">
        <v>15</v>
      </c>
      <c r="FC174">
        <v>1</v>
      </c>
      <c r="FD174">
        <v>0</v>
      </c>
      <c r="FG174" t="s">
        <v>30</v>
      </c>
      <c r="FH174" t="s">
        <v>30</v>
      </c>
      <c r="FI174" t="s">
        <v>30</v>
      </c>
      <c r="FJ174" t="s">
        <v>30</v>
      </c>
      <c r="FK174" t="s">
        <v>30</v>
      </c>
      <c r="FL174">
        <v>1</v>
      </c>
      <c r="FM174" t="s">
        <v>3726</v>
      </c>
      <c r="FN174">
        <v>1</v>
      </c>
      <c r="FO174">
        <v>0</v>
      </c>
      <c r="FP174" t="s">
        <v>237</v>
      </c>
      <c r="FQ174">
        <v>1</v>
      </c>
      <c r="FR174">
        <v>0</v>
      </c>
      <c r="FS174" t="s">
        <v>30</v>
      </c>
      <c r="FT174" t="s">
        <v>55</v>
      </c>
      <c r="FU174">
        <v>0</v>
      </c>
      <c r="FV174">
        <v>0</v>
      </c>
      <c r="FW174">
        <v>0</v>
      </c>
      <c r="FX174">
        <v>0</v>
      </c>
      <c r="FY174" t="s">
        <v>67</v>
      </c>
      <c r="FZ174" t="s">
        <v>75</v>
      </c>
      <c r="GA174" t="s">
        <v>30</v>
      </c>
      <c r="GB174" t="s">
        <v>30</v>
      </c>
      <c r="GC174" t="s">
        <v>30</v>
      </c>
    </row>
    <row r="175" spans="1:185" x14ac:dyDescent="0.25">
      <c r="A175" t="s">
        <v>237</v>
      </c>
      <c r="B175" t="s">
        <v>1460</v>
      </c>
      <c r="C175">
        <v>1</v>
      </c>
      <c r="D175" t="s">
        <v>1460</v>
      </c>
      <c r="E175">
        <v>1</v>
      </c>
      <c r="F175" t="s">
        <v>76</v>
      </c>
      <c r="G175" t="s">
        <v>76</v>
      </c>
      <c r="H175" t="s">
        <v>30</v>
      </c>
      <c r="I175" t="s">
        <v>30</v>
      </c>
      <c r="J175" t="s">
        <v>30</v>
      </c>
      <c r="K175" t="s">
        <v>30</v>
      </c>
      <c r="L175" t="s">
        <v>30</v>
      </c>
      <c r="M175" t="s">
        <v>30</v>
      </c>
      <c r="N175" t="s">
        <v>30</v>
      </c>
      <c r="O175" t="s">
        <v>30</v>
      </c>
      <c r="P175" t="s">
        <v>30</v>
      </c>
      <c r="Q175" s="29" t="s">
        <v>30</v>
      </c>
      <c r="R175" s="29" t="s">
        <v>30</v>
      </c>
      <c r="S175" t="s">
        <v>30</v>
      </c>
      <c r="T175" t="s">
        <v>30</v>
      </c>
      <c r="U175" t="s">
        <v>30</v>
      </c>
      <c r="V175" t="s">
        <v>30</v>
      </c>
      <c r="W175" t="s">
        <v>30</v>
      </c>
      <c r="X175" t="s">
        <v>30</v>
      </c>
      <c r="Y175" s="29" t="s">
        <v>30</v>
      </c>
      <c r="Z175" s="29" t="s">
        <v>30</v>
      </c>
      <c r="AA175" s="29" t="s">
        <v>30</v>
      </c>
      <c r="AB175" t="s">
        <v>30</v>
      </c>
      <c r="AC175" t="s">
        <v>30</v>
      </c>
      <c r="AD175" t="s">
        <v>30</v>
      </c>
      <c r="AE175" t="s">
        <v>30</v>
      </c>
      <c r="AF175" t="s">
        <v>30</v>
      </c>
      <c r="AG175" t="s">
        <v>30</v>
      </c>
      <c r="AH175" t="s">
        <v>30</v>
      </c>
      <c r="AI175" t="s">
        <v>30</v>
      </c>
      <c r="AJ175" t="s">
        <v>6367</v>
      </c>
      <c r="AK175" t="s">
        <v>30</v>
      </c>
      <c r="AL175" t="s">
        <v>30</v>
      </c>
      <c r="AM175" t="s">
        <v>30</v>
      </c>
      <c r="AN175" s="29" t="s">
        <v>30</v>
      </c>
      <c r="AO175" t="s">
        <v>30</v>
      </c>
      <c r="AP175" t="s">
        <v>30</v>
      </c>
      <c r="AQ175" t="s">
        <v>30</v>
      </c>
      <c r="AR175" t="s">
        <v>30</v>
      </c>
      <c r="AS175" t="s">
        <v>30</v>
      </c>
      <c r="AT175" t="s">
        <v>30</v>
      </c>
      <c r="AU175" t="s">
        <v>30</v>
      </c>
      <c r="AV175" t="s">
        <v>30</v>
      </c>
      <c r="AW175" t="s">
        <v>30</v>
      </c>
      <c r="AX175" t="s">
        <v>30</v>
      </c>
      <c r="AY175" t="s">
        <v>30</v>
      </c>
      <c r="AZ175" t="s">
        <v>30</v>
      </c>
      <c r="BA175" t="s">
        <v>30</v>
      </c>
      <c r="BB175" t="s">
        <v>30</v>
      </c>
      <c r="BC175" t="s">
        <v>30</v>
      </c>
      <c r="BD175" t="s">
        <v>30</v>
      </c>
      <c r="BE175" t="s">
        <v>30</v>
      </c>
      <c r="BF175" t="s">
        <v>30</v>
      </c>
      <c r="BG175" t="s">
        <v>30</v>
      </c>
      <c r="BH175" t="s">
        <v>30</v>
      </c>
      <c r="BI175" t="s">
        <v>30</v>
      </c>
      <c r="BJ175" t="s">
        <v>30</v>
      </c>
      <c r="BK175" s="29" t="s">
        <v>30</v>
      </c>
      <c r="BL175" t="s">
        <v>3914</v>
      </c>
      <c r="BM175" t="s">
        <v>6117</v>
      </c>
      <c r="BN175" s="30">
        <v>45583.293680555602</v>
      </c>
      <c r="BO175" t="s">
        <v>6368</v>
      </c>
      <c r="BP175" t="s">
        <v>6369</v>
      </c>
      <c r="BQ175" t="s">
        <v>6370</v>
      </c>
      <c r="BR175" t="s">
        <v>3962</v>
      </c>
      <c r="BS175" t="s">
        <v>3920</v>
      </c>
      <c r="BT175" t="s">
        <v>3921</v>
      </c>
      <c r="BU175" t="s">
        <v>6371</v>
      </c>
      <c r="BV175" t="s">
        <v>6372</v>
      </c>
      <c r="BW175" t="s">
        <v>6373</v>
      </c>
      <c r="BX175" t="s">
        <v>6333</v>
      </c>
      <c r="BY175" t="s">
        <v>3926</v>
      </c>
      <c r="BZ175" t="s">
        <v>3927</v>
      </c>
      <c r="CA175" s="30">
        <v>45583.293645833299</v>
      </c>
      <c r="CB175" s="30">
        <v>45583.293680555602</v>
      </c>
      <c r="CC175" s="30">
        <v>45583.290532407402</v>
      </c>
      <c r="CD175" t="s">
        <v>15</v>
      </c>
      <c r="CE175">
        <v>2024</v>
      </c>
      <c r="CF175">
        <v>10</v>
      </c>
      <c r="CG175" t="s">
        <v>3967</v>
      </c>
      <c r="CH175" t="s">
        <v>55</v>
      </c>
      <c r="CI175" t="s">
        <v>3929</v>
      </c>
      <c r="CJ175" t="s">
        <v>3930</v>
      </c>
      <c r="CK175" t="s">
        <v>3931</v>
      </c>
      <c r="CL175" t="s">
        <v>3967</v>
      </c>
      <c r="CM175">
        <v>2035</v>
      </c>
      <c r="CN175" t="s">
        <v>3967</v>
      </c>
      <c r="CO175" t="s">
        <v>3967</v>
      </c>
      <c r="CP175" s="30">
        <v>45583</v>
      </c>
      <c r="CQ175" s="30">
        <v>45948</v>
      </c>
      <c r="CR175" t="s">
        <v>3968</v>
      </c>
      <c r="CS175" t="s">
        <v>6374</v>
      </c>
      <c r="CT175" t="s">
        <v>6375</v>
      </c>
      <c r="CU175">
        <v>41148</v>
      </c>
      <c r="CV175">
        <v>12</v>
      </c>
      <c r="CW175" t="s">
        <v>3971</v>
      </c>
      <c r="CX175" t="s">
        <v>3968</v>
      </c>
      <c r="CY175" t="s">
        <v>6376</v>
      </c>
      <c r="CZ175" t="s">
        <v>6377</v>
      </c>
      <c r="DA175" t="s">
        <v>6359</v>
      </c>
      <c r="DB175" t="s">
        <v>6372</v>
      </c>
      <c r="DC175" t="s">
        <v>6372</v>
      </c>
      <c r="DD175" t="s">
        <v>6378</v>
      </c>
      <c r="DE175" t="s">
        <v>6379</v>
      </c>
      <c r="DF175" t="s">
        <v>5067</v>
      </c>
      <c r="DG175" t="s">
        <v>3968</v>
      </c>
      <c r="DH175" t="s">
        <v>3977</v>
      </c>
      <c r="DI175" t="s">
        <v>5856</v>
      </c>
      <c r="DJ175" t="s">
        <v>6380</v>
      </c>
      <c r="DK175" t="s">
        <v>76</v>
      </c>
      <c r="DL175" t="s">
        <v>3926</v>
      </c>
      <c r="DM175" t="s">
        <v>3945</v>
      </c>
      <c r="DN175" t="s">
        <v>3927</v>
      </c>
      <c r="DO175" t="s">
        <v>6333</v>
      </c>
      <c r="DP175" t="s">
        <v>3980</v>
      </c>
      <c r="DQ175" t="s">
        <v>15</v>
      </c>
      <c r="DR175" t="s">
        <v>3980</v>
      </c>
      <c r="DS175" t="s">
        <v>3981</v>
      </c>
      <c r="DT175" t="s">
        <v>3949</v>
      </c>
      <c r="DU175" t="s">
        <v>6363</v>
      </c>
      <c r="DV175">
        <v>0</v>
      </c>
      <c r="DW175">
        <v>0</v>
      </c>
      <c r="DX175" t="s">
        <v>3931</v>
      </c>
      <c r="DY175" t="s">
        <v>6381</v>
      </c>
      <c r="DZ175" s="30" t="s">
        <v>30</v>
      </c>
      <c r="EA175" t="s">
        <v>3931</v>
      </c>
      <c r="EB175" t="s">
        <v>3931</v>
      </c>
      <c r="EC175" t="s">
        <v>3931</v>
      </c>
      <c r="ED175" t="s">
        <v>3931</v>
      </c>
      <c r="EE175" t="s">
        <v>6382</v>
      </c>
      <c r="EF175" t="s">
        <v>6383</v>
      </c>
      <c r="EG175" t="s">
        <v>30</v>
      </c>
      <c r="EH175" t="s">
        <v>30</v>
      </c>
      <c r="EI175" t="s">
        <v>30</v>
      </c>
      <c r="EJ175" t="s">
        <v>30</v>
      </c>
      <c r="EK175" t="s">
        <v>30</v>
      </c>
      <c r="EL175">
        <v>0</v>
      </c>
      <c r="EM175">
        <v>0</v>
      </c>
      <c r="EN175" t="s">
        <v>30</v>
      </c>
      <c r="EO175" t="s">
        <v>30</v>
      </c>
      <c r="EP175">
        <v>1</v>
      </c>
      <c r="EQ175">
        <v>0</v>
      </c>
      <c r="ER175">
        <v>0</v>
      </c>
      <c r="ES175" t="s">
        <v>67</v>
      </c>
      <c r="ET175" t="s">
        <v>6372</v>
      </c>
      <c r="EU175">
        <v>0</v>
      </c>
      <c r="EV175" t="s">
        <v>30</v>
      </c>
      <c r="EW175" t="s">
        <v>30</v>
      </c>
      <c r="EX175" t="s">
        <v>30</v>
      </c>
      <c r="EY175" t="s">
        <v>30</v>
      </c>
      <c r="EZ175" t="str">
        <f t="shared" si="2"/>
        <v/>
      </c>
      <c r="FA175">
        <v>3.4722222222222202E-5</v>
      </c>
      <c r="FB175" t="s">
        <v>15</v>
      </c>
      <c r="FC175">
        <v>1</v>
      </c>
      <c r="FD175">
        <v>0</v>
      </c>
      <c r="FG175" t="s">
        <v>30</v>
      </c>
      <c r="FH175" t="s">
        <v>30</v>
      </c>
      <c r="FI175" t="s">
        <v>30</v>
      </c>
      <c r="FJ175" t="s">
        <v>30</v>
      </c>
      <c r="FK175" t="s">
        <v>30</v>
      </c>
      <c r="FL175">
        <v>1</v>
      </c>
      <c r="FM175" t="s">
        <v>3726</v>
      </c>
      <c r="FN175">
        <v>1</v>
      </c>
      <c r="FO175">
        <v>0</v>
      </c>
      <c r="FP175" t="s">
        <v>237</v>
      </c>
      <c r="FQ175">
        <v>1</v>
      </c>
      <c r="FR175">
        <v>0</v>
      </c>
      <c r="FS175" t="s">
        <v>30</v>
      </c>
      <c r="FT175" t="s">
        <v>55</v>
      </c>
      <c r="FU175">
        <v>0</v>
      </c>
      <c r="FV175">
        <v>0</v>
      </c>
      <c r="FW175">
        <v>0</v>
      </c>
      <c r="FX175">
        <v>0</v>
      </c>
      <c r="FY175" t="s">
        <v>67</v>
      </c>
      <c r="FZ175" t="s">
        <v>76</v>
      </c>
      <c r="GA175" t="s">
        <v>30</v>
      </c>
      <c r="GB175" t="s">
        <v>30</v>
      </c>
      <c r="GC175" t="s">
        <v>30</v>
      </c>
    </row>
    <row r="176" spans="1:185" x14ac:dyDescent="0.25">
      <c r="A176" t="s">
        <v>237</v>
      </c>
      <c r="B176" t="s">
        <v>1460</v>
      </c>
      <c r="C176">
        <v>1</v>
      </c>
      <c r="D176" t="s">
        <v>1460</v>
      </c>
      <c r="E176">
        <v>1</v>
      </c>
      <c r="F176" t="s">
        <v>31</v>
      </c>
      <c r="G176" t="s">
        <v>31</v>
      </c>
      <c r="H176" t="s">
        <v>30</v>
      </c>
      <c r="I176" t="s">
        <v>30</v>
      </c>
      <c r="J176" t="s">
        <v>30</v>
      </c>
      <c r="K176" t="s">
        <v>30</v>
      </c>
      <c r="L176" t="s">
        <v>30</v>
      </c>
      <c r="M176" t="s">
        <v>30</v>
      </c>
      <c r="N176" t="s">
        <v>30</v>
      </c>
      <c r="O176" t="s">
        <v>30</v>
      </c>
      <c r="P176" t="s">
        <v>30</v>
      </c>
      <c r="Q176" s="29" t="s">
        <v>30</v>
      </c>
      <c r="R176" s="29" t="s">
        <v>30</v>
      </c>
      <c r="S176" t="s">
        <v>30</v>
      </c>
      <c r="T176" t="s">
        <v>30</v>
      </c>
      <c r="U176" t="s">
        <v>30</v>
      </c>
      <c r="V176" t="s">
        <v>30</v>
      </c>
      <c r="W176" t="s">
        <v>30</v>
      </c>
      <c r="X176" t="s">
        <v>30</v>
      </c>
      <c r="Y176" s="29" t="s">
        <v>30</v>
      </c>
      <c r="Z176" s="29" t="s">
        <v>30</v>
      </c>
      <c r="AA176" s="29" t="s">
        <v>30</v>
      </c>
      <c r="AB176" t="s">
        <v>30</v>
      </c>
      <c r="AC176" t="s">
        <v>30</v>
      </c>
      <c r="AD176" t="s">
        <v>30</v>
      </c>
      <c r="AE176" t="s">
        <v>30</v>
      </c>
      <c r="AF176" t="s">
        <v>30</v>
      </c>
      <c r="AG176" t="s">
        <v>30</v>
      </c>
      <c r="AH176" t="s">
        <v>30</v>
      </c>
      <c r="AI176" t="s">
        <v>30</v>
      </c>
      <c r="AJ176" t="s">
        <v>6384</v>
      </c>
      <c r="AK176" t="s">
        <v>30</v>
      </c>
      <c r="AL176" t="s">
        <v>30</v>
      </c>
      <c r="AM176" t="s">
        <v>30</v>
      </c>
      <c r="AN176" s="29" t="s">
        <v>30</v>
      </c>
      <c r="AO176" t="s">
        <v>30</v>
      </c>
      <c r="AP176" t="s">
        <v>30</v>
      </c>
      <c r="AQ176" t="s">
        <v>30</v>
      </c>
      <c r="AR176" t="s">
        <v>30</v>
      </c>
      <c r="AS176" t="s">
        <v>30</v>
      </c>
      <c r="AT176" t="s">
        <v>30</v>
      </c>
      <c r="AU176" t="s">
        <v>30</v>
      </c>
      <c r="AV176" t="s">
        <v>30</v>
      </c>
      <c r="AW176" t="s">
        <v>30</v>
      </c>
      <c r="AX176" t="s">
        <v>30</v>
      </c>
      <c r="AY176" t="s">
        <v>30</v>
      </c>
      <c r="AZ176" t="s">
        <v>30</v>
      </c>
      <c r="BA176" t="s">
        <v>30</v>
      </c>
      <c r="BB176" t="s">
        <v>30</v>
      </c>
      <c r="BC176" t="s">
        <v>30</v>
      </c>
      <c r="BD176" t="s">
        <v>30</v>
      </c>
      <c r="BE176" t="s">
        <v>30</v>
      </c>
      <c r="BF176" t="s">
        <v>30</v>
      </c>
      <c r="BG176" t="s">
        <v>30</v>
      </c>
      <c r="BH176" t="s">
        <v>30</v>
      </c>
      <c r="BI176" t="s">
        <v>30</v>
      </c>
      <c r="BJ176" t="s">
        <v>30</v>
      </c>
      <c r="BK176" s="29" t="s">
        <v>30</v>
      </c>
      <c r="BL176" t="s">
        <v>3914</v>
      </c>
      <c r="BM176" t="s">
        <v>6117</v>
      </c>
      <c r="BN176" s="30">
        <v>45491.324594907397</v>
      </c>
      <c r="BO176" t="s">
        <v>6385</v>
      </c>
      <c r="BP176" t="s">
        <v>4802</v>
      </c>
      <c r="BQ176" t="s">
        <v>4803</v>
      </c>
      <c r="BR176" t="s">
        <v>3962</v>
      </c>
      <c r="BS176" t="s">
        <v>3920</v>
      </c>
      <c r="BT176" t="s">
        <v>3921</v>
      </c>
      <c r="BU176" t="s">
        <v>5725</v>
      </c>
      <c r="BV176" t="s">
        <v>4804</v>
      </c>
      <c r="BW176" t="s">
        <v>4805</v>
      </c>
      <c r="BX176" t="s">
        <v>6333</v>
      </c>
      <c r="BY176" t="s">
        <v>3926</v>
      </c>
      <c r="BZ176" t="s">
        <v>3927</v>
      </c>
      <c r="CA176" s="30">
        <v>45491.324571759302</v>
      </c>
      <c r="CB176" s="30">
        <v>45491.324594907397</v>
      </c>
      <c r="CC176" s="30">
        <v>45491.323125000003</v>
      </c>
      <c r="CD176" t="s">
        <v>15</v>
      </c>
      <c r="CE176">
        <v>2024</v>
      </c>
      <c r="CF176">
        <v>7</v>
      </c>
      <c r="CG176" t="s">
        <v>3967</v>
      </c>
      <c r="CH176" t="s">
        <v>55</v>
      </c>
      <c r="CI176" t="s">
        <v>3929</v>
      </c>
      <c r="CJ176" t="s">
        <v>3930</v>
      </c>
      <c r="CK176" t="s">
        <v>3931</v>
      </c>
      <c r="CL176" t="s">
        <v>3967</v>
      </c>
      <c r="CM176">
        <v>2035</v>
      </c>
      <c r="CN176" t="s">
        <v>3967</v>
      </c>
      <c r="CO176" t="s">
        <v>3967</v>
      </c>
      <c r="CP176" s="30">
        <v>45491</v>
      </c>
      <c r="CQ176" s="30">
        <v>45856</v>
      </c>
      <c r="CR176" t="s">
        <v>3968</v>
      </c>
      <c r="CS176" t="s">
        <v>4806</v>
      </c>
      <c r="CT176" t="s">
        <v>3970</v>
      </c>
      <c r="CU176">
        <v>27355</v>
      </c>
      <c r="CV176">
        <v>49</v>
      </c>
      <c r="CW176" t="s">
        <v>3971</v>
      </c>
      <c r="CX176" t="s">
        <v>3968</v>
      </c>
      <c r="CY176" t="s">
        <v>6386</v>
      </c>
      <c r="CZ176" t="s">
        <v>6338</v>
      </c>
      <c r="DA176" t="s">
        <v>6359</v>
      </c>
      <c r="DB176" t="s">
        <v>4804</v>
      </c>
      <c r="DC176" t="s">
        <v>4804</v>
      </c>
      <c r="DD176" t="s">
        <v>4807</v>
      </c>
      <c r="DE176" t="s">
        <v>4808</v>
      </c>
      <c r="DF176" t="s">
        <v>4809</v>
      </c>
      <c r="DG176" t="s">
        <v>3968</v>
      </c>
      <c r="DH176" t="s">
        <v>4810</v>
      </c>
      <c r="DI176" t="s">
        <v>5856</v>
      </c>
      <c r="DJ176" t="s">
        <v>6342</v>
      </c>
      <c r="DK176" t="s">
        <v>31</v>
      </c>
      <c r="DL176" t="s">
        <v>3926</v>
      </c>
      <c r="DM176" t="s">
        <v>3945</v>
      </c>
      <c r="DN176" t="s">
        <v>3927</v>
      </c>
      <c r="DO176" t="s">
        <v>6333</v>
      </c>
      <c r="DP176" t="s">
        <v>3980</v>
      </c>
      <c r="DQ176" t="s">
        <v>15</v>
      </c>
      <c r="DR176" t="s">
        <v>3980</v>
      </c>
      <c r="DS176" t="s">
        <v>3981</v>
      </c>
      <c r="DT176" t="s">
        <v>3949</v>
      </c>
      <c r="DU176" t="s">
        <v>6363</v>
      </c>
      <c r="DV176">
        <v>0</v>
      </c>
      <c r="DW176">
        <v>0</v>
      </c>
      <c r="DX176" t="s">
        <v>3931</v>
      </c>
      <c r="DY176" t="s">
        <v>6387</v>
      </c>
      <c r="DZ176" s="30" t="s">
        <v>30</v>
      </c>
      <c r="EA176" t="s">
        <v>3931</v>
      </c>
      <c r="EB176" t="s">
        <v>3931</v>
      </c>
      <c r="EC176" t="s">
        <v>3931</v>
      </c>
      <c r="ED176" t="s">
        <v>3931</v>
      </c>
      <c r="EE176" t="s">
        <v>4811</v>
      </c>
      <c r="EF176" t="s">
        <v>6388</v>
      </c>
      <c r="EG176" t="s">
        <v>30</v>
      </c>
      <c r="EH176" t="s">
        <v>30</v>
      </c>
      <c r="EI176" t="s">
        <v>30</v>
      </c>
      <c r="EJ176" t="s">
        <v>30</v>
      </c>
      <c r="EK176" t="s">
        <v>30</v>
      </c>
      <c r="EL176">
        <v>0</v>
      </c>
      <c r="EM176">
        <v>0</v>
      </c>
      <c r="EN176" t="s">
        <v>30</v>
      </c>
      <c r="EO176" t="s">
        <v>30</v>
      </c>
      <c r="EP176">
        <v>1</v>
      </c>
      <c r="EQ176">
        <v>0</v>
      </c>
      <c r="ER176">
        <v>0</v>
      </c>
      <c r="ES176" t="s">
        <v>53</v>
      </c>
      <c r="ET176" t="s">
        <v>4804</v>
      </c>
      <c r="EU176">
        <v>0</v>
      </c>
      <c r="EV176" t="s">
        <v>30</v>
      </c>
      <c r="EW176" t="s">
        <v>30</v>
      </c>
      <c r="EX176" t="s">
        <v>30</v>
      </c>
      <c r="EY176" t="s">
        <v>30</v>
      </c>
      <c r="EZ176" t="str">
        <f t="shared" si="2"/>
        <v/>
      </c>
      <c r="FA176">
        <v>2.31481481481481E-5</v>
      </c>
      <c r="FB176" t="s">
        <v>15</v>
      </c>
      <c r="FC176">
        <v>1</v>
      </c>
      <c r="FD176">
        <v>0</v>
      </c>
      <c r="FG176" t="s">
        <v>30</v>
      </c>
      <c r="FH176" t="s">
        <v>30</v>
      </c>
      <c r="FI176" t="s">
        <v>30</v>
      </c>
      <c r="FJ176" t="s">
        <v>30</v>
      </c>
      <c r="FK176" t="s">
        <v>30</v>
      </c>
      <c r="FL176">
        <v>1</v>
      </c>
      <c r="FM176" t="s">
        <v>3726</v>
      </c>
      <c r="FN176">
        <v>1</v>
      </c>
      <c r="FO176">
        <v>0</v>
      </c>
      <c r="FP176" t="s">
        <v>237</v>
      </c>
      <c r="FQ176">
        <v>1</v>
      </c>
      <c r="FR176">
        <v>0</v>
      </c>
      <c r="FS176" t="s">
        <v>30</v>
      </c>
      <c r="FT176" t="s">
        <v>55</v>
      </c>
      <c r="FU176">
        <v>0</v>
      </c>
      <c r="FV176">
        <v>0</v>
      </c>
      <c r="FW176">
        <v>0</v>
      </c>
      <c r="FX176">
        <v>0</v>
      </c>
      <c r="FY176" t="s">
        <v>53</v>
      </c>
      <c r="FZ176" t="s">
        <v>31</v>
      </c>
      <c r="GA176" t="s">
        <v>30</v>
      </c>
      <c r="GB176" t="s">
        <v>30</v>
      </c>
      <c r="GC176" t="s">
        <v>30</v>
      </c>
    </row>
    <row r="177" spans="1:185" x14ac:dyDescent="0.25">
      <c r="A177" t="s">
        <v>237</v>
      </c>
      <c r="B177" t="s">
        <v>1460</v>
      </c>
      <c r="C177">
        <v>1</v>
      </c>
      <c r="D177" t="s">
        <v>1460</v>
      </c>
      <c r="E177">
        <v>1</v>
      </c>
      <c r="F177" t="s">
        <v>72</v>
      </c>
      <c r="G177" t="s">
        <v>72</v>
      </c>
      <c r="H177" t="s">
        <v>6389</v>
      </c>
      <c r="I177" t="s">
        <v>6390</v>
      </c>
      <c r="J177" t="s">
        <v>6223</v>
      </c>
      <c r="K177" t="s">
        <v>3981</v>
      </c>
      <c r="L177" t="s">
        <v>3971</v>
      </c>
      <c r="M177" t="s">
        <v>6224</v>
      </c>
      <c r="N177" t="s">
        <v>6248</v>
      </c>
      <c r="O177" t="s">
        <v>6391</v>
      </c>
      <c r="P177" t="s">
        <v>6392</v>
      </c>
      <c r="Q177" s="29">
        <v>45623</v>
      </c>
      <c r="R177" s="29">
        <v>45623</v>
      </c>
      <c r="S177">
        <v>0</v>
      </c>
      <c r="T177" t="s">
        <v>6393</v>
      </c>
      <c r="U177" t="s">
        <v>6394</v>
      </c>
      <c r="V177" t="s">
        <v>6230</v>
      </c>
      <c r="W177" t="s">
        <v>6395</v>
      </c>
      <c r="X177" t="s">
        <v>6396</v>
      </c>
      <c r="Y177" s="29">
        <v>45631</v>
      </c>
      <c r="Z177" s="29">
        <v>45646</v>
      </c>
      <c r="AA177" s="29">
        <v>45635</v>
      </c>
      <c r="AB177" t="s">
        <v>33</v>
      </c>
      <c r="AC177" t="s">
        <v>6233</v>
      </c>
      <c r="AD177" t="s">
        <v>6397</v>
      </c>
      <c r="AE177" t="s">
        <v>6235</v>
      </c>
      <c r="AF177" t="s">
        <v>6398</v>
      </c>
      <c r="AG177" t="s">
        <v>57</v>
      </c>
      <c r="AH177" t="s">
        <v>6399</v>
      </c>
      <c r="AI177" t="s">
        <v>6400</v>
      </c>
      <c r="AJ177" t="s">
        <v>6400</v>
      </c>
      <c r="AK177" t="s">
        <v>6230</v>
      </c>
      <c r="AL177" t="s">
        <v>6401</v>
      </c>
      <c r="AM177" t="s">
        <v>6402</v>
      </c>
      <c r="AN177" s="29">
        <v>41929</v>
      </c>
      <c r="AO177">
        <v>5</v>
      </c>
      <c r="AP177" t="s">
        <v>3968</v>
      </c>
      <c r="AQ177" t="s">
        <v>3968</v>
      </c>
      <c r="AR177" t="s">
        <v>3968</v>
      </c>
      <c r="AS177" t="s">
        <v>3968</v>
      </c>
      <c r="AT177" t="s">
        <v>6242</v>
      </c>
      <c r="AU177" t="s">
        <v>6243</v>
      </c>
      <c r="AV177" t="s">
        <v>6403</v>
      </c>
      <c r="AW177" t="s">
        <v>6404</v>
      </c>
      <c r="AX177" t="s">
        <v>3971</v>
      </c>
      <c r="AY177" t="s">
        <v>6246</v>
      </c>
      <c r="AZ177" t="s">
        <v>6405</v>
      </c>
      <c r="BA177" t="s">
        <v>6248</v>
      </c>
      <c r="BB177" t="s">
        <v>6248</v>
      </c>
      <c r="BC177" t="s">
        <v>6248</v>
      </c>
      <c r="BD177" t="s">
        <v>6117</v>
      </c>
      <c r="BE177" t="s">
        <v>3962</v>
      </c>
      <c r="BF177" t="s">
        <v>6391</v>
      </c>
      <c r="BG177" t="s">
        <v>6393</v>
      </c>
      <c r="BH177" t="s">
        <v>6394</v>
      </c>
      <c r="BI177" t="s">
        <v>6406</v>
      </c>
      <c r="BJ177" t="s">
        <v>14</v>
      </c>
      <c r="BK177" s="29">
        <v>41929</v>
      </c>
      <c r="BL177" t="s">
        <v>3914</v>
      </c>
      <c r="BM177" t="s">
        <v>6117</v>
      </c>
      <c r="BN177" s="30">
        <v>45623.5598032407</v>
      </c>
      <c r="BO177" t="s">
        <v>6407</v>
      </c>
      <c r="BP177" t="s">
        <v>6406</v>
      </c>
      <c r="BQ177" t="s">
        <v>6408</v>
      </c>
      <c r="BR177" t="s">
        <v>3962</v>
      </c>
      <c r="BS177" t="s">
        <v>3920</v>
      </c>
      <c r="BT177" t="s">
        <v>4013</v>
      </c>
      <c r="BU177" t="s">
        <v>4014</v>
      </c>
      <c r="BV177" t="s">
        <v>6409</v>
      </c>
      <c r="BW177" t="s">
        <v>6410</v>
      </c>
      <c r="BX177" t="s">
        <v>4173</v>
      </c>
      <c r="BY177" t="s">
        <v>3926</v>
      </c>
      <c r="BZ177" t="s">
        <v>3927</v>
      </c>
      <c r="CA177" s="30">
        <v>45623.394872685203</v>
      </c>
      <c r="CB177" s="30">
        <v>45623.4005555556</v>
      </c>
      <c r="CC177" s="30">
        <v>45623.393784722197</v>
      </c>
      <c r="CD177" t="s">
        <v>14</v>
      </c>
      <c r="CE177">
        <v>2024</v>
      </c>
      <c r="CF177">
        <v>11</v>
      </c>
      <c r="CG177" t="s">
        <v>6411</v>
      </c>
      <c r="CH177" t="s">
        <v>63</v>
      </c>
      <c r="CI177" t="s">
        <v>3929</v>
      </c>
      <c r="CJ177" t="s">
        <v>3930</v>
      </c>
      <c r="CK177" t="s">
        <v>3931</v>
      </c>
      <c r="CL177" t="s">
        <v>6411</v>
      </c>
      <c r="CM177">
        <v>0</v>
      </c>
      <c r="CN177" t="s">
        <v>71</v>
      </c>
      <c r="CO177" t="s">
        <v>6411</v>
      </c>
      <c r="CP177" s="30" t="s">
        <v>30</v>
      </c>
      <c r="CQ177" s="30" t="s">
        <v>30</v>
      </c>
      <c r="CR177" t="s">
        <v>3968</v>
      </c>
      <c r="CS177" t="s">
        <v>6402</v>
      </c>
      <c r="CT177" t="s">
        <v>6401</v>
      </c>
      <c r="CU177">
        <v>41929</v>
      </c>
      <c r="CV177">
        <v>10</v>
      </c>
      <c r="CW177" t="s">
        <v>3971</v>
      </c>
      <c r="CX177" t="s">
        <v>3968</v>
      </c>
      <c r="CY177" t="s">
        <v>6396</v>
      </c>
      <c r="CZ177" t="s">
        <v>6412</v>
      </c>
      <c r="DA177" t="s">
        <v>6359</v>
      </c>
      <c r="DB177" t="s">
        <v>4097</v>
      </c>
      <c r="DC177" t="s">
        <v>6409</v>
      </c>
      <c r="DD177" t="s">
        <v>6413</v>
      </c>
      <c r="DE177" t="s">
        <v>6414</v>
      </c>
      <c r="DF177" t="s">
        <v>4252</v>
      </c>
      <c r="DG177" t="s">
        <v>3968</v>
      </c>
      <c r="DH177" t="s">
        <v>4078</v>
      </c>
      <c r="DI177" t="s">
        <v>5856</v>
      </c>
      <c r="DJ177" t="s">
        <v>6362</v>
      </c>
      <c r="DK177" t="s">
        <v>72</v>
      </c>
      <c r="DL177" t="s">
        <v>3926</v>
      </c>
      <c r="DM177" t="s">
        <v>3945</v>
      </c>
      <c r="DN177" t="s">
        <v>3927</v>
      </c>
      <c r="DO177" t="s">
        <v>4173</v>
      </c>
      <c r="DP177" t="s">
        <v>4110</v>
      </c>
      <c r="DQ177" t="s">
        <v>14</v>
      </c>
      <c r="DR177" t="s">
        <v>14</v>
      </c>
      <c r="DS177" t="s">
        <v>3948</v>
      </c>
      <c r="DT177" t="s">
        <v>3949</v>
      </c>
      <c r="DU177" t="s">
        <v>6363</v>
      </c>
      <c r="DV177">
        <v>3.49</v>
      </c>
      <c r="DW177">
        <v>3.49</v>
      </c>
      <c r="DX177" t="s">
        <v>3931</v>
      </c>
      <c r="DY177" t="s">
        <v>6415</v>
      </c>
      <c r="DZ177" s="30">
        <v>45623.5598032407</v>
      </c>
      <c r="EA177" t="s">
        <v>5728</v>
      </c>
      <c r="EB177" t="s">
        <v>3931</v>
      </c>
      <c r="EC177" t="s">
        <v>5729</v>
      </c>
      <c r="ED177" t="s">
        <v>5730</v>
      </c>
      <c r="EE177" t="s">
        <v>6391</v>
      </c>
      <c r="EF177" t="s">
        <v>6393</v>
      </c>
      <c r="EG177" t="s">
        <v>38</v>
      </c>
      <c r="EH177">
        <v>0</v>
      </c>
      <c r="EI177">
        <v>0</v>
      </c>
      <c r="EJ177">
        <v>0</v>
      </c>
      <c r="EK177">
        <v>0</v>
      </c>
      <c r="EL177">
        <v>0</v>
      </c>
      <c r="EM177">
        <v>0</v>
      </c>
      <c r="EN177">
        <v>1</v>
      </c>
      <c r="EO177">
        <v>0</v>
      </c>
      <c r="EP177">
        <v>1</v>
      </c>
      <c r="EQ177">
        <v>0</v>
      </c>
      <c r="ER177">
        <v>0</v>
      </c>
      <c r="ES177" t="s">
        <v>67</v>
      </c>
      <c r="ET177" t="s">
        <v>6409</v>
      </c>
      <c r="EU177">
        <v>0</v>
      </c>
      <c r="EV177" t="s">
        <v>30</v>
      </c>
      <c r="EW177" t="s">
        <v>30</v>
      </c>
      <c r="EX177" t="s">
        <v>30</v>
      </c>
      <c r="EY177" t="s">
        <v>30</v>
      </c>
      <c r="EZ177" t="str">
        <f t="shared" si="2"/>
        <v/>
      </c>
      <c r="FA177">
        <v>0.164930555555556</v>
      </c>
      <c r="FB177" t="s">
        <v>14</v>
      </c>
      <c r="FC177">
        <v>0</v>
      </c>
      <c r="FD177">
        <v>1</v>
      </c>
      <c r="FG177" t="s">
        <v>33</v>
      </c>
      <c r="FH177">
        <v>1</v>
      </c>
      <c r="FI177" t="s">
        <v>57</v>
      </c>
      <c r="FJ177">
        <v>1</v>
      </c>
      <c r="FK177">
        <v>0</v>
      </c>
      <c r="FL177">
        <v>1</v>
      </c>
      <c r="FM177" t="s">
        <v>3726</v>
      </c>
      <c r="FN177">
        <v>0</v>
      </c>
      <c r="FO177">
        <v>1</v>
      </c>
      <c r="FP177" t="s">
        <v>237</v>
      </c>
      <c r="FQ177">
        <v>0</v>
      </c>
      <c r="FR177">
        <v>1</v>
      </c>
      <c r="FS177" t="s">
        <v>30</v>
      </c>
      <c r="FT177" t="s">
        <v>63</v>
      </c>
      <c r="FU177">
        <v>0</v>
      </c>
      <c r="FV177">
        <v>0</v>
      </c>
      <c r="FW177">
        <v>0</v>
      </c>
      <c r="FX177">
        <v>0</v>
      </c>
      <c r="FY177" t="s">
        <v>67</v>
      </c>
      <c r="FZ177" t="s">
        <v>72</v>
      </c>
      <c r="GA177" t="s">
        <v>38</v>
      </c>
      <c r="GB177" t="s">
        <v>30</v>
      </c>
      <c r="GC177" t="s">
        <v>30</v>
      </c>
    </row>
    <row r="178" spans="1:185" x14ac:dyDescent="0.25">
      <c r="A178" t="s">
        <v>246</v>
      </c>
      <c r="B178" t="s">
        <v>1513</v>
      </c>
      <c r="C178">
        <v>1</v>
      </c>
      <c r="D178" t="s">
        <v>1513</v>
      </c>
      <c r="E178">
        <v>1</v>
      </c>
      <c r="F178" t="s">
        <v>6416</v>
      </c>
      <c r="G178" t="s">
        <v>6416</v>
      </c>
      <c r="H178" t="s">
        <v>30</v>
      </c>
      <c r="I178" t="s">
        <v>30</v>
      </c>
      <c r="J178" t="s">
        <v>30</v>
      </c>
      <c r="K178" t="s">
        <v>30</v>
      </c>
      <c r="L178" t="s">
        <v>30</v>
      </c>
      <c r="M178" t="s">
        <v>30</v>
      </c>
      <c r="N178" t="s">
        <v>30</v>
      </c>
      <c r="O178" t="s">
        <v>30</v>
      </c>
      <c r="P178" t="s">
        <v>30</v>
      </c>
      <c r="Q178" s="29" t="s">
        <v>30</v>
      </c>
      <c r="R178" s="29" t="s">
        <v>30</v>
      </c>
      <c r="S178" t="s">
        <v>30</v>
      </c>
      <c r="T178" t="s">
        <v>30</v>
      </c>
      <c r="U178" t="s">
        <v>30</v>
      </c>
      <c r="V178" t="s">
        <v>30</v>
      </c>
      <c r="W178" t="s">
        <v>30</v>
      </c>
      <c r="X178" t="s">
        <v>30</v>
      </c>
      <c r="Y178" s="29" t="s">
        <v>30</v>
      </c>
      <c r="Z178" s="29" t="s">
        <v>30</v>
      </c>
      <c r="AA178" s="29" t="s">
        <v>30</v>
      </c>
      <c r="AB178" t="s">
        <v>30</v>
      </c>
      <c r="AC178" t="s">
        <v>30</v>
      </c>
      <c r="AD178" t="s">
        <v>30</v>
      </c>
      <c r="AE178" t="s">
        <v>30</v>
      </c>
      <c r="AF178" t="s">
        <v>30</v>
      </c>
      <c r="AG178" t="s">
        <v>30</v>
      </c>
      <c r="AH178" t="s">
        <v>30</v>
      </c>
      <c r="AI178" t="s">
        <v>30</v>
      </c>
      <c r="AJ178" t="s">
        <v>6417</v>
      </c>
      <c r="AK178" t="s">
        <v>30</v>
      </c>
      <c r="AL178" t="s">
        <v>30</v>
      </c>
      <c r="AM178" t="s">
        <v>30</v>
      </c>
      <c r="AN178" s="29" t="s">
        <v>30</v>
      </c>
      <c r="AO178" t="s">
        <v>30</v>
      </c>
      <c r="AP178" t="s">
        <v>30</v>
      </c>
      <c r="AQ178" t="s">
        <v>30</v>
      </c>
      <c r="AR178" t="s">
        <v>30</v>
      </c>
      <c r="AS178" t="s">
        <v>30</v>
      </c>
      <c r="AT178" t="s">
        <v>30</v>
      </c>
      <c r="AU178" t="s">
        <v>30</v>
      </c>
      <c r="AV178" t="s">
        <v>30</v>
      </c>
      <c r="AW178" t="s">
        <v>30</v>
      </c>
      <c r="AX178" t="s">
        <v>30</v>
      </c>
      <c r="AY178" t="s">
        <v>30</v>
      </c>
      <c r="AZ178" t="s">
        <v>30</v>
      </c>
      <c r="BA178" t="s">
        <v>30</v>
      </c>
      <c r="BB178" t="s">
        <v>30</v>
      </c>
      <c r="BC178" t="s">
        <v>30</v>
      </c>
      <c r="BD178" t="s">
        <v>30</v>
      </c>
      <c r="BE178" t="s">
        <v>30</v>
      </c>
      <c r="BF178" t="s">
        <v>30</v>
      </c>
      <c r="BG178" t="s">
        <v>30</v>
      </c>
      <c r="BH178" t="s">
        <v>30</v>
      </c>
      <c r="BI178" t="s">
        <v>30</v>
      </c>
      <c r="BJ178" t="s">
        <v>30</v>
      </c>
      <c r="BK178" s="29" t="s">
        <v>30</v>
      </c>
      <c r="BL178" t="s">
        <v>3914</v>
      </c>
      <c r="BM178" t="s">
        <v>3915</v>
      </c>
      <c r="BN178" s="30">
        <v>45510.655219907399</v>
      </c>
      <c r="BO178" t="s">
        <v>6418</v>
      </c>
      <c r="BP178" t="s">
        <v>6249</v>
      </c>
      <c r="BQ178" t="s">
        <v>6251</v>
      </c>
      <c r="BR178" t="s">
        <v>4193</v>
      </c>
      <c r="BS178" t="s">
        <v>3920</v>
      </c>
      <c r="BT178" t="s">
        <v>3921</v>
      </c>
      <c r="BU178" t="s">
        <v>5902</v>
      </c>
      <c r="BV178" t="s">
        <v>6419</v>
      </c>
      <c r="BW178" t="s">
        <v>6420</v>
      </c>
      <c r="BX178" t="s">
        <v>6421</v>
      </c>
      <c r="BY178" t="s">
        <v>3926</v>
      </c>
      <c r="BZ178" t="s">
        <v>4123</v>
      </c>
      <c r="CA178" s="30">
        <v>45509.682442129597</v>
      </c>
      <c r="CB178" s="30">
        <v>45510.642025462999</v>
      </c>
      <c r="CC178" s="30">
        <v>45502.767627314803</v>
      </c>
      <c r="CD178" t="s">
        <v>15</v>
      </c>
      <c r="CE178">
        <v>2024</v>
      </c>
      <c r="CF178">
        <v>8</v>
      </c>
      <c r="CG178" t="s">
        <v>6422</v>
      </c>
      <c r="CH178" t="s">
        <v>54</v>
      </c>
      <c r="CI178" t="s">
        <v>3929</v>
      </c>
      <c r="CJ178" t="s">
        <v>3930</v>
      </c>
      <c r="CK178" t="s">
        <v>6422</v>
      </c>
      <c r="CL178" t="s">
        <v>3931</v>
      </c>
      <c r="CM178">
        <v>13130</v>
      </c>
      <c r="CN178" t="s">
        <v>5642</v>
      </c>
      <c r="CO178" t="s">
        <v>6422</v>
      </c>
      <c r="CP178" s="30">
        <v>45510</v>
      </c>
      <c r="CQ178" s="30">
        <v>45875</v>
      </c>
      <c r="CR178" t="s">
        <v>3968</v>
      </c>
      <c r="CS178" t="s">
        <v>6241</v>
      </c>
      <c r="CT178" t="s">
        <v>6240</v>
      </c>
      <c r="CU178">
        <v>31519</v>
      </c>
      <c r="CV178">
        <v>38</v>
      </c>
      <c r="CW178" t="s">
        <v>3935</v>
      </c>
      <c r="CX178" t="s">
        <v>3996</v>
      </c>
      <c r="CY178" t="s">
        <v>6423</v>
      </c>
      <c r="CZ178" t="s">
        <v>6424</v>
      </c>
      <c r="DA178" t="s">
        <v>246</v>
      </c>
      <c r="DB178" t="s">
        <v>4097</v>
      </c>
      <c r="DC178" t="s">
        <v>6419</v>
      </c>
      <c r="DD178" t="s">
        <v>6425</v>
      </c>
      <c r="DE178" t="s">
        <v>6426</v>
      </c>
      <c r="DF178" t="s">
        <v>6427</v>
      </c>
      <c r="DG178" t="s">
        <v>3996</v>
      </c>
      <c r="DH178" t="s">
        <v>6428</v>
      </c>
      <c r="DI178" t="s">
        <v>6429</v>
      </c>
      <c r="DJ178" t="s">
        <v>6430</v>
      </c>
      <c r="DK178" t="s">
        <v>6416</v>
      </c>
      <c r="DL178" t="s">
        <v>3926</v>
      </c>
      <c r="DM178" t="s">
        <v>4136</v>
      </c>
      <c r="DN178" t="s">
        <v>4123</v>
      </c>
      <c r="DO178" t="s">
        <v>6421</v>
      </c>
      <c r="DP178" t="s">
        <v>4270</v>
      </c>
      <c r="DQ178" t="s">
        <v>15</v>
      </c>
      <c r="DR178" t="s">
        <v>4270</v>
      </c>
      <c r="DS178" t="s">
        <v>3981</v>
      </c>
      <c r="DT178" t="s">
        <v>3949</v>
      </c>
      <c r="DU178" t="s">
        <v>1513</v>
      </c>
      <c r="DV178">
        <v>0.19</v>
      </c>
      <c r="DW178">
        <v>0.19</v>
      </c>
      <c r="DX178" t="s">
        <v>3931</v>
      </c>
      <c r="DY178" t="s">
        <v>6431</v>
      </c>
      <c r="DZ178" s="30" t="s">
        <v>30</v>
      </c>
      <c r="EA178" t="s">
        <v>3931</v>
      </c>
      <c r="EB178" t="s">
        <v>3931</v>
      </c>
      <c r="EC178" t="s">
        <v>3931</v>
      </c>
      <c r="ED178" t="s">
        <v>3931</v>
      </c>
      <c r="EE178" t="s">
        <v>6226</v>
      </c>
      <c r="EF178" t="s">
        <v>6432</v>
      </c>
      <c r="EG178" t="s">
        <v>30</v>
      </c>
      <c r="EH178" t="s">
        <v>30</v>
      </c>
      <c r="EI178" t="s">
        <v>30</v>
      </c>
      <c r="EJ178" t="s">
        <v>30</v>
      </c>
      <c r="EK178" t="s">
        <v>30</v>
      </c>
      <c r="EL178">
        <v>0</v>
      </c>
      <c r="EM178">
        <v>0</v>
      </c>
      <c r="EN178" t="s">
        <v>30</v>
      </c>
      <c r="EO178" t="s">
        <v>30</v>
      </c>
      <c r="EP178">
        <v>0</v>
      </c>
      <c r="EQ178">
        <v>0</v>
      </c>
      <c r="ER178">
        <v>1</v>
      </c>
      <c r="ES178" t="s">
        <v>60</v>
      </c>
      <c r="ET178" t="s">
        <v>6419</v>
      </c>
      <c r="EU178">
        <v>0</v>
      </c>
      <c r="EV178" t="s">
        <v>30</v>
      </c>
      <c r="EW178" t="s">
        <v>30</v>
      </c>
      <c r="EX178" t="s">
        <v>30</v>
      </c>
      <c r="EY178" t="s">
        <v>30</v>
      </c>
      <c r="EZ178">
        <f t="shared" si="2"/>
        <v>0.97277777780254837</v>
      </c>
      <c r="FA178">
        <v>0.97277777777777796</v>
      </c>
      <c r="FB178" t="s">
        <v>15</v>
      </c>
      <c r="FC178">
        <v>1</v>
      </c>
      <c r="FD178">
        <v>0</v>
      </c>
      <c r="FE178">
        <v>1</v>
      </c>
      <c r="FG178" t="s">
        <v>30</v>
      </c>
      <c r="FH178" t="s">
        <v>30</v>
      </c>
      <c r="FI178" t="s">
        <v>30</v>
      </c>
      <c r="FJ178" t="s">
        <v>30</v>
      </c>
      <c r="FK178" t="s">
        <v>30</v>
      </c>
      <c r="FL178">
        <v>1</v>
      </c>
      <c r="FM178" t="s">
        <v>6433</v>
      </c>
      <c r="FN178">
        <v>1</v>
      </c>
      <c r="FO178">
        <v>0</v>
      </c>
      <c r="FP178" t="s">
        <v>246</v>
      </c>
      <c r="FQ178">
        <v>1</v>
      </c>
      <c r="FR178">
        <v>0</v>
      </c>
      <c r="FS178" t="s">
        <v>30</v>
      </c>
      <c r="FT178" t="s">
        <v>54</v>
      </c>
      <c r="FU178">
        <v>0</v>
      </c>
      <c r="FV178">
        <v>0</v>
      </c>
      <c r="FW178">
        <v>0</v>
      </c>
      <c r="FX178">
        <v>0</v>
      </c>
      <c r="FY178" t="s">
        <v>60</v>
      </c>
      <c r="FZ178" t="s">
        <v>6416</v>
      </c>
      <c r="GA178" t="s">
        <v>30</v>
      </c>
      <c r="GB178" t="s">
        <v>30</v>
      </c>
      <c r="GC178" t="s">
        <v>30</v>
      </c>
    </row>
    <row r="179" spans="1:185" x14ac:dyDescent="0.25">
      <c r="A179" t="s">
        <v>246</v>
      </c>
      <c r="B179" t="s">
        <v>1513</v>
      </c>
      <c r="C179">
        <v>1</v>
      </c>
      <c r="D179" t="s">
        <v>1513</v>
      </c>
      <c r="E179">
        <v>1</v>
      </c>
      <c r="F179" t="s">
        <v>6434</v>
      </c>
      <c r="G179" t="s">
        <v>6434</v>
      </c>
      <c r="H179" t="s">
        <v>30</v>
      </c>
      <c r="I179" t="s">
        <v>30</v>
      </c>
      <c r="J179" t="s">
        <v>30</v>
      </c>
      <c r="K179" t="s">
        <v>30</v>
      </c>
      <c r="L179" t="s">
        <v>30</v>
      </c>
      <c r="M179" t="s">
        <v>30</v>
      </c>
      <c r="N179" t="s">
        <v>30</v>
      </c>
      <c r="O179" t="s">
        <v>30</v>
      </c>
      <c r="P179" t="s">
        <v>30</v>
      </c>
      <c r="Q179" s="29" t="s">
        <v>30</v>
      </c>
      <c r="R179" s="29" t="s">
        <v>30</v>
      </c>
      <c r="S179" t="s">
        <v>30</v>
      </c>
      <c r="T179" t="s">
        <v>30</v>
      </c>
      <c r="U179" t="s">
        <v>30</v>
      </c>
      <c r="V179" t="s">
        <v>30</v>
      </c>
      <c r="W179" t="s">
        <v>30</v>
      </c>
      <c r="X179" t="s">
        <v>30</v>
      </c>
      <c r="Y179" s="29" t="s">
        <v>30</v>
      </c>
      <c r="Z179" s="29" t="s">
        <v>30</v>
      </c>
      <c r="AA179" s="29" t="s">
        <v>30</v>
      </c>
      <c r="AB179" t="s">
        <v>30</v>
      </c>
      <c r="AC179" t="s">
        <v>30</v>
      </c>
      <c r="AD179" t="s">
        <v>30</v>
      </c>
      <c r="AE179" t="s">
        <v>30</v>
      </c>
      <c r="AF179" t="s">
        <v>30</v>
      </c>
      <c r="AG179" t="s">
        <v>30</v>
      </c>
      <c r="AH179" t="s">
        <v>30</v>
      </c>
      <c r="AI179" t="s">
        <v>30</v>
      </c>
      <c r="AJ179" t="s">
        <v>6435</v>
      </c>
      <c r="AK179" t="s">
        <v>30</v>
      </c>
      <c r="AL179" t="s">
        <v>30</v>
      </c>
      <c r="AM179" t="s">
        <v>30</v>
      </c>
      <c r="AN179" s="29" t="s">
        <v>30</v>
      </c>
      <c r="AO179" t="s">
        <v>30</v>
      </c>
      <c r="AP179" t="s">
        <v>30</v>
      </c>
      <c r="AQ179" t="s">
        <v>30</v>
      </c>
      <c r="AR179" t="s">
        <v>30</v>
      </c>
      <c r="AS179" t="s">
        <v>30</v>
      </c>
      <c r="AT179" t="s">
        <v>30</v>
      </c>
      <c r="AU179" t="s">
        <v>30</v>
      </c>
      <c r="AV179" t="s">
        <v>30</v>
      </c>
      <c r="AW179" t="s">
        <v>30</v>
      </c>
      <c r="AX179" t="s">
        <v>30</v>
      </c>
      <c r="AY179" t="s">
        <v>30</v>
      </c>
      <c r="AZ179" t="s">
        <v>30</v>
      </c>
      <c r="BA179" t="s">
        <v>30</v>
      </c>
      <c r="BB179" t="s">
        <v>30</v>
      </c>
      <c r="BC179" t="s">
        <v>30</v>
      </c>
      <c r="BD179" t="s">
        <v>30</v>
      </c>
      <c r="BE179" t="s">
        <v>30</v>
      </c>
      <c r="BF179" t="s">
        <v>30</v>
      </c>
      <c r="BG179" t="s">
        <v>30</v>
      </c>
      <c r="BH179" t="s">
        <v>30</v>
      </c>
      <c r="BI179" t="s">
        <v>30</v>
      </c>
      <c r="BJ179" t="s">
        <v>30</v>
      </c>
      <c r="BK179" s="29" t="s">
        <v>30</v>
      </c>
      <c r="BL179" t="s">
        <v>3914</v>
      </c>
      <c r="BM179" t="s">
        <v>3915</v>
      </c>
      <c r="BN179" s="30">
        <v>45561.655972222201</v>
      </c>
      <c r="BO179" t="s">
        <v>6436</v>
      </c>
      <c r="BP179" t="s">
        <v>6249</v>
      </c>
      <c r="BQ179" t="s">
        <v>6251</v>
      </c>
      <c r="BR179" t="s">
        <v>4193</v>
      </c>
      <c r="BS179" t="s">
        <v>3920</v>
      </c>
      <c r="BT179" t="s">
        <v>3921</v>
      </c>
      <c r="BU179" t="s">
        <v>5902</v>
      </c>
      <c r="BV179" t="s">
        <v>6419</v>
      </c>
      <c r="BW179" t="s">
        <v>6420</v>
      </c>
      <c r="BX179" t="s">
        <v>6437</v>
      </c>
      <c r="BY179" t="s">
        <v>3926</v>
      </c>
      <c r="BZ179" t="s">
        <v>4123</v>
      </c>
      <c r="CA179" s="30">
        <v>45561.6559375</v>
      </c>
      <c r="CB179" s="30">
        <v>45561.655972222201</v>
      </c>
      <c r="CC179" s="30">
        <v>45561.652303240699</v>
      </c>
      <c r="CD179" t="s">
        <v>15</v>
      </c>
      <c r="CE179">
        <v>2024</v>
      </c>
      <c r="CF179">
        <v>9</v>
      </c>
      <c r="CG179" t="s">
        <v>4197</v>
      </c>
      <c r="CH179" t="s">
        <v>55</v>
      </c>
      <c r="CI179" t="s">
        <v>3929</v>
      </c>
      <c r="CJ179" t="s">
        <v>3930</v>
      </c>
      <c r="CK179" t="s">
        <v>3931</v>
      </c>
      <c r="CL179" t="s">
        <v>4197</v>
      </c>
      <c r="CM179">
        <v>3052</v>
      </c>
      <c r="CN179" t="s">
        <v>4197</v>
      </c>
      <c r="CO179" t="s">
        <v>4197</v>
      </c>
      <c r="CP179" s="30">
        <v>45561</v>
      </c>
      <c r="CQ179" s="30">
        <v>45926</v>
      </c>
      <c r="CR179" t="s">
        <v>3968</v>
      </c>
      <c r="CS179" t="s">
        <v>6241</v>
      </c>
      <c r="CT179" t="s">
        <v>6240</v>
      </c>
      <c r="CU179">
        <v>31519</v>
      </c>
      <c r="CV179">
        <v>38</v>
      </c>
      <c r="CW179" t="s">
        <v>3935</v>
      </c>
      <c r="CX179" t="s">
        <v>3996</v>
      </c>
      <c r="CY179" t="s">
        <v>6438</v>
      </c>
      <c r="CZ179" t="s">
        <v>6439</v>
      </c>
      <c r="DA179" t="s">
        <v>246</v>
      </c>
      <c r="DB179" t="s">
        <v>6419</v>
      </c>
      <c r="DC179" t="s">
        <v>6419</v>
      </c>
      <c r="DD179" t="s">
        <v>6425</v>
      </c>
      <c r="DE179" t="s">
        <v>6426</v>
      </c>
      <c r="DF179" t="s">
        <v>6427</v>
      </c>
      <c r="DG179" t="s">
        <v>3996</v>
      </c>
      <c r="DH179" t="s">
        <v>6440</v>
      </c>
      <c r="DI179" t="s">
        <v>6429</v>
      </c>
      <c r="DJ179" t="s">
        <v>6441</v>
      </c>
      <c r="DK179" t="s">
        <v>6434</v>
      </c>
      <c r="DL179" t="s">
        <v>3926</v>
      </c>
      <c r="DM179" t="s">
        <v>4136</v>
      </c>
      <c r="DN179" t="s">
        <v>4123</v>
      </c>
      <c r="DO179" t="s">
        <v>6437</v>
      </c>
      <c r="DP179" t="s">
        <v>4207</v>
      </c>
      <c r="DQ179" t="s">
        <v>15</v>
      </c>
      <c r="DR179" t="s">
        <v>4207</v>
      </c>
      <c r="DS179" t="s">
        <v>3981</v>
      </c>
      <c r="DT179" t="s">
        <v>3949</v>
      </c>
      <c r="DU179" t="s">
        <v>1513</v>
      </c>
      <c r="DV179">
        <v>0</v>
      </c>
      <c r="DW179">
        <v>0</v>
      </c>
      <c r="DX179" t="s">
        <v>3931</v>
      </c>
      <c r="DY179" t="s">
        <v>6442</v>
      </c>
      <c r="DZ179" s="30" t="s">
        <v>30</v>
      </c>
      <c r="EA179" t="s">
        <v>3931</v>
      </c>
      <c r="EB179" t="s">
        <v>3931</v>
      </c>
      <c r="EC179" t="s">
        <v>3931</v>
      </c>
      <c r="ED179" t="s">
        <v>3931</v>
      </c>
      <c r="EE179" t="s">
        <v>6226</v>
      </c>
      <c r="EF179" t="s">
        <v>6443</v>
      </c>
      <c r="EG179" t="s">
        <v>30</v>
      </c>
      <c r="EH179" t="s">
        <v>30</v>
      </c>
      <c r="EI179" t="s">
        <v>30</v>
      </c>
      <c r="EJ179" t="s">
        <v>30</v>
      </c>
      <c r="EK179" t="s">
        <v>30</v>
      </c>
      <c r="EL179">
        <v>0</v>
      </c>
      <c r="EM179">
        <v>0</v>
      </c>
      <c r="EN179" t="s">
        <v>30</v>
      </c>
      <c r="EO179" t="s">
        <v>30</v>
      </c>
      <c r="EP179">
        <v>0</v>
      </c>
      <c r="EQ179">
        <v>0</v>
      </c>
      <c r="ER179">
        <v>1</v>
      </c>
      <c r="ES179" t="s">
        <v>60</v>
      </c>
      <c r="ET179" t="s">
        <v>6419</v>
      </c>
      <c r="EU179">
        <v>0</v>
      </c>
      <c r="EV179" t="s">
        <v>30</v>
      </c>
      <c r="EW179" t="s">
        <v>30</v>
      </c>
      <c r="EX179" t="s">
        <v>30</v>
      </c>
      <c r="EY179" t="s">
        <v>30</v>
      </c>
      <c r="EZ179">
        <f t="shared" si="2"/>
        <v>3.4722201235126704E-5</v>
      </c>
      <c r="FA179">
        <v>3.4722222222222202E-5</v>
      </c>
      <c r="FB179" t="s">
        <v>15</v>
      </c>
      <c r="FC179">
        <v>1</v>
      </c>
      <c r="FD179">
        <v>0</v>
      </c>
      <c r="FE179">
        <v>1</v>
      </c>
      <c r="FG179" t="s">
        <v>30</v>
      </c>
      <c r="FH179" t="s">
        <v>30</v>
      </c>
      <c r="FI179" t="s">
        <v>30</v>
      </c>
      <c r="FJ179" t="s">
        <v>30</v>
      </c>
      <c r="FK179" t="s">
        <v>30</v>
      </c>
      <c r="FL179">
        <v>1</v>
      </c>
      <c r="FM179" t="s">
        <v>6433</v>
      </c>
      <c r="FN179">
        <v>1</v>
      </c>
      <c r="FO179">
        <v>0</v>
      </c>
      <c r="FP179" t="s">
        <v>246</v>
      </c>
      <c r="FQ179">
        <v>1</v>
      </c>
      <c r="FR179">
        <v>0</v>
      </c>
      <c r="FS179" t="s">
        <v>30</v>
      </c>
      <c r="FT179" t="s">
        <v>55</v>
      </c>
      <c r="FU179">
        <v>0</v>
      </c>
      <c r="FV179">
        <v>0</v>
      </c>
      <c r="FW179">
        <v>0</v>
      </c>
      <c r="FX179">
        <v>0</v>
      </c>
      <c r="FY179" t="s">
        <v>60</v>
      </c>
      <c r="FZ179" t="s">
        <v>6434</v>
      </c>
      <c r="GA179" t="s">
        <v>30</v>
      </c>
      <c r="GB179" t="s">
        <v>30</v>
      </c>
      <c r="GC179" t="s">
        <v>30</v>
      </c>
    </row>
    <row r="180" spans="1:185" x14ac:dyDescent="0.25">
      <c r="A180" t="s">
        <v>246</v>
      </c>
      <c r="B180" t="s">
        <v>1513</v>
      </c>
      <c r="C180">
        <v>1</v>
      </c>
      <c r="D180" t="s">
        <v>1513</v>
      </c>
      <c r="E180">
        <v>1</v>
      </c>
      <c r="F180" t="s">
        <v>6444</v>
      </c>
      <c r="G180" t="s">
        <v>6444</v>
      </c>
      <c r="H180" t="s">
        <v>6445</v>
      </c>
      <c r="I180" t="s">
        <v>6446</v>
      </c>
      <c r="J180" t="s">
        <v>6223</v>
      </c>
      <c r="K180" t="s">
        <v>3981</v>
      </c>
      <c r="L180" t="s">
        <v>3971</v>
      </c>
      <c r="M180" t="s">
        <v>6224</v>
      </c>
      <c r="N180" t="s">
        <v>6248</v>
      </c>
      <c r="O180" t="s">
        <v>6226</v>
      </c>
      <c r="P180" t="s">
        <v>6227</v>
      </c>
      <c r="Q180" s="29">
        <v>45454</v>
      </c>
      <c r="R180" s="29">
        <v>45454</v>
      </c>
      <c r="S180">
        <v>0</v>
      </c>
      <c r="T180" t="s">
        <v>6447</v>
      </c>
      <c r="U180" t="s">
        <v>6448</v>
      </c>
      <c r="V180" t="s">
        <v>6230</v>
      </c>
      <c r="W180" t="s">
        <v>6449</v>
      </c>
      <c r="X180" t="s">
        <v>6450</v>
      </c>
      <c r="Y180" s="29">
        <v>45476</v>
      </c>
      <c r="Z180" s="29">
        <v>45488</v>
      </c>
      <c r="AA180" s="29">
        <v>45484</v>
      </c>
      <c r="AB180" t="s">
        <v>33</v>
      </c>
      <c r="AC180" t="s">
        <v>6233</v>
      </c>
      <c r="AD180" t="s">
        <v>6397</v>
      </c>
      <c r="AE180" t="s">
        <v>6235</v>
      </c>
      <c r="AF180" t="s">
        <v>6236</v>
      </c>
      <c r="AG180" t="s">
        <v>57</v>
      </c>
      <c r="AH180" t="s">
        <v>6399</v>
      </c>
      <c r="AI180" t="s">
        <v>6451</v>
      </c>
      <c r="AJ180" t="s">
        <v>6451</v>
      </c>
      <c r="AK180" t="s">
        <v>6230</v>
      </c>
      <c r="AL180" t="s">
        <v>6240</v>
      </c>
      <c r="AM180" t="s">
        <v>6241</v>
      </c>
      <c r="AN180" s="29">
        <v>31519</v>
      </c>
      <c r="AO180">
        <v>2</v>
      </c>
      <c r="AP180" t="s">
        <v>3996</v>
      </c>
      <c r="AQ180" t="s">
        <v>3968</v>
      </c>
      <c r="AR180" t="s">
        <v>3968</v>
      </c>
      <c r="AS180" t="s">
        <v>3996</v>
      </c>
      <c r="AT180" t="s">
        <v>6242</v>
      </c>
      <c r="AU180" t="s">
        <v>6243</v>
      </c>
      <c r="AV180" t="s">
        <v>6244</v>
      </c>
      <c r="AW180" t="s">
        <v>6245</v>
      </c>
      <c r="AX180" t="s">
        <v>3971</v>
      </c>
      <c r="AY180" t="s">
        <v>6246</v>
      </c>
      <c r="AZ180" t="s">
        <v>6247</v>
      </c>
      <c r="BA180" t="s">
        <v>6248</v>
      </c>
      <c r="BB180" t="s">
        <v>6248</v>
      </c>
      <c r="BC180" t="s">
        <v>6248</v>
      </c>
      <c r="BD180" t="s">
        <v>3915</v>
      </c>
      <c r="BE180" t="s">
        <v>3962</v>
      </c>
      <c r="BF180" t="s">
        <v>6226</v>
      </c>
      <c r="BG180" t="s">
        <v>6447</v>
      </c>
      <c r="BH180" t="s">
        <v>6448</v>
      </c>
      <c r="BI180" t="s">
        <v>6249</v>
      </c>
      <c r="BJ180" t="s">
        <v>14</v>
      </c>
      <c r="BK180" s="29">
        <v>31519</v>
      </c>
      <c r="BL180" t="s">
        <v>3914</v>
      </c>
      <c r="BM180" t="s">
        <v>3915</v>
      </c>
      <c r="BN180" s="30">
        <v>45454.7484722222</v>
      </c>
      <c r="BO180" t="s">
        <v>6452</v>
      </c>
      <c r="BP180" t="s">
        <v>6249</v>
      </c>
      <c r="BQ180" t="s">
        <v>6251</v>
      </c>
      <c r="BR180" t="s">
        <v>3962</v>
      </c>
      <c r="BS180" t="s">
        <v>3920</v>
      </c>
      <c r="BT180" t="s">
        <v>3921</v>
      </c>
      <c r="BU180" t="s">
        <v>6252</v>
      </c>
      <c r="BV180" t="s">
        <v>6419</v>
      </c>
      <c r="BW180" t="s">
        <v>6420</v>
      </c>
      <c r="BX180" t="s">
        <v>6453</v>
      </c>
      <c r="BY180" t="s">
        <v>3926</v>
      </c>
      <c r="BZ180" t="s">
        <v>3927</v>
      </c>
      <c r="CA180" s="30">
        <v>45454.650671296302</v>
      </c>
      <c r="CB180" s="30">
        <v>45454.650671296302</v>
      </c>
      <c r="CC180" s="30">
        <v>45454.648923611101</v>
      </c>
      <c r="CD180" t="s">
        <v>14</v>
      </c>
      <c r="CE180">
        <v>2024</v>
      </c>
      <c r="CF180">
        <v>6</v>
      </c>
      <c r="CG180" t="s">
        <v>6454</v>
      </c>
      <c r="CH180" t="s">
        <v>55</v>
      </c>
      <c r="CI180" t="s">
        <v>3929</v>
      </c>
      <c r="CJ180" t="s">
        <v>3930</v>
      </c>
      <c r="CK180" t="s">
        <v>3931</v>
      </c>
      <c r="CL180" t="s">
        <v>6454</v>
      </c>
      <c r="CM180">
        <v>0</v>
      </c>
      <c r="CN180" t="s">
        <v>71</v>
      </c>
      <c r="CO180" t="s">
        <v>6454</v>
      </c>
      <c r="CP180" s="30" t="s">
        <v>30</v>
      </c>
      <c r="CQ180" s="30" t="s">
        <v>30</v>
      </c>
      <c r="CR180" t="s">
        <v>3968</v>
      </c>
      <c r="CS180" t="s">
        <v>6241</v>
      </c>
      <c r="CT180" t="s">
        <v>6240</v>
      </c>
      <c r="CU180">
        <v>31519</v>
      </c>
      <c r="CV180">
        <v>38</v>
      </c>
      <c r="CW180" t="s">
        <v>3935</v>
      </c>
      <c r="CX180" t="s">
        <v>3996</v>
      </c>
      <c r="CY180" t="s">
        <v>6450</v>
      </c>
      <c r="CZ180" t="s">
        <v>6455</v>
      </c>
      <c r="DA180" t="s">
        <v>246</v>
      </c>
      <c r="DB180" t="s">
        <v>6419</v>
      </c>
      <c r="DC180" t="s">
        <v>6419</v>
      </c>
      <c r="DD180" t="s">
        <v>6425</v>
      </c>
      <c r="DE180" t="s">
        <v>6426</v>
      </c>
      <c r="DF180" t="s">
        <v>6456</v>
      </c>
      <c r="DG180" t="s">
        <v>3996</v>
      </c>
      <c r="DH180" t="s">
        <v>6428</v>
      </c>
      <c r="DI180" t="s">
        <v>5856</v>
      </c>
      <c r="DJ180" t="s">
        <v>6362</v>
      </c>
      <c r="DK180" t="s">
        <v>6444</v>
      </c>
      <c r="DL180" t="s">
        <v>3926</v>
      </c>
      <c r="DM180" t="s">
        <v>3945</v>
      </c>
      <c r="DN180" t="s">
        <v>3927</v>
      </c>
      <c r="DO180" t="s">
        <v>6453</v>
      </c>
      <c r="DP180" t="s">
        <v>4110</v>
      </c>
      <c r="DQ180" t="s">
        <v>14</v>
      </c>
      <c r="DR180" t="s">
        <v>14</v>
      </c>
      <c r="DS180" t="s">
        <v>3948</v>
      </c>
      <c r="DT180" t="s">
        <v>3949</v>
      </c>
      <c r="DU180" t="s">
        <v>1513</v>
      </c>
      <c r="DV180">
        <v>2.21</v>
      </c>
      <c r="DW180">
        <v>2.21</v>
      </c>
      <c r="DX180" t="s">
        <v>3931</v>
      </c>
      <c r="DY180" t="s">
        <v>6457</v>
      </c>
      <c r="DZ180" s="30">
        <v>45454.748460648203</v>
      </c>
      <c r="EA180" t="s">
        <v>5151</v>
      </c>
      <c r="EB180" t="s">
        <v>3931</v>
      </c>
      <c r="EC180" t="s">
        <v>5152</v>
      </c>
      <c r="ED180" t="s">
        <v>5153</v>
      </c>
      <c r="EE180" t="s">
        <v>6226</v>
      </c>
      <c r="EF180" t="s">
        <v>6447</v>
      </c>
      <c r="EG180" t="s">
        <v>39</v>
      </c>
      <c r="EH180">
        <v>0</v>
      </c>
      <c r="EI180">
        <v>0</v>
      </c>
      <c r="EJ180">
        <v>1</v>
      </c>
      <c r="EK180">
        <v>0</v>
      </c>
      <c r="EL180">
        <v>0</v>
      </c>
      <c r="EM180">
        <v>0</v>
      </c>
      <c r="EN180">
        <v>0</v>
      </c>
      <c r="EO180">
        <v>0</v>
      </c>
      <c r="EP180">
        <v>0</v>
      </c>
      <c r="EQ180">
        <v>0</v>
      </c>
      <c r="ER180">
        <v>1</v>
      </c>
      <c r="ES180" t="s">
        <v>60</v>
      </c>
      <c r="ET180" t="s">
        <v>6419</v>
      </c>
      <c r="EU180">
        <v>0</v>
      </c>
      <c r="EV180" t="s">
        <v>30</v>
      </c>
      <c r="EW180" t="s">
        <v>30</v>
      </c>
      <c r="EX180" t="s">
        <v>30</v>
      </c>
      <c r="EY180" t="s">
        <v>30</v>
      </c>
      <c r="EZ180" t="str">
        <f t="shared" si="2"/>
        <v/>
      </c>
      <c r="FA180">
        <v>9.7800925925925902E-2</v>
      </c>
      <c r="FB180" t="s">
        <v>14</v>
      </c>
      <c r="FC180">
        <v>0</v>
      </c>
      <c r="FD180">
        <v>1</v>
      </c>
      <c r="FG180" t="s">
        <v>33</v>
      </c>
      <c r="FH180">
        <v>1</v>
      </c>
      <c r="FI180" t="s">
        <v>57</v>
      </c>
      <c r="FJ180">
        <v>1</v>
      </c>
      <c r="FK180">
        <v>0</v>
      </c>
      <c r="FL180">
        <v>1</v>
      </c>
      <c r="FM180" t="s">
        <v>6433</v>
      </c>
      <c r="FN180">
        <v>0</v>
      </c>
      <c r="FO180">
        <v>1</v>
      </c>
      <c r="FP180" t="s">
        <v>246</v>
      </c>
      <c r="FQ180">
        <v>0</v>
      </c>
      <c r="FR180">
        <v>1</v>
      </c>
      <c r="FS180" t="s">
        <v>30</v>
      </c>
      <c r="FT180" t="s">
        <v>55</v>
      </c>
      <c r="FU180">
        <v>0</v>
      </c>
      <c r="FV180">
        <v>0</v>
      </c>
      <c r="FW180">
        <v>0</v>
      </c>
      <c r="FX180">
        <v>0</v>
      </c>
      <c r="FY180" t="s">
        <v>60</v>
      </c>
      <c r="FZ180" t="s">
        <v>6444</v>
      </c>
      <c r="GA180" t="s">
        <v>39</v>
      </c>
      <c r="GB180" t="s">
        <v>30</v>
      </c>
      <c r="GC180" t="s">
        <v>30</v>
      </c>
    </row>
    <row r="181" spans="1:185" x14ac:dyDescent="0.25">
      <c r="A181" t="s">
        <v>248</v>
      </c>
      <c r="B181" t="s">
        <v>1517</v>
      </c>
      <c r="C181">
        <v>1</v>
      </c>
      <c r="D181" t="s">
        <v>1517</v>
      </c>
      <c r="E181">
        <v>1</v>
      </c>
      <c r="F181" t="s">
        <v>6458</v>
      </c>
      <c r="G181" t="s">
        <v>6458</v>
      </c>
      <c r="H181" t="s">
        <v>30</v>
      </c>
      <c r="I181" t="s">
        <v>30</v>
      </c>
      <c r="J181" t="s">
        <v>30</v>
      </c>
      <c r="K181" t="s">
        <v>30</v>
      </c>
      <c r="L181" t="s">
        <v>30</v>
      </c>
      <c r="M181" t="s">
        <v>30</v>
      </c>
      <c r="N181" t="s">
        <v>30</v>
      </c>
      <c r="O181" t="s">
        <v>30</v>
      </c>
      <c r="P181" t="s">
        <v>30</v>
      </c>
      <c r="Q181" s="29" t="s">
        <v>30</v>
      </c>
      <c r="R181" s="29" t="s">
        <v>30</v>
      </c>
      <c r="S181" t="s">
        <v>30</v>
      </c>
      <c r="T181" t="s">
        <v>30</v>
      </c>
      <c r="U181" t="s">
        <v>30</v>
      </c>
      <c r="V181" t="s">
        <v>30</v>
      </c>
      <c r="W181" t="s">
        <v>30</v>
      </c>
      <c r="X181" t="s">
        <v>30</v>
      </c>
      <c r="Y181" s="29" t="s">
        <v>30</v>
      </c>
      <c r="Z181" s="29" t="s">
        <v>30</v>
      </c>
      <c r="AA181" s="29" t="s">
        <v>30</v>
      </c>
      <c r="AB181" t="s">
        <v>30</v>
      </c>
      <c r="AC181" t="s">
        <v>30</v>
      </c>
      <c r="AD181" t="s">
        <v>30</v>
      </c>
      <c r="AE181" t="s">
        <v>30</v>
      </c>
      <c r="AF181" t="s">
        <v>30</v>
      </c>
      <c r="AG181" t="s">
        <v>30</v>
      </c>
      <c r="AH181" t="s">
        <v>30</v>
      </c>
      <c r="AI181" t="s">
        <v>30</v>
      </c>
      <c r="AJ181" t="s">
        <v>6459</v>
      </c>
      <c r="AK181" t="s">
        <v>30</v>
      </c>
      <c r="AL181" t="s">
        <v>30</v>
      </c>
      <c r="AM181" t="s">
        <v>30</v>
      </c>
      <c r="AN181" s="29" t="s">
        <v>30</v>
      </c>
      <c r="AO181" t="s">
        <v>30</v>
      </c>
      <c r="AP181" t="s">
        <v>30</v>
      </c>
      <c r="AQ181" t="s">
        <v>30</v>
      </c>
      <c r="AR181" t="s">
        <v>30</v>
      </c>
      <c r="AS181" t="s">
        <v>30</v>
      </c>
      <c r="AT181" t="s">
        <v>30</v>
      </c>
      <c r="AU181" t="s">
        <v>30</v>
      </c>
      <c r="AV181" t="s">
        <v>30</v>
      </c>
      <c r="AW181" t="s">
        <v>30</v>
      </c>
      <c r="AX181" t="s">
        <v>30</v>
      </c>
      <c r="AY181" t="s">
        <v>30</v>
      </c>
      <c r="AZ181" t="s">
        <v>30</v>
      </c>
      <c r="BA181" t="s">
        <v>30</v>
      </c>
      <c r="BB181" t="s">
        <v>30</v>
      </c>
      <c r="BC181" t="s">
        <v>30</v>
      </c>
      <c r="BD181" t="s">
        <v>30</v>
      </c>
      <c r="BE181" t="s">
        <v>30</v>
      </c>
      <c r="BF181" t="s">
        <v>30</v>
      </c>
      <c r="BG181" t="s">
        <v>30</v>
      </c>
      <c r="BH181" t="s">
        <v>30</v>
      </c>
      <c r="BI181" t="s">
        <v>30</v>
      </c>
      <c r="BJ181" t="s">
        <v>30</v>
      </c>
      <c r="BK181" s="29" t="s">
        <v>30</v>
      </c>
      <c r="BL181" t="s">
        <v>3914</v>
      </c>
      <c r="BM181" t="s">
        <v>3915</v>
      </c>
      <c r="BN181" s="30">
        <v>45495.639074074097</v>
      </c>
      <c r="BO181" t="s">
        <v>6460</v>
      </c>
      <c r="BP181" t="s">
        <v>6311</v>
      </c>
      <c r="BQ181" t="s">
        <v>6312</v>
      </c>
      <c r="BR181" t="s">
        <v>3962</v>
      </c>
      <c r="BS181" t="s">
        <v>3920</v>
      </c>
      <c r="BT181" t="s">
        <v>4013</v>
      </c>
      <c r="BU181" t="s">
        <v>4014</v>
      </c>
      <c r="BV181" t="s">
        <v>6461</v>
      </c>
      <c r="BW181" t="s">
        <v>6462</v>
      </c>
      <c r="BX181" t="s">
        <v>4173</v>
      </c>
      <c r="BY181" t="s">
        <v>3926</v>
      </c>
      <c r="BZ181" t="s">
        <v>4123</v>
      </c>
      <c r="CA181" s="30">
        <v>45495.634166666699</v>
      </c>
      <c r="CB181" s="30">
        <v>45495.6390046296</v>
      </c>
      <c r="CC181" s="30">
        <v>45495.577928240702</v>
      </c>
      <c r="CD181" t="s">
        <v>15</v>
      </c>
      <c r="CE181">
        <v>2024</v>
      </c>
      <c r="CF181">
        <v>7</v>
      </c>
      <c r="CG181" t="s">
        <v>6463</v>
      </c>
      <c r="CH181" t="s">
        <v>55</v>
      </c>
      <c r="CI181" t="s">
        <v>3929</v>
      </c>
      <c r="CJ181" t="s">
        <v>3930</v>
      </c>
      <c r="CK181" t="s">
        <v>6463</v>
      </c>
      <c r="CL181" t="s">
        <v>3931</v>
      </c>
      <c r="CM181">
        <v>2035</v>
      </c>
      <c r="CN181" t="s">
        <v>3967</v>
      </c>
      <c r="CO181" t="s">
        <v>6463</v>
      </c>
      <c r="CP181" s="30">
        <v>45495</v>
      </c>
      <c r="CQ181" s="30">
        <v>45860</v>
      </c>
      <c r="CR181" t="s">
        <v>3968</v>
      </c>
      <c r="CS181" t="s">
        <v>6315</v>
      </c>
      <c r="CT181" t="s">
        <v>6316</v>
      </c>
      <c r="CU181">
        <v>24498</v>
      </c>
      <c r="CV181">
        <v>57</v>
      </c>
      <c r="CW181" t="s">
        <v>3935</v>
      </c>
      <c r="CX181" t="s">
        <v>3968</v>
      </c>
      <c r="CY181" t="s">
        <v>6464</v>
      </c>
      <c r="CZ181" t="s">
        <v>6465</v>
      </c>
      <c r="DA181" t="s">
        <v>6466</v>
      </c>
      <c r="DB181" t="s">
        <v>6461</v>
      </c>
      <c r="DC181" t="s">
        <v>6461</v>
      </c>
      <c r="DD181" t="s">
        <v>6467</v>
      </c>
      <c r="DE181" t="s">
        <v>5730</v>
      </c>
      <c r="DF181" t="s">
        <v>4428</v>
      </c>
      <c r="DG181" t="s">
        <v>4158</v>
      </c>
      <c r="DH181" t="s">
        <v>4429</v>
      </c>
      <c r="DI181" t="s">
        <v>6322</v>
      </c>
      <c r="DJ181" t="s">
        <v>6323</v>
      </c>
      <c r="DK181" t="s">
        <v>6458</v>
      </c>
      <c r="DL181" t="s">
        <v>3926</v>
      </c>
      <c r="DM181" t="s">
        <v>4136</v>
      </c>
      <c r="DN181" t="s">
        <v>4123</v>
      </c>
      <c r="DO181" t="s">
        <v>4173</v>
      </c>
      <c r="DP181" t="s">
        <v>3980</v>
      </c>
      <c r="DQ181" t="s">
        <v>15</v>
      </c>
      <c r="DR181" t="s">
        <v>3980</v>
      </c>
      <c r="DS181" t="s">
        <v>3981</v>
      </c>
      <c r="DT181" t="s">
        <v>3949</v>
      </c>
      <c r="DU181" t="s">
        <v>6468</v>
      </c>
      <c r="DV181">
        <v>0</v>
      </c>
      <c r="DW181">
        <v>0</v>
      </c>
      <c r="DX181" t="s">
        <v>3931</v>
      </c>
      <c r="DY181" t="s">
        <v>6469</v>
      </c>
      <c r="DZ181" s="30" t="s">
        <v>30</v>
      </c>
      <c r="EA181" t="s">
        <v>3931</v>
      </c>
      <c r="EB181" t="s">
        <v>3931</v>
      </c>
      <c r="EC181" t="s">
        <v>3931</v>
      </c>
      <c r="ED181" t="s">
        <v>3931</v>
      </c>
      <c r="EE181" t="s">
        <v>6326</v>
      </c>
      <c r="EF181" t="s">
        <v>6470</v>
      </c>
      <c r="EG181" t="s">
        <v>30</v>
      </c>
      <c r="EH181" t="s">
        <v>30</v>
      </c>
      <c r="EI181" t="s">
        <v>30</v>
      </c>
      <c r="EJ181" t="s">
        <v>30</v>
      </c>
      <c r="EK181" t="s">
        <v>30</v>
      </c>
      <c r="EL181">
        <v>0</v>
      </c>
      <c r="EM181">
        <v>0</v>
      </c>
      <c r="EN181" t="s">
        <v>30</v>
      </c>
      <c r="EO181" t="s">
        <v>30</v>
      </c>
      <c r="EP181">
        <v>0</v>
      </c>
      <c r="EQ181">
        <v>0</v>
      </c>
      <c r="ER181">
        <v>1</v>
      </c>
      <c r="ES181" t="s">
        <v>60</v>
      </c>
      <c r="ET181" t="s">
        <v>6461</v>
      </c>
      <c r="EU181">
        <v>0</v>
      </c>
      <c r="EV181" t="s">
        <v>30</v>
      </c>
      <c r="EW181" t="s">
        <v>30</v>
      </c>
      <c r="EX181" t="s">
        <v>30</v>
      </c>
      <c r="EY181" t="s">
        <v>30</v>
      </c>
      <c r="EZ181">
        <f t="shared" si="2"/>
        <v>4.9074073976953514E-3</v>
      </c>
      <c r="FA181">
        <v>4.9074074074074098E-3</v>
      </c>
      <c r="FB181" t="s">
        <v>15</v>
      </c>
      <c r="FC181">
        <v>1</v>
      </c>
      <c r="FD181">
        <v>0</v>
      </c>
      <c r="FE181">
        <v>1</v>
      </c>
      <c r="FG181" t="s">
        <v>30</v>
      </c>
      <c r="FH181" t="s">
        <v>30</v>
      </c>
      <c r="FI181" t="s">
        <v>30</v>
      </c>
      <c r="FJ181" t="s">
        <v>30</v>
      </c>
      <c r="FK181" t="s">
        <v>30</v>
      </c>
      <c r="FL181">
        <v>1</v>
      </c>
      <c r="FM181" t="s">
        <v>6471</v>
      </c>
      <c r="FN181">
        <v>1</v>
      </c>
      <c r="FO181">
        <v>0</v>
      </c>
      <c r="FP181" t="s">
        <v>248</v>
      </c>
      <c r="FQ181">
        <v>1</v>
      </c>
      <c r="FR181">
        <v>0</v>
      </c>
      <c r="FS181" t="s">
        <v>30</v>
      </c>
      <c r="FT181" t="s">
        <v>55</v>
      </c>
      <c r="FU181">
        <v>0</v>
      </c>
      <c r="FV181">
        <v>0</v>
      </c>
      <c r="FW181">
        <v>0</v>
      </c>
      <c r="FX181">
        <v>0</v>
      </c>
      <c r="FY181" t="s">
        <v>60</v>
      </c>
      <c r="FZ181" t="s">
        <v>6458</v>
      </c>
      <c r="GA181" t="s">
        <v>30</v>
      </c>
      <c r="GB181" t="s">
        <v>30</v>
      </c>
      <c r="GC181" t="s">
        <v>30</v>
      </c>
    </row>
    <row r="182" spans="1:185" x14ac:dyDescent="0.25">
      <c r="A182" t="s">
        <v>249</v>
      </c>
      <c r="B182" t="s">
        <v>1518</v>
      </c>
      <c r="C182">
        <v>1</v>
      </c>
      <c r="D182" t="s">
        <v>1518</v>
      </c>
      <c r="E182">
        <v>1</v>
      </c>
      <c r="F182" t="s">
        <v>6472</v>
      </c>
      <c r="G182" t="s">
        <v>6472</v>
      </c>
      <c r="H182" t="s">
        <v>30</v>
      </c>
      <c r="I182" t="s">
        <v>30</v>
      </c>
      <c r="J182" t="s">
        <v>30</v>
      </c>
      <c r="K182" t="s">
        <v>30</v>
      </c>
      <c r="L182" t="s">
        <v>30</v>
      </c>
      <c r="M182" t="s">
        <v>30</v>
      </c>
      <c r="N182" t="s">
        <v>30</v>
      </c>
      <c r="O182" t="s">
        <v>30</v>
      </c>
      <c r="P182" t="s">
        <v>30</v>
      </c>
      <c r="Q182" s="29" t="s">
        <v>30</v>
      </c>
      <c r="R182" s="29" t="s">
        <v>30</v>
      </c>
      <c r="S182" t="s">
        <v>30</v>
      </c>
      <c r="T182" t="s">
        <v>30</v>
      </c>
      <c r="U182" t="s">
        <v>30</v>
      </c>
      <c r="V182" t="s">
        <v>30</v>
      </c>
      <c r="W182" t="s">
        <v>30</v>
      </c>
      <c r="X182" t="s">
        <v>30</v>
      </c>
      <c r="Y182" s="29" t="s">
        <v>30</v>
      </c>
      <c r="Z182" s="29" t="s">
        <v>30</v>
      </c>
      <c r="AA182" s="29" t="s">
        <v>30</v>
      </c>
      <c r="AB182" t="s">
        <v>30</v>
      </c>
      <c r="AC182" t="s">
        <v>30</v>
      </c>
      <c r="AD182" t="s">
        <v>30</v>
      </c>
      <c r="AE182" t="s">
        <v>30</v>
      </c>
      <c r="AF182" t="s">
        <v>30</v>
      </c>
      <c r="AG182" t="s">
        <v>30</v>
      </c>
      <c r="AH182" t="s">
        <v>30</v>
      </c>
      <c r="AI182" t="s">
        <v>30</v>
      </c>
      <c r="AJ182" t="s">
        <v>6473</v>
      </c>
      <c r="AK182" t="s">
        <v>30</v>
      </c>
      <c r="AL182" t="s">
        <v>30</v>
      </c>
      <c r="AM182" t="s">
        <v>30</v>
      </c>
      <c r="AN182" s="29" t="s">
        <v>30</v>
      </c>
      <c r="AO182" t="s">
        <v>30</v>
      </c>
      <c r="AP182" t="s">
        <v>30</v>
      </c>
      <c r="AQ182" t="s">
        <v>30</v>
      </c>
      <c r="AR182" t="s">
        <v>30</v>
      </c>
      <c r="AS182" t="s">
        <v>30</v>
      </c>
      <c r="AT182" t="s">
        <v>30</v>
      </c>
      <c r="AU182" t="s">
        <v>30</v>
      </c>
      <c r="AV182" t="s">
        <v>30</v>
      </c>
      <c r="AW182" t="s">
        <v>30</v>
      </c>
      <c r="AX182" t="s">
        <v>30</v>
      </c>
      <c r="AY182" t="s">
        <v>30</v>
      </c>
      <c r="AZ182" t="s">
        <v>30</v>
      </c>
      <c r="BA182" t="s">
        <v>30</v>
      </c>
      <c r="BB182" t="s">
        <v>30</v>
      </c>
      <c r="BC182" t="s">
        <v>30</v>
      </c>
      <c r="BD182" t="s">
        <v>30</v>
      </c>
      <c r="BE182" t="s">
        <v>30</v>
      </c>
      <c r="BF182" t="s">
        <v>30</v>
      </c>
      <c r="BG182" t="s">
        <v>30</v>
      </c>
      <c r="BH182" t="s">
        <v>30</v>
      </c>
      <c r="BI182" t="s">
        <v>30</v>
      </c>
      <c r="BJ182" t="s">
        <v>30</v>
      </c>
      <c r="BK182" s="29" t="s">
        <v>30</v>
      </c>
      <c r="BL182" t="s">
        <v>3914</v>
      </c>
      <c r="BM182" t="s">
        <v>3915</v>
      </c>
      <c r="BN182" s="30">
        <v>45561.612106481502</v>
      </c>
      <c r="BO182" t="s">
        <v>6474</v>
      </c>
      <c r="BP182" t="s">
        <v>6475</v>
      </c>
      <c r="BQ182" t="s">
        <v>6476</v>
      </c>
      <c r="BR182" t="s">
        <v>3962</v>
      </c>
      <c r="BS182" t="s">
        <v>3920</v>
      </c>
      <c r="BT182" t="s">
        <v>3921</v>
      </c>
      <c r="BU182" t="s">
        <v>3990</v>
      </c>
      <c r="BV182" t="s">
        <v>6477</v>
      </c>
      <c r="BW182" t="s">
        <v>6478</v>
      </c>
      <c r="BX182" t="s">
        <v>3993</v>
      </c>
      <c r="BY182" t="s">
        <v>3926</v>
      </c>
      <c r="BZ182" t="s">
        <v>4123</v>
      </c>
      <c r="CA182" s="30">
        <v>45561.606666666703</v>
      </c>
      <c r="CB182" s="30">
        <v>45561.606666666703</v>
      </c>
      <c r="CC182" s="30">
        <v>45561.593310185199</v>
      </c>
      <c r="CD182" t="s">
        <v>15</v>
      </c>
      <c r="CE182">
        <v>2024</v>
      </c>
      <c r="CF182">
        <v>9</v>
      </c>
      <c r="CG182" t="s">
        <v>6479</v>
      </c>
      <c r="CH182" t="s">
        <v>55</v>
      </c>
      <c r="CI182" t="s">
        <v>3929</v>
      </c>
      <c r="CJ182" t="s">
        <v>3930</v>
      </c>
      <c r="CK182" t="s">
        <v>6479</v>
      </c>
      <c r="CL182" t="s">
        <v>3931</v>
      </c>
      <c r="CM182">
        <v>2035</v>
      </c>
      <c r="CN182" t="s">
        <v>3967</v>
      </c>
      <c r="CO182" t="s">
        <v>6479</v>
      </c>
      <c r="CP182" s="30">
        <v>45561</v>
      </c>
      <c r="CQ182" s="30">
        <v>45926</v>
      </c>
      <c r="CR182" t="s">
        <v>3968</v>
      </c>
      <c r="CS182" t="s">
        <v>6480</v>
      </c>
      <c r="CT182" t="s">
        <v>6481</v>
      </c>
      <c r="CU182">
        <v>28802</v>
      </c>
      <c r="CV182">
        <v>45</v>
      </c>
      <c r="CW182" t="s">
        <v>3935</v>
      </c>
      <c r="CX182" t="s">
        <v>3996</v>
      </c>
      <c r="CY182" t="s">
        <v>6482</v>
      </c>
      <c r="CZ182" t="s">
        <v>6483</v>
      </c>
      <c r="DA182" t="s">
        <v>6484</v>
      </c>
      <c r="DB182" t="s">
        <v>6477</v>
      </c>
      <c r="DC182" t="s">
        <v>6477</v>
      </c>
      <c r="DD182" t="s">
        <v>6485</v>
      </c>
      <c r="DE182" t="s">
        <v>6486</v>
      </c>
      <c r="DF182" t="s">
        <v>6487</v>
      </c>
      <c r="DG182" t="s">
        <v>3996</v>
      </c>
      <c r="DH182" t="s">
        <v>6488</v>
      </c>
      <c r="DI182" t="s">
        <v>6489</v>
      </c>
      <c r="DJ182" t="s">
        <v>6490</v>
      </c>
      <c r="DK182" t="s">
        <v>6472</v>
      </c>
      <c r="DL182" t="s">
        <v>3926</v>
      </c>
      <c r="DM182" t="s">
        <v>4136</v>
      </c>
      <c r="DN182" t="s">
        <v>4123</v>
      </c>
      <c r="DO182" t="s">
        <v>3993</v>
      </c>
      <c r="DP182" t="s">
        <v>3980</v>
      </c>
      <c r="DQ182" t="s">
        <v>15</v>
      </c>
      <c r="DR182" t="s">
        <v>3980</v>
      </c>
      <c r="DS182" t="s">
        <v>3981</v>
      </c>
      <c r="DT182" t="s">
        <v>3949</v>
      </c>
      <c r="DU182" t="s">
        <v>6491</v>
      </c>
      <c r="DV182">
        <v>0.08</v>
      </c>
      <c r="DW182">
        <v>0.08</v>
      </c>
      <c r="DX182" t="s">
        <v>3931</v>
      </c>
      <c r="DY182" t="s">
        <v>6492</v>
      </c>
      <c r="DZ182" s="30" t="s">
        <v>30</v>
      </c>
      <c r="EA182" t="s">
        <v>3931</v>
      </c>
      <c r="EB182" t="s">
        <v>3931</v>
      </c>
      <c r="EC182" t="s">
        <v>3931</v>
      </c>
      <c r="ED182" t="s">
        <v>3931</v>
      </c>
      <c r="EE182" t="s">
        <v>6493</v>
      </c>
      <c r="EF182" t="s">
        <v>6494</v>
      </c>
      <c r="EG182" t="s">
        <v>30</v>
      </c>
      <c r="EH182" t="s">
        <v>30</v>
      </c>
      <c r="EI182" t="s">
        <v>30</v>
      </c>
      <c r="EJ182" t="s">
        <v>30</v>
      </c>
      <c r="EK182" t="s">
        <v>30</v>
      </c>
      <c r="EL182">
        <v>0</v>
      </c>
      <c r="EM182">
        <v>0</v>
      </c>
      <c r="EN182" t="s">
        <v>30</v>
      </c>
      <c r="EO182" t="s">
        <v>30</v>
      </c>
      <c r="EP182">
        <v>0</v>
      </c>
      <c r="EQ182">
        <v>0</v>
      </c>
      <c r="ER182">
        <v>1</v>
      </c>
      <c r="ES182" t="s">
        <v>56</v>
      </c>
      <c r="ET182" t="s">
        <v>6477</v>
      </c>
      <c r="EU182">
        <v>0</v>
      </c>
      <c r="EV182" t="s">
        <v>30</v>
      </c>
      <c r="EW182" t="s">
        <v>30</v>
      </c>
      <c r="EX182" t="s">
        <v>30</v>
      </c>
      <c r="EY182" t="s">
        <v>30</v>
      </c>
      <c r="EZ182">
        <f t="shared" si="2"/>
        <v>5.4398147985921241E-3</v>
      </c>
      <c r="FA182">
        <v>5.4398148148148097E-3</v>
      </c>
      <c r="FB182" t="s">
        <v>15</v>
      </c>
      <c r="FC182">
        <v>1</v>
      </c>
      <c r="FD182">
        <v>0</v>
      </c>
      <c r="FE182">
        <v>1</v>
      </c>
      <c r="FG182" t="s">
        <v>30</v>
      </c>
      <c r="FH182" t="s">
        <v>30</v>
      </c>
      <c r="FI182" t="s">
        <v>30</v>
      </c>
      <c r="FJ182" t="s">
        <v>30</v>
      </c>
      <c r="FK182" t="s">
        <v>30</v>
      </c>
      <c r="FL182">
        <v>1</v>
      </c>
      <c r="FM182" t="s">
        <v>6495</v>
      </c>
      <c r="FN182">
        <v>1</v>
      </c>
      <c r="FO182">
        <v>0</v>
      </c>
      <c r="FP182" t="s">
        <v>249</v>
      </c>
      <c r="FQ182">
        <v>1</v>
      </c>
      <c r="FR182">
        <v>0</v>
      </c>
      <c r="FS182" t="s">
        <v>30</v>
      </c>
      <c r="FT182" t="s">
        <v>55</v>
      </c>
      <c r="FU182">
        <v>0</v>
      </c>
      <c r="FV182">
        <v>0</v>
      </c>
      <c r="FW182">
        <v>0</v>
      </c>
      <c r="FX182">
        <v>0</v>
      </c>
      <c r="FY182" t="s">
        <v>56</v>
      </c>
      <c r="FZ182" t="s">
        <v>6472</v>
      </c>
      <c r="GA182" t="s">
        <v>30</v>
      </c>
      <c r="GB182" t="s">
        <v>30</v>
      </c>
      <c r="GC182" t="s">
        <v>30</v>
      </c>
    </row>
    <row r="183" spans="1:185" x14ac:dyDescent="0.25">
      <c r="A183" t="s">
        <v>249</v>
      </c>
      <c r="B183" t="s">
        <v>1518</v>
      </c>
      <c r="C183">
        <v>1</v>
      </c>
      <c r="D183" t="s">
        <v>1518</v>
      </c>
      <c r="E183">
        <v>1</v>
      </c>
      <c r="F183" t="s">
        <v>6496</v>
      </c>
      <c r="G183" t="s">
        <v>6496</v>
      </c>
      <c r="H183" t="s">
        <v>30</v>
      </c>
      <c r="I183" t="s">
        <v>30</v>
      </c>
      <c r="J183" t="s">
        <v>30</v>
      </c>
      <c r="K183" t="s">
        <v>30</v>
      </c>
      <c r="L183" t="s">
        <v>30</v>
      </c>
      <c r="M183" t="s">
        <v>30</v>
      </c>
      <c r="N183" t="s">
        <v>30</v>
      </c>
      <c r="O183" t="s">
        <v>30</v>
      </c>
      <c r="P183" t="s">
        <v>30</v>
      </c>
      <c r="Q183" s="29" t="s">
        <v>30</v>
      </c>
      <c r="R183" s="29" t="s">
        <v>30</v>
      </c>
      <c r="S183" t="s">
        <v>30</v>
      </c>
      <c r="T183" t="s">
        <v>30</v>
      </c>
      <c r="U183" t="s">
        <v>30</v>
      </c>
      <c r="V183" t="s">
        <v>30</v>
      </c>
      <c r="W183" t="s">
        <v>30</v>
      </c>
      <c r="X183" t="s">
        <v>30</v>
      </c>
      <c r="Y183" s="29" t="s">
        <v>30</v>
      </c>
      <c r="Z183" s="29" t="s">
        <v>30</v>
      </c>
      <c r="AA183" s="29" t="s">
        <v>30</v>
      </c>
      <c r="AB183" t="s">
        <v>30</v>
      </c>
      <c r="AC183" t="s">
        <v>30</v>
      </c>
      <c r="AD183" t="s">
        <v>30</v>
      </c>
      <c r="AE183" t="s">
        <v>30</v>
      </c>
      <c r="AF183" t="s">
        <v>30</v>
      </c>
      <c r="AG183" t="s">
        <v>30</v>
      </c>
      <c r="AH183" t="s">
        <v>30</v>
      </c>
      <c r="AI183" t="s">
        <v>30</v>
      </c>
      <c r="AJ183" t="s">
        <v>6497</v>
      </c>
      <c r="AK183" t="s">
        <v>30</v>
      </c>
      <c r="AL183" t="s">
        <v>30</v>
      </c>
      <c r="AM183" t="s">
        <v>30</v>
      </c>
      <c r="AN183" s="29" t="s">
        <v>30</v>
      </c>
      <c r="AO183" t="s">
        <v>30</v>
      </c>
      <c r="AP183" t="s">
        <v>30</v>
      </c>
      <c r="AQ183" t="s">
        <v>30</v>
      </c>
      <c r="AR183" t="s">
        <v>30</v>
      </c>
      <c r="AS183" t="s">
        <v>30</v>
      </c>
      <c r="AT183" t="s">
        <v>30</v>
      </c>
      <c r="AU183" t="s">
        <v>30</v>
      </c>
      <c r="AV183" t="s">
        <v>30</v>
      </c>
      <c r="AW183" t="s">
        <v>30</v>
      </c>
      <c r="AX183" t="s">
        <v>30</v>
      </c>
      <c r="AY183" t="s">
        <v>30</v>
      </c>
      <c r="AZ183" t="s">
        <v>30</v>
      </c>
      <c r="BA183" t="s">
        <v>30</v>
      </c>
      <c r="BB183" t="s">
        <v>30</v>
      </c>
      <c r="BC183" t="s">
        <v>30</v>
      </c>
      <c r="BD183" t="s">
        <v>30</v>
      </c>
      <c r="BE183" t="s">
        <v>30</v>
      </c>
      <c r="BF183" t="s">
        <v>30</v>
      </c>
      <c r="BG183" t="s">
        <v>30</v>
      </c>
      <c r="BH183" t="s">
        <v>30</v>
      </c>
      <c r="BI183" t="s">
        <v>30</v>
      </c>
      <c r="BJ183" t="s">
        <v>30</v>
      </c>
      <c r="BK183" s="29" t="s">
        <v>30</v>
      </c>
      <c r="BL183" t="s">
        <v>3914</v>
      </c>
      <c r="BM183" t="s">
        <v>3915</v>
      </c>
      <c r="BN183" s="30">
        <v>45448.686446759297</v>
      </c>
      <c r="BO183" t="s">
        <v>6498</v>
      </c>
      <c r="BP183" t="s">
        <v>6499</v>
      </c>
      <c r="BQ183" t="s">
        <v>6500</v>
      </c>
      <c r="BR183" t="s">
        <v>3962</v>
      </c>
      <c r="BS183" t="s">
        <v>3920</v>
      </c>
      <c r="BT183" t="s">
        <v>3921</v>
      </c>
      <c r="BU183" t="s">
        <v>4096</v>
      </c>
      <c r="BV183" t="s">
        <v>6501</v>
      </c>
      <c r="BW183" t="s">
        <v>6502</v>
      </c>
      <c r="BX183" t="s">
        <v>3993</v>
      </c>
      <c r="BY183" t="s">
        <v>3926</v>
      </c>
      <c r="BZ183" t="s">
        <v>4123</v>
      </c>
      <c r="CA183" s="30">
        <v>45448.6628935185</v>
      </c>
      <c r="CB183" s="30">
        <v>45448.686157407399</v>
      </c>
      <c r="CC183" s="30">
        <v>45448.673657407402</v>
      </c>
      <c r="CD183" t="s">
        <v>15</v>
      </c>
      <c r="CE183">
        <v>2024</v>
      </c>
      <c r="CF183">
        <v>6</v>
      </c>
      <c r="CG183" t="s">
        <v>6503</v>
      </c>
      <c r="CH183" t="s">
        <v>54</v>
      </c>
      <c r="CI183" t="s">
        <v>3929</v>
      </c>
      <c r="CJ183" t="s">
        <v>3930</v>
      </c>
      <c r="CK183" t="s">
        <v>6503</v>
      </c>
      <c r="CL183" t="s">
        <v>3931</v>
      </c>
      <c r="CM183">
        <v>2035</v>
      </c>
      <c r="CN183" t="s">
        <v>3967</v>
      </c>
      <c r="CO183" t="s">
        <v>6503</v>
      </c>
      <c r="CP183" s="30">
        <v>45448</v>
      </c>
      <c r="CQ183" s="30">
        <v>45813</v>
      </c>
      <c r="CR183" t="s">
        <v>3968</v>
      </c>
      <c r="CS183" t="s">
        <v>6504</v>
      </c>
      <c r="CT183" t="s">
        <v>6505</v>
      </c>
      <c r="CU183">
        <v>27085</v>
      </c>
      <c r="CV183">
        <v>50</v>
      </c>
      <c r="CW183" t="s">
        <v>3971</v>
      </c>
      <c r="CX183" t="s">
        <v>3968</v>
      </c>
      <c r="CY183" t="s">
        <v>6506</v>
      </c>
      <c r="CZ183" t="s">
        <v>6507</v>
      </c>
      <c r="DA183" t="s">
        <v>6508</v>
      </c>
      <c r="DB183" t="s">
        <v>4097</v>
      </c>
      <c r="DC183" t="s">
        <v>6501</v>
      </c>
      <c r="DD183" t="s">
        <v>6509</v>
      </c>
      <c r="DE183" t="s">
        <v>6510</v>
      </c>
      <c r="DF183" t="s">
        <v>5650</v>
      </c>
      <c r="DG183" t="s">
        <v>3968</v>
      </c>
      <c r="DH183" t="s">
        <v>4133</v>
      </c>
      <c r="DI183" t="s">
        <v>6489</v>
      </c>
      <c r="DJ183" t="s">
        <v>6490</v>
      </c>
      <c r="DK183" t="s">
        <v>6496</v>
      </c>
      <c r="DL183" t="s">
        <v>3926</v>
      </c>
      <c r="DM183" t="s">
        <v>4136</v>
      </c>
      <c r="DN183" t="s">
        <v>4123</v>
      </c>
      <c r="DO183" t="s">
        <v>3993</v>
      </c>
      <c r="DP183" t="s">
        <v>5122</v>
      </c>
      <c r="DQ183" t="s">
        <v>15</v>
      </c>
      <c r="DR183" t="s">
        <v>15</v>
      </c>
      <c r="DS183" t="s">
        <v>3981</v>
      </c>
      <c r="DT183" t="s">
        <v>3949</v>
      </c>
      <c r="DU183" t="s">
        <v>6511</v>
      </c>
      <c r="DV183">
        <v>0</v>
      </c>
      <c r="DW183">
        <v>0</v>
      </c>
      <c r="DX183" t="s">
        <v>3931</v>
      </c>
      <c r="DY183" t="s">
        <v>6512</v>
      </c>
      <c r="DZ183" s="30" t="s">
        <v>30</v>
      </c>
      <c r="EA183" t="s">
        <v>3931</v>
      </c>
      <c r="EB183" t="s">
        <v>3931</v>
      </c>
      <c r="EC183" t="s">
        <v>3931</v>
      </c>
      <c r="ED183" t="s">
        <v>3931</v>
      </c>
      <c r="EE183" t="s">
        <v>6513</v>
      </c>
      <c r="EF183" t="s">
        <v>6514</v>
      </c>
      <c r="EG183" t="s">
        <v>30</v>
      </c>
      <c r="EH183" t="s">
        <v>30</v>
      </c>
      <c r="EI183" t="s">
        <v>30</v>
      </c>
      <c r="EJ183" t="s">
        <v>30</v>
      </c>
      <c r="EK183" t="s">
        <v>30</v>
      </c>
      <c r="EL183">
        <v>0</v>
      </c>
      <c r="EM183">
        <v>0</v>
      </c>
      <c r="EN183" t="s">
        <v>30</v>
      </c>
      <c r="EO183" t="s">
        <v>30</v>
      </c>
      <c r="EP183">
        <v>0</v>
      </c>
      <c r="EQ183">
        <v>0</v>
      </c>
      <c r="ER183">
        <v>1</v>
      </c>
      <c r="ES183" t="s">
        <v>60</v>
      </c>
      <c r="ET183" t="s">
        <v>6501</v>
      </c>
      <c r="EU183">
        <v>0</v>
      </c>
      <c r="EV183" t="s">
        <v>30</v>
      </c>
      <c r="EW183" t="s">
        <v>30</v>
      </c>
      <c r="EX183" t="s">
        <v>30</v>
      </c>
      <c r="EY183" t="s">
        <v>30</v>
      </c>
      <c r="EZ183">
        <f t="shared" si="2"/>
        <v>2.3553240796900354E-2</v>
      </c>
      <c r="FA183">
        <v>2.3553240740740701E-2</v>
      </c>
      <c r="FB183" t="s">
        <v>15</v>
      </c>
      <c r="FC183">
        <v>1</v>
      </c>
      <c r="FD183">
        <v>0</v>
      </c>
      <c r="FE183">
        <v>1</v>
      </c>
      <c r="FG183" t="s">
        <v>30</v>
      </c>
      <c r="FH183" t="s">
        <v>30</v>
      </c>
      <c r="FI183" t="s">
        <v>30</v>
      </c>
      <c r="FJ183" t="s">
        <v>30</v>
      </c>
      <c r="FK183" t="s">
        <v>30</v>
      </c>
      <c r="FL183">
        <v>1</v>
      </c>
      <c r="FM183" t="s">
        <v>6495</v>
      </c>
      <c r="FN183">
        <v>1</v>
      </c>
      <c r="FO183">
        <v>0</v>
      </c>
      <c r="FP183" t="s">
        <v>249</v>
      </c>
      <c r="FQ183">
        <v>1</v>
      </c>
      <c r="FR183">
        <v>0</v>
      </c>
      <c r="FS183" t="s">
        <v>30</v>
      </c>
      <c r="FT183" t="s">
        <v>54</v>
      </c>
      <c r="FU183">
        <v>0</v>
      </c>
      <c r="FV183">
        <v>0</v>
      </c>
      <c r="FW183">
        <v>0</v>
      </c>
      <c r="FX183">
        <v>0</v>
      </c>
      <c r="FY183" t="s">
        <v>60</v>
      </c>
      <c r="FZ183" t="s">
        <v>6496</v>
      </c>
      <c r="GA183" t="s">
        <v>30</v>
      </c>
      <c r="GB183" t="s">
        <v>30</v>
      </c>
      <c r="GC183" t="s">
        <v>30</v>
      </c>
    </row>
    <row r="184" spans="1:185" x14ac:dyDescent="0.25">
      <c r="A184" t="s">
        <v>249</v>
      </c>
      <c r="B184" t="s">
        <v>1518</v>
      </c>
      <c r="C184">
        <v>1</v>
      </c>
      <c r="D184" t="s">
        <v>1518</v>
      </c>
      <c r="E184">
        <v>1</v>
      </c>
      <c r="F184" t="s">
        <v>6472</v>
      </c>
      <c r="G184" t="s">
        <v>6472</v>
      </c>
      <c r="H184" t="s">
        <v>30</v>
      </c>
      <c r="I184" t="s">
        <v>30</v>
      </c>
      <c r="J184" t="s">
        <v>30</v>
      </c>
      <c r="K184" t="s">
        <v>30</v>
      </c>
      <c r="L184" t="s">
        <v>30</v>
      </c>
      <c r="M184" t="s">
        <v>30</v>
      </c>
      <c r="N184" t="s">
        <v>30</v>
      </c>
      <c r="O184" t="s">
        <v>30</v>
      </c>
      <c r="P184" t="s">
        <v>30</v>
      </c>
      <c r="Q184" s="29" t="s">
        <v>30</v>
      </c>
      <c r="R184" s="29" t="s">
        <v>30</v>
      </c>
      <c r="S184" t="s">
        <v>30</v>
      </c>
      <c r="T184" t="s">
        <v>30</v>
      </c>
      <c r="U184" t="s">
        <v>30</v>
      </c>
      <c r="V184" t="s">
        <v>30</v>
      </c>
      <c r="W184" t="s">
        <v>30</v>
      </c>
      <c r="X184" t="s">
        <v>30</v>
      </c>
      <c r="Y184" s="29" t="s">
        <v>30</v>
      </c>
      <c r="Z184" s="29" t="s">
        <v>30</v>
      </c>
      <c r="AA184" s="29" t="s">
        <v>30</v>
      </c>
      <c r="AB184" t="s">
        <v>30</v>
      </c>
      <c r="AC184" t="s">
        <v>30</v>
      </c>
      <c r="AD184" t="s">
        <v>30</v>
      </c>
      <c r="AE184" t="s">
        <v>30</v>
      </c>
      <c r="AF184" t="s">
        <v>30</v>
      </c>
      <c r="AG184" t="s">
        <v>30</v>
      </c>
      <c r="AH184" t="s">
        <v>30</v>
      </c>
      <c r="AI184" t="s">
        <v>30</v>
      </c>
      <c r="AJ184" t="s">
        <v>6515</v>
      </c>
      <c r="AK184" t="s">
        <v>30</v>
      </c>
      <c r="AL184" t="s">
        <v>30</v>
      </c>
      <c r="AM184" t="s">
        <v>30</v>
      </c>
      <c r="AN184" s="29" t="s">
        <v>30</v>
      </c>
      <c r="AO184" t="s">
        <v>30</v>
      </c>
      <c r="AP184" t="s">
        <v>30</v>
      </c>
      <c r="AQ184" t="s">
        <v>30</v>
      </c>
      <c r="AR184" t="s">
        <v>30</v>
      </c>
      <c r="AS184" t="s">
        <v>30</v>
      </c>
      <c r="AT184" t="s">
        <v>30</v>
      </c>
      <c r="AU184" t="s">
        <v>30</v>
      </c>
      <c r="AV184" t="s">
        <v>30</v>
      </c>
      <c r="AW184" t="s">
        <v>30</v>
      </c>
      <c r="AX184" t="s">
        <v>30</v>
      </c>
      <c r="AY184" t="s">
        <v>30</v>
      </c>
      <c r="AZ184" t="s">
        <v>30</v>
      </c>
      <c r="BA184" t="s">
        <v>30</v>
      </c>
      <c r="BB184" t="s">
        <v>30</v>
      </c>
      <c r="BC184" t="s">
        <v>30</v>
      </c>
      <c r="BD184" t="s">
        <v>30</v>
      </c>
      <c r="BE184" t="s">
        <v>30</v>
      </c>
      <c r="BF184" t="s">
        <v>30</v>
      </c>
      <c r="BG184" t="s">
        <v>30</v>
      </c>
      <c r="BH184" t="s">
        <v>30</v>
      </c>
      <c r="BI184" t="s">
        <v>30</v>
      </c>
      <c r="BJ184" t="s">
        <v>30</v>
      </c>
      <c r="BK184" s="29" t="s">
        <v>30</v>
      </c>
      <c r="BL184" t="s">
        <v>3914</v>
      </c>
      <c r="BM184" t="s">
        <v>3915</v>
      </c>
      <c r="BN184" s="30">
        <v>45421.489907407398</v>
      </c>
      <c r="BO184" t="s">
        <v>6516</v>
      </c>
      <c r="BP184" t="s">
        <v>6517</v>
      </c>
      <c r="BQ184" t="s">
        <v>6518</v>
      </c>
      <c r="BR184" t="s">
        <v>3962</v>
      </c>
      <c r="BS184" t="s">
        <v>3920</v>
      </c>
      <c r="BT184" t="s">
        <v>4216</v>
      </c>
      <c r="BU184" t="s">
        <v>4217</v>
      </c>
      <c r="BV184" t="s">
        <v>6519</v>
      </c>
      <c r="BW184" t="s">
        <v>6520</v>
      </c>
      <c r="BX184" t="s">
        <v>3993</v>
      </c>
      <c r="BY184" t="s">
        <v>3926</v>
      </c>
      <c r="BZ184" t="s">
        <v>3927</v>
      </c>
      <c r="CA184" s="30">
        <v>45421.476956018501</v>
      </c>
      <c r="CB184" s="30">
        <v>45421.476956018501</v>
      </c>
      <c r="CC184" s="30">
        <v>45418.268981481502</v>
      </c>
      <c r="CD184" t="s">
        <v>15</v>
      </c>
      <c r="CE184">
        <v>2024</v>
      </c>
      <c r="CF184">
        <v>5</v>
      </c>
      <c r="CG184" t="s">
        <v>6521</v>
      </c>
      <c r="CH184" t="s">
        <v>55</v>
      </c>
      <c r="CI184" t="s">
        <v>3929</v>
      </c>
      <c r="CJ184" t="s">
        <v>3930</v>
      </c>
      <c r="CK184" t="s">
        <v>6521</v>
      </c>
      <c r="CL184" t="s">
        <v>3931</v>
      </c>
      <c r="CM184">
        <v>2035</v>
      </c>
      <c r="CN184" t="s">
        <v>3967</v>
      </c>
      <c r="CO184" t="s">
        <v>6521</v>
      </c>
      <c r="CP184" s="30">
        <v>45421</v>
      </c>
      <c r="CQ184" s="30">
        <v>45786</v>
      </c>
      <c r="CR184" t="s">
        <v>3968</v>
      </c>
      <c r="CS184" t="s">
        <v>6522</v>
      </c>
      <c r="CT184" t="s">
        <v>6523</v>
      </c>
      <c r="CU184">
        <v>32885</v>
      </c>
      <c r="CV184">
        <v>34</v>
      </c>
      <c r="CW184" t="s">
        <v>3971</v>
      </c>
      <c r="CX184" t="s">
        <v>3968</v>
      </c>
      <c r="CY184" t="s">
        <v>6524</v>
      </c>
      <c r="CZ184" t="s">
        <v>6483</v>
      </c>
      <c r="DA184" t="s">
        <v>6525</v>
      </c>
      <c r="DB184" t="s">
        <v>6519</v>
      </c>
      <c r="DC184" t="s">
        <v>6519</v>
      </c>
      <c r="DD184" t="s">
        <v>4406</v>
      </c>
      <c r="DE184" t="s">
        <v>6526</v>
      </c>
      <c r="DF184" t="s">
        <v>6527</v>
      </c>
      <c r="DG184" t="s">
        <v>3968</v>
      </c>
      <c r="DH184" t="s">
        <v>6528</v>
      </c>
      <c r="DI184" t="s">
        <v>6489</v>
      </c>
      <c r="DJ184" t="s">
        <v>6490</v>
      </c>
      <c r="DK184" t="s">
        <v>6472</v>
      </c>
      <c r="DL184" t="s">
        <v>3926</v>
      </c>
      <c r="DM184" t="s">
        <v>3945</v>
      </c>
      <c r="DN184" t="s">
        <v>3927</v>
      </c>
      <c r="DO184" t="s">
        <v>3993</v>
      </c>
      <c r="DP184" t="s">
        <v>3980</v>
      </c>
      <c r="DQ184" t="s">
        <v>15</v>
      </c>
      <c r="DR184" t="s">
        <v>3980</v>
      </c>
      <c r="DS184" t="s">
        <v>3981</v>
      </c>
      <c r="DT184" t="s">
        <v>3949</v>
      </c>
      <c r="DU184" t="s">
        <v>6529</v>
      </c>
      <c r="DV184">
        <v>0.19</v>
      </c>
      <c r="DW184">
        <v>0.19</v>
      </c>
      <c r="DX184" t="s">
        <v>3931</v>
      </c>
      <c r="DY184" t="s">
        <v>6492</v>
      </c>
      <c r="DZ184" s="30" t="s">
        <v>30</v>
      </c>
      <c r="EA184" t="s">
        <v>3931</v>
      </c>
      <c r="EB184" t="s">
        <v>3931</v>
      </c>
      <c r="EC184" t="s">
        <v>3931</v>
      </c>
      <c r="ED184" t="s">
        <v>3931</v>
      </c>
      <c r="EE184" t="s">
        <v>6530</v>
      </c>
      <c r="EF184" t="s">
        <v>6531</v>
      </c>
      <c r="EG184" t="s">
        <v>30</v>
      </c>
      <c r="EH184" t="s">
        <v>30</v>
      </c>
      <c r="EI184" t="s">
        <v>30</v>
      </c>
      <c r="EJ184" t="s">
        <v>30</v>
      </c>
      <c r="EK184" t="s">
        <v>30</v>
      </c>
      <c r="EL184">
        <v>0</v>
      </c>
      <c r="EM184">
        <v>0</v>
      </c>
      <c r="EN184" t="s">
        <v>30</v>
      </c>
      <c r="EO184" t="s">
        <v>30</v>
      </c>
      <c r="EP184">
        <v>0</v>
      </c>
      <c r="EQ184">
        <v>0</v>
      </c>
      <c r="ER184">
        <v>1</v>
      </c>
      <c r="ES184" t="s">
        <v>3747</v>
      </c>
      <c r="ET184" t="s">
        <v>6519</v>
      </c>
      <c r="EU184">
        <v>0</v>
      </c>
      <c r="EV184" t="s">
        <v>30</v>
      </c>
      <c r="EW184" t="s">
        <v>30</v>
      </c>
      <c r="EX184" t="s">
        <v>30</v>
      </c>
      <c r="EY184" t="s">
        <v>30</v>
      </c>
      <c r="EZ184" t="str">
        <f t="shared" si="2"/>
        <v/>
      </c>
      <c r="FA184">
        <v>1.2951388888888899E-2</v>
      </c>
      <c r="FB184" t="s">
        <v>15</v>
      </c>
      <c r="FC184">
        <v>1</v>
      </c>
      <c r="FD184">
        <v>0</v>
      </c>
      <c r="FG184" t="s">
        <v>30</v>
      </c>
      <c r="FH184" t="s">
        <v>30</v>
      </c>
      <c r="FI184" t="s">
        <v>30</v>
      </c>
      <c r="FJ184" t="s">
        <v>30</v>
      </c>
      <c r="FK184" t="s">
        <v>30</v>
      </c>
      <c r="FL184">
        <v>1</v>
      </c>
      <c r="FM184" t="s">
        <v>6495</v>
      </c>
      <c r="FN184">
        <v>1</v>
      </c>
      <c r="FO184">
        <v>0</v>
      </c>
      <c r="FP184" t="s">
        <v>249</v>
      </c>
      <c r="FQ184">
        <v>1</v>
      </c>
      <c r="FR184">
        <v>0</v>
      </c>
      <c r="FS184" t="s">
        <v>30</v>
      </c>
      <c r="FT184" t="s">
        <v>55</v>
      </c>
      <c r="FU184">
        <v>0</v>
      </c>
      <c r="FV184">
        <v>0</v>
      </c>
      <c r="FW184">
        <v>0</v>
      </c>
      <c r="FX184">
        <v>0</v>
      </c>
      <c r="FY184" t="s">
        <v>3747</v>
      </c>
      <c r="FZ184" t="s">
        <v>6472</v>
      </c>
      <c r="GA184" t="s">
        <v>30</v>
      </c>
      <c r="GB184" t="s">
        <v>30</v>
      </c>
      <c r="GC184" t="s">
        <v>30</v>
      </c>
    </row>
    <row r="185" spans="1:185" x14ac:dyDescent="0.25">
      <c r="A185" t="s">
        <v>249</v>
      </c>
      <c r="B185" t="s">
        <v>1518</v>
      </c>
      <c r="C185">
        <v>1</v>
      </c>
      <c r="D185" t="s">
        <v>1518</v>
      </c>
      <c r="E185">
        <v>1</v>
      </c>
      <c r="F185" t="s">
        <v>6532</v>
      </c>
      <c r="G185" t="s">
        <v>6532</v>
      </c>
      <c r="H185" t="s">
        <v>30</v>
      </c>
      <c r="I185" t="s">
        <v>30</v>
      </c>
      <c r="J185" t="s">
        <v>30</v>
      </c>
      <c r="K185" t="s">
        <v>30</v>
      </c>
      <c r="L185" t="s">
        <v>30</v>
      </c>
      <c r="M185" t="s">
        <v>30</v>
      </c>
      <c r="N185" t="s">
        <v>30</v>
      </c>
      <c r="O185" t="s">
        <v>30</v>
      </c>
      <c r="P185" t="s">
        <v>30</v>
      </c>
      <c r="Q185" s="29" t="s">
        <v>30</v>
      </c>
      <c r="R185" s="29" t="s">
        <v>30</v>
      </c>
      <c r="S185" t="s">
        <v>30</v>
      </c>
      <c r="T185" t="s">
        <v>30</v>
      </c>
      <c r="U185" t="s">
        <v>30</v>
      </c>
      <c r="V185" t="s">
        <v>30</v>
      </c>
      <c r="W185" t="s">
        <v>30</v>
      </c>
      <c r="X185" t="s">
        <v>30</v>
      </c>
      <c r="Y185" s="29" t="s">
        <v>30</v>
      </c>
      <c r="Z185" s="29" t="s">
        <v>30</v>
      </c>
      <c r="AA185" s="29" t="s">
        <v>30</v>
      </c>
      <c r="AB185" t="s">
        <v>30</v>
      </c>
      <c r="AC185" t="s">
        <v>30</v>
      </c>
      <c r="AD185" t="s">
        <v>30</v>
      </c>
      <c r="AE185" t="s">
        <v>30</v>
      </c>
      <c r="AF185" t="s">
        <v>30</v>
      </c>
      <c r="AG185" t="s">
        <v>30</v>
      </c>
      <c r="AH185" t="s">
        <v>30</v>
      </c>
      <c r="AI185" t="s">
        <v>30</v>
      </c>
      <c r="AJ185" t="s">
        <v>6533</v>
      </c>
      <c r="AK185" t="s">
        <v>30</v>
      </c>
      <c r="AL185" t="s">
        <v>30</v>
      </c>
      <c r="AM185" t="s">
        <v>30</v>
      </c>
      <c r="AN185" s="29" t="s">
        <v>30</v>
      </c>
      <c r="AO185" t="s">
        <v>30</v>
      </c>
      <c r="AP185" t="s">
        <v>30</v>
      </c>
      <c r="AQ185" t="s">
        <v>30</v>
      </c>
      <c r="AR185" t="s">
        <v>30</v>
      </c>
      <c r="AS185" t="s">
        <v>30</v>
      </c>
      <c r="AT185" t="s">
        <v>30</v>
      </c>
      <c r="AU185" t="s">
        <v>30</v>
      </c>
      <c r="AV185" t="s">
        <v>30</v>
      </c>
      <c r="AW185" t="s">
        <v>30</v>
      </c>
      <c r="AX185" t="s">
        <v>30</v>
      </c>
      <c r="AY185" t="s">
        <v>30</v>
      </c>
      <c r="AZ185" t="s">
        <v>30</v>
      </c>
      <c r="BA185" t="s">
        <v>30</v>
      </c>
      <c r="BB185" t="s">
        <v>30</v>
      </c>
      <c r="BC185" t="s">
        <v>30</v>
      </c>
      <c r="BD185" t="s">
        <v>30</v>
      </c>
      <c r="BE185" t="s">
        <v>30</v>
      </c>
      <c r="BF185" t="s">
        <v>30</v>
      </c>
      <c r="BG185" t="s">
        <v>30</v>
      </c>
      <c r="BH185" t="s">
        <v>30</v>
      </c>
      <c r="BI185" t="s">
        <v>30</v>
      </c>
      <c r="BJ185" t="s">
        <v>30</v>
      </c>
      <c r="BK185" s="29" t="s">
        <v>30</v>
      </c>
      <c r="BL185" t="s">
        <v>3914</v>
      </c>
      <c r="BM185" t="s">
        <v>3915</v>
      </c>
      <c r="BN185" s="30">
        <v>45496.538715277798</v>
      </c>
      <c r="BO185" t="s">
        <v>6534</v>
      </c>
      <c r="BP185" t="s">
        <v>6499</v>
      </c>
      <c r="BQ185" t="s">
        <v>6500</v>
      </c>
      <c r="BR185" t="s">
        <v>3962</v>
      </c>
      <c r="BS185" t="s">
        <v>3920</v>
      </c>
      <c r="BT185" t="s">
        <v>3921</v>
      </c>
      <c r="BU185" t="s">
        <v>4096</v>
      </c>
      <c r="BV185" t="s">
        <v>6535</v>
      </c>
      <c r="BW185" t="s">
        <v>6536</v>
      </c>
      <c r="BX185" t="s">
        <v>3993</v>
      </c>
      <c r="BY185" t="s">
        <v>3926</v>
      </c>
      <c r="BZ185" t="s">
        <v>4123</v>
      </c>
      <c r="CA185" s="30">
        <v>45496.531759259298</v>
      </c>
      <c r="CB185" s="30">
        <v>45496.531759259298</v>
      </c>
      <c r="CC185" s="30">
        <v>45495.426400463002</v>
      </c>
      <c r="CD185" t="s">
        <v>15</v>
      </c>
      <c r="CE185">
        <v>2024</v>
      </c>
      <c r="CF185">
        <v>7</v>
      </c>
      <c r="CG185" t="s">
        <v>6537</v>
      </c>
      <c r="CH185" t="s">
        <v>55</v>
      </c>
      <c r="CI185" t="s">
        <v>3929</v>
      </c>
      <c r="CJ185" t="s">
        <v>3930</v>
      </c>
      <c r="CK185" t="s">
        <v>6537</v>
      </c>
      <c r="CL185" t="s">
        <v>3931</v>
      </c>
      <c r="CM185">
        <v>2035</v>
      </c>
      <c r="CN185" t="s">
        <v>3967</v>
      </c>
      <c r="CO185" t="s">
        <v>6537</v>
      </c>
      <c r="CP185" s="30">
        <v>45496</v>
      </c>
      <c r="CQ185" s="30">
        <v>45861</v>
      </c>
      <c r="CR185" t="s">
        <v>3968</v>
      </c>
      <c r="CS185" t="s">
        <v>6504</v>
      </c>
      <c r="CT185" t="s">
        <v>6505</v>
      </c>
      <c r="CU185">
        <v>27085</v>
      </c>
      <c r="CV185">
        <v>50</v>
      </c>
      <c r="CW185" t="s">
        <v>3971</v>
      </c>
      <c r="CX185" t="s">
        <v>3968</v>
      </c>
      <c r="CY185" t="s">
        <v>6538</v>
      </c>
      <c r="CZ185" t="s">
        <v>6539</v>
      </c>
      <c r="DA185" t="s">
        <v>6540</v>
      </c>
      <c r="DB185" t="s">
        <v>6535</v>
      </c>
      <c r="DC185" t="s">
        <v>6535</v>
      </c>
      <c r="DD185" t="s">
        <v>6160</v>
      </c>
      <c r="DE185" t="s">
        <v>6541</v>
      </c>
      <c r="DF185" t="s">
        <v>3976</v>
      </c>
      <c r="DG185" t="s">
        <v>3968</v>
      </c>
      <c r="DH185" t="s">
        <v>3977</v>
      </c>
      <c r="DI185" t="s">
        <v>6489</v>
      </c>
      <c r="DJ185" t="s">
        <v>6490</v>
      </c>
      <c r="DK185" t="s">
        <v>6532</v>
      </c>
      <c r="DL185" t="s">
        <v>3926</v>
      </c>
      <c r="DM185" t="s">
        <v>4136</v>
      </c>
      <c r="DN185" t="s">
        <v>4123</v>
      </c>
      <c r="DO185" t="s">
        <v>3993</v>
      </c>
      <c r="DP185" t="s">
        <v>3980</v>
      </c>
      <c r="DQ185" t="s">
        <v>15</v>
      </c>
      <c r="DR185" t="s">
        <v>3980</v>
      </c>
      <c r="DS185" t="s">
        <v>3981</v>
      </c>
      <c r="DT185" t="s">
        <v>3949</v>
      </c>
      <c r="DU185" t="s">
        <v>6542</v>
      </c>
      <c r="DV185">
        <v>0.1</v>
      </c>
      <c r="DW185">
        <v>0.1</v>
      </c>
      <c r="DX185" t="s">
        <v>3931</v>
      </c>
      <c r="DY185" t="s">
        <v>6543</v>
      </c>
      <c r="DZ185" s="30" t="s">
        <v>30</v>
      </c>
      <c r="EA185" t="s">
        <v>3931</v>
      </c>
      <c r="EB185" t="s">
        <v>3931</v>
      </c>
      <c r="EC185" t="s">
        <v>3931</v>
      </c>
      <c r="ED185" t="s">
        <v>3931</v>
      </c>
      <c r="EE185" t="s">
        <v>6513</v>
      </c>
      <c r="EF185" t="s">
        <v>6544</v>
      </c>
      <c r="EG185" t="s">
        <v>30</v>
      </c>
      <c r="EH185" t="s">
        <v>30</v>
      </c>
      <c r="EI185" t="s">
        <v>30</v>
      </c>
      <c r="EJ185" t="s">
        <v>30</v>
      </c>
      <c r="EK185" t="s">
        <v>30</v>
      </c>
      <c r="EL185">
        <v>0</v>
      </c>
      <c r="EM185">
        <v>0</v>
      </c>
      <c r="EN185" t="s">
        <v>30</v>
      </c>
      <c r="EO185" t="s">
        <v>30</v>
      </c>
      <c r="EP185">
        <v>0</v>
      </c>
      <c r="EQ185">
        <v>0</v>
      </c>
      <c r="ER185">
        <v>1</v>
      </c>
      <c r="ES185" t="s">
        <v>53</v>
      </c>
      <c r="ET185" t="s">
        <v>6535</v>
      </c>
      <c r="EU185">
        <v>0</v>
      </c>
      <c r="EV185" t="s">
        <v>30</v>
      </c>
      <c r="EW185" t="s">
        <v>30</v>
      </c>
      <c r="EX185" t="s">
        <v>30</v>
      </c>
      <c r="EY185" t="s">
        <v>30</v>
      </c>
      <c r="EZ185">
        <f t="shared" si="2"/>
        <v>6.9560185002046637E-3</v>
      </c>
      <c r="FA185">
        <v>6.9560185185185202E-3</v>
      </c>
      <c r="FB185" t="s">
        <v>15</v>
      </c>
      <c r="FC185">
        <v>1</v>
      </c>
      <c r="FD185">
        <v>0</v>
      </c>
      <c r="FE185">
        <v>1</v>
      </c>
      <c r="FG185" t="s">
        <v>30</v>
      </c>
      <c r="FH185" t="s">
        <v>30</v>
      </c>
      <c r="FI185" t="s">
        <v>30</v>
      </c>
      <c r="FJ185" t="s">
        <v>30</v>
      </c>
      <c r="FK185" t="s">
        <v>30</v>
      </c>
      <c r="FL185">
        <v>1</v>
      </c>
      <c r="FM185" t="s">
        <v>6495</v>
      </c>
      <c r="FN185">
        <v>1</v>
      </c>
      <c r="FO185">
        <v>0</v>
      </c>
      <c r="FP185" t="s">
        <v>249</v>
      </c>
      <c r="FQ185">
        <v>1</v>
      </c>
      <c r="FR185">
        <v>0</v>
      </c>
      <c r="FS185" t="s">
        <v>30</v>
      </c>
      <c r="FT185" t="s">
        <v>55</v>
      </c>
      <c r="FU185">
        <v>0</v>
      </c>
      <c r="FV185">
        <v>0</v>
      </c>
      <c r="FW185">
        <v>0</v>
      </c>
      <c r="FX185">
        <v>0</v>
      </c>
      <c r="FY185" t="s">
        <v>53</v>
      </c>
      <c r="FZ185" t="s">
        <v>6532</v>
      </c>
      <c r="GA185" t="s">
        <v>30</v>
      </c>
      <c r="GB185" t="s">
        <v>30</v>
      </c>
      <c r="GC185" t="s">
        <v>30</v>
      </c>
    </row>
    <row r="186" spans="1:185" x14ac:dyDescent="0.25">
      <c r="A186" t="s">
        <v>249</v>
      </c>
      <c r="B186" t="s">
        <v>1518</v>
      </c>
      <c r="C186">
        <v>1</v>
      </c>
      <c r="D186" t="s">
        <v>1518</v>
      </c>
      <c r="E186">
        <v>1</v>
      </c>
      <c r="F186" t="s">
        <v>6532</v>
      </c>
      <c r="G186" t="s">
        <v>6532</v>
      </c>
      <c r="H186" t="s">
        <v>30</v>
      </c>
      <c r="I186" t="s">
        <v>30</v>
      </c>
      <c r="J186" t="s">
        <v>30</v>
      </c>
      <c r="K186" t="s">
        <v>30</v>
      </c>
      <c r="L186" t="s">
        <v>30</v>
      </c>
      <c r="M186" t="s">
        <v>30</v>
      </c>
      <c r="N186" t="s">
        <v>30</v>
      </c>
      <c r="O186" t="s">
        <v>30</v>
      </c>
      <c r="P186" t="s">
        <v>30</v>
      </c>
      <c r="Q186" s="29" t="s">
        <v>30</v>
      </c>
      <c r="R186" s="29" t="s">
        <v>30</v>
      </c>
      <c r="S186" t="s">
        <v>30</v>
      </c>
      <c r="T186" t="s">
        <v>30</v>
      </c>
      <c r="U186" t="s">
        <v>30</v>
      </c>
      <c r="V186" t="s">
        <v>30</v>
      </c>
      <c r="W186" t="s">
        <v>30</v>
      </c>
      <c r="X186" t="s">
        <v>30</v>
      </c>
      <c r="Y186" s="29" t="s">
        <v>30</v>
      </c>
      <c r="Z186" s="29" t="s">
        <v>30</v>
      </c>
      <c r="AA186" s="29" t="s">
        <v>30</v>
      </c>
      <c r="AB186" t="s">
        <v>30</v>
      </c>
      <c r="AC186" t="s">
        <v>30</v>
      </c>
      <c r="AD186" t="s">
        <v>30</v>
      </c>
      <c r="AE186" t="s">
        <v>30</v>
      </c>
      <c r="AF186" t="s">
        <v>30</v>
      </c>
      <c r="AG186" t="s">
        <v>30</v>
      </c>
      <c r="AH186" t="s">
        <v>30</v>
      </c>
      <c r="AI186" t="s">
        <v>30</v>
      </c>
      <c r="AJ186" t="s">
        <v>6545</v>
      </c>
      <c r="AK186" t="s">
        <v>30</v>
      </c>
      <c r="AL186" t="s">
        <v>30</v>
      </c>
      <c r="AM186" t="s">
        <v>30</v>
      </c>
      <c r="AN186" s="29" t="s">
        <v>30</v>
      </c>
      <c r="AO186" t="s">
        <v>30</v>
      </c>
      <c r="AP186" t="s">
        <v>30</v>
      </c>
      <c r="AQ186" t="s">
        <v>30</v>
      </c>
      <c r="AR186" t="s">
        <v>30</v>
      </c>
      <c r="AS186" t="s">
        <v>30</v>
      </c>
      <c r="AT186" t="s">
        <v>30</v>
      </c>
      <c r="AU186" t="s">
        <v>30</v>
      </c>
      <c r="AV186" t="s">
        <v>30</v>
      </c>
      <c r="AW186" t="s">
        <v>30</v>
      </c>
      <c r="AX186" t="s">
        <v>30</v>
      </c>
      <c r="AY186" t="s">
        <v>30</v>
      </c>
      <c r="AZ186" t="s">
        <v>30</v>
      </c>
      <c r="BA186" t="s">
        <v>30</v>
      </c>
      <c r="BB186" t="s">
        <v>30</v>
      </c>
      <c r="BC186" t="s">
        <v>30</v>
      </c>
      <c r="BD186" t="s">
        <v>30</v>
      </c>
      <c r="BE186" t="s">
        <v>30</v>
      </c>
      <c r="BF186" t="s">
        <v>30</v>
      </c>
      <c r="BG186" t="s">
        <v>30</v>
      </c>
      <c r="BH186" t="s">
        <v>30</v>
      </c>
      <c r="BI186" t="s">
        <v>30</v>
      </c>
      <c r="BJ186" t="s">
        <v>30</v>
      </c>
      <c r="BK186" s="29" t="s">
        <v>30</v>
      </c>
      <c r="BL186" t="s">
        <v>3914</v>
      </c>
      <c r="BM186" t="s">
        <v>3915</v>
      </c>
      <c r="BN186" s="30">
        <v>45377.560509259303</v>
      </c>
      <c r="BO186" t="s">
        <v>6546</v>
      </c>
      <c r="BP186" t="s">
        <v>4650</v>
      </c>
      <c r="BQ186" t="s">
        <v>4651</v>
      </c>
      <c r="BR186" t="s">
        <v>3962</v>
      </c>
      <c r="BS186" t="s">
        <v>3920</v>
      </c>
      <c r="BT186" t="s">
        <v>4013</v>
      </c>
      <c r="BU186" t="s">
        <v>4014</v>
      </c>
      <c r="BV186" t="s">
        <v>6547</v>
      </c>
      <c r="BW186" t="s">
        <v>6548</v>
      </c>
      <c r="BX186" t="s">
        <v>3993</v>
      </c>
      <c r="BY186" t="s">
        <v>3926</v>
      </c>
      <c r="BZ186" t="s">
        <v>3927</v>
      </c>
      <c r="CA186" s="30">
        <v>45377.539699074099</v>
      </c>
      <c r="CB186" s="30">
        <v>45377.539699074099</v>
      </c>
      <c r="CC186" s="30">
        <v>45377.526018518503</v>
      </c>
      <c r="CD186" t="s">
        <v>15</v>
      </c>
      <c r="CE186">
        <v>2024</v>
      </c>
      <c r="CF186">
        <v>3</v>
      </c>
      <c r="CG186" t="s">
        <v>5229</v>
      </c>
      <c r="CH186" t="s">
        <v>55</v>
      </c>
      <c r="CI186" t="s">
        <v>3929</v>
      </c>
      <c r="CJ186" t="s">
        <v>3930</v>
      </c>
      <c r="CK186" t="s">
        <v>5229</v>
      </c>
      <c r="CL186" t="s">
        <v>3931</v>
      </c>
      <c r="CM186">
        <v>2035</v>
      </c>
      <c r="CN186" t="s">
        <v>3967</v>
      </c>
      <c r="CO186" t="s">
        <v>5229</v>
      </c>
      <c r="CP186" s="30">
        <v>45377</v>
      </c>
      <c r="CQ186" s="30">
        <v>45742</v>
      </c>
      <c r="CR186" t="s">
        <v>3968</v>
      </c>
      <c r="CS186" t="s">
        <v>4655</v>
      </c>
      <c r="CT186" t="s">
        <v>4656</v>
      </c>
      <c r="CU186">
        <v>22605</v>
      </c>
      <c r="CV186">
        <v>62</v>
      </c>
      <c r="CW186" t="s">
        <v>3935</v>
      </c>
      <c r="CX186" t="s">
        <v>3968</v>
      </c>
      <c r="CY186" t="s">
        <v>6549</v>
      </c>
      <c r="CZ186" t="s">
        <v>6539</v>
      </c>
      <c r="DA186" t="s">
        <v>6484</v>
      </c>
      <c r="DB186" t="s">
        <v>6547</v>
      </c>
      <c r="DC186" t="s">
        <v>6547</v>
      </c>
      <c r="DD186" t="s">
        <v>6550</v>
      </c>
      <c r="DE186" t="s">
        <v>6551</v>
      </c>
      <c r="DF186" t="s">
        <v>4428</v>
      </c>
      <c r="DG186" t="s">
        <v>4158</v>
      </c>
      <c r="DH186" t="s">
        <v>5788</v>
      </c>
      <c r="DI186" t="s">
        <v>6489</v>
      </c>
      <c r="DJ186" t="s">
        <v>6490</v>
      </c>
      <c r="DK186" t="s">
        <v>6532</v>
      </c>
      <c r="DL186" t="s">
        <v>3926</v>
      </c>
      <c r="DM186" t="s">
        <v>3945</v>
      </c>
      <c r="DN186" t="s">
        <v>3927</v>
      </c>
      <c r="DO186" t="s">
        <v>3993</v>
      </c>
      <c r="DP186" t="s">
        <v>3980</v>
      </c>
      <c r="DQ186" t="s">
        <v>15</v>
      </c>
      <c r="DR186" t="s">
        <v>3980</v>
      </c>
      <c r="DS186" t="s">
        <v>3981</v>
      </c>
      <c r="DT186" t="s">
        <v>3949</v>
      </c>
      <c r="DU186" t="s">
        <v>6491</v>
      </c>
      <c r="DV186">
        <v>0.3</v>
      </c>
      <c r="DW186">
        <v>0.3</v>
      </c>
      <c r="DX186" t="s">
        <v>3931</v>
      </c>
      <c r="DY186" t="s">
        <v>6543</v>
      </c>
      <c r="DZ186" s="30" t="s">
        <v>30</v>
      </c>
      <c r="EA186" t="s">
        <v>3931</v>
      </c>
      <c r="EB186" t="s">
        <v>3931</v>
      </c>
      <c r="EC186" t="s">
        <v>3931</v>
      </c>
      <c r="ED186" t="s">
        <v>3931</v>
      </c>
      <c r="EE186" t="s">
        <v>4662</v>
      </c>
      <c r="EF186" t="s">
        <v>6552</v>
      </c>
      <c r="EG186" t="s">
        <v>30</v>
      </c>
      <c r="EH186" t="s">
        <v>30</v>
      </c>
      <c r="EI186" t="s">
        <v>30</v>
      </c>
      <c r="EJ186" t="s">
        <v>30</v>
      </c>
      <c r="EK186" t="s">
        <v>30</v>
      </c>
      <c r="EL186">
        <v>0</v>
      </c>
      <c r="EM186">
        <v>0</v>
      </c>
      <c r="EN186" t="s">
        <v>30</v>
      </c>
      <c r="EO186" t="s">
        <v>30</v>
      </c>
      <c r="EP186">
        <v>0</v>
      </c>
      <c r="EQ186">
        <v>0</v>
      </c>
      <c r="ER186">
        <v>1</v>
      </c>
      <c r="ES186" t="s">
        <v>56</v>
      </c>
      <c r="ET186" t="s">
        <v>6547</v>
      </c>
      <c r="EU186">
        <v>0</v>
      </c>
      <c r="EV186" t="s">
        <v>30</v>
      </c>
      <c r="EW186" t="s">
        <v>30</v>
      </c>
      <c r="EX186" t="s">
        <v>30</v>
      </c>
      <c r="EY186" t="s">
        <v>30</v>
      </c>
      <c r="EZ186" t="str">
        <f t="shared" si="2"/>
        <v/>
      </c>
      <c r="FA186">
        <v>2.0810185185185199E-2</v>
      </c>
      <c r="FB186" t="s">
        <v>15</v>
      </c>
      <c r="FC186">
        <v>1</v>
      </c>
      <c r="FD186">
        <v>0</v>
      </c>
      <c r="FG186" t="s">
        <v>30</v>
      </c>
      <c r="FH186" t="s">
        <v>30</v>
      </c>
      <c r="FI186" t="s">
        <v>30</v>
      </c>
      <c r="FJ186" t="s">
        <v>30</v>
      </c>
      <c r="FK186" t="s">
        <v>30</v>
      </c>
      <c r="FL186">
        <v>1</v>
      </c>
      <c r="FM186" t="s">
        <v>6495</v>
      </c>
      <c r="FN186">
        <v>1</v>
      </c>
      <c r="FO186">
        <v>0</v>
      </c>
      <c r="FP186" t="s">
        <v>249</v>
      </c>
      <c r="FQ186">
        <v>1</v>
      </c>
      <c r="FR186">
        <v>0</v>
      </c>
      <c r="FS186" t="s">
        <v>30</v>
      </c>
      <c r="FT186" t="s">
        <v>55</v>
      </c>
      <c r="FU186">
        <v>0</v>
      </c>
      <c r="FV186">
        <v>0</v>
      </c>
      <c r="FW186">
        <v>0</v>
      </c>
      <c r="FX186">
        <v>0</v>
      </c>
      <c r="FY186" t="s">
        <v>56</v>
      </c>
      <c r="FZ186" t="s">
        <v>6532</v>
      </c>
      <c r="GA186" t="s">
        <v>30</v>
      </c>
      <c r="GB186" t="s">
        <v>30</v>
      </c>
      <c r="GC186" t="s">
        <v>30</v>
      </c>
    </row>
    <row r="187" spans="1:185" x14ac:dyDescent="0.25">
      <c r="A187" t="s">
        <v>249</v>
      </c>
      <c r="B187" t="s">
        <v>1518</v>
      </c>
      <c r="C187">
        <v>1</v>
      </c>
      <c r="D187" t="s">
        <v>1518</v>
      </c>
      <c r="E187">
        <v>1</v>
      </c>
      <c r="F187" t="s">
        <v>6472</v>
      </c>
      <c r="G187" t="s">
        <v>6472</v>
      </c>
      <c r="H187" t="s">
        <v>30</v>
      </c>
      <c r="I187" t="s">
        <v>30</v>
      </c>
      <c r="J187" t="s">
        <v>30</v>
      </c>
      <c r="K187" t="s">
        <v>30</v>
      </c>
      <c r="L187" t="s">
        <v>30</v>
      </c>
      <c r="M187" t="s">
        <v>30</v>
      </c>
      <c r="N187" t="s">
        <v>30</v>
      </c>
      <c r="O187" t="s">
        <v>30</v>
      </c>
      <c r="P187" t="s">
        <v>30</v>
      </c>
      <c r="Q187" s="29" t="s">
        <v>30</v>
      </c>
      <c r="R187" s="29" t="s">
        <v>30</v>
      </c>
      <c r="S187" t="s">
        <v>30</v>
      </c>
      <c r="T187" t="s">
        <v>30</v>
      </c>
      <c r="U187" t="s">
        <v>30</v>
      </c>
      <c r="V187" t="s">
        <v>30</v>
      </c>
      <c r="W187" t="s">
        <v>30</v>
      </c>
      <c r="X187" t="s">
        <v>30</v>
      </c>
      <c r="Y187" s="29" t="s">
        <v>30</v>
      </c>
      <c r="Z187" s="29" t="s">
        <v>30</v>
      </c>
      <c r="AA187" s="29" t="s">
        <v>30</v>
      </c>
      <c r="AB187" t="s">
        <v>30</v>
      </c>
      <c r="AC187" t="s">
        <v>30</v>
      </c>
      <c r="AD187" t="s">
        <v>30</v>
      </c>
      <c r="AE187" t="s">
        <v>30</v>
      </c>
      <c r="AF187" t="s">
        <v>30</v>
      </c>
      <c r="AG187" t="s">
        <v>30</v>
      </c>
      <c r="AH187" t="s">
        <v>30</v>
      </c>
      <c r="AI187" t="s">
        <v>30</v>
      </c>
      <c r="AJ187" t="s">
        <v>6553</v>
      </c>
      <c r="AK187" t="s">
        <v>30</v>
      </c>
      <c r="AL187" t="s">
        <v>30</v>
      </c>
      <c r="AM187" t="s">
        <v>30</v>
      </c>
      <c r="AN187" s="29" t="s">
        <v>30</v>
      </c>
      <c r="AO187" t="s">
        <v>30</v>
      </c>
      <c r="AP187" t="s">
        <v>30</v>
      </c>
      <c r="AQ187" t="s">
        <v>30</v>
      </c>
      <c r="AR187" t="s">
        <v>30</v>
      </c>
      <c r="AS187" t="s">
        <v>30</v>
      </c>
      <c r="AT187" t="s">
        <v>30</v>
      </c>
      <c r="AU187" t="s">
        <v>30</v>
      </c>
      <c r="AV187" t="s">
        <v>30</v>
      </c>
      <c r="AW187" t="s">
        <v>30</v>
      </c>
      <c r="AX187" t="s">
        <v>30</v>
      </c>
      <c r="AY187" t="s">
        <v>30</v>
      </c>
      <c r="AZ187" t="s">
        <v>30</v>
      </c>
      <c r="BA187" t="s">
        <v>30</v>
      </c>
      <c r="BB187" t="s">
        <v>30</v>
      </c>
      <c r="BC187" t="s">
        <v>30</v>
      </c>
      <c r="BD187" t="s">
        <v>30</v>
      </c>
      <c r="BE187" t="s">
        <v>30</v>
      </c>
      <c r="BF187" t="s">
        <v>30</v>
      </c>
      <c r="BG187" t="s">
        <v>30</v>
      </c>
      <c r="BH187" t="s">
        <v>30</v>
      </c>
      <c r="BI187" t="s">
        <v>30</v>
      </c>
      <c r="BJ187" t="s">
        <v>30</v>
      </c>
      <c r="BK187" s="29" t="s">
        <v>30</v>
      </c>
      <c r="BL187" t="s">
        <v>3914</v>
      </c>
      <c r="BM187" t="s">
        <v>3915</v>
      </c>
      <c r="BN187" s="30">
        <v>45363.455891203703</v>
      </c>
      <c r="BO187" t="s">
        <v>6554</v>
      </c>
      <c r="BP187" t="s">
        <v>6555</v>
      </c>
      <c r="BQ187" t="s">
        <v>6556</v>
      </c>
      <c r="BR187" t="s">
        <v>3962</v>
      </c>
      <c r="BS187" t="s">
        <v>3920</v>
      </c>
      <c r="BT187" t="s">
        <v>4013</v>
      </c>
      <c r="BU187" t="s">
        <v>4014</v>
      </c>
      <c r="BV187" t="s">
        <v>6557</v>
      </c>
      <c r="BW187" t="s">
        <v>6558</v>
      </c>
      <c r="BX187" t="s">
        <v>3993</v>
      </c>
      <c r="BY187" t="s">
        <v>3926</v>
      </c>
      <c r="BZ187" t="s">
        <v>4123</v>
      </c>
      <c r="CA187" s="30">
        <v>45363.4519097222</v>
      </c>
      <c r="CB187" s="30">
        <v>45363.4519097222</v>
      </c>
      <c r="CC187" s="30">
        <v>45362.459583333301</v>
      </c>
      <c r="CD187" t="s">
        <v>15</v>
      </c>
      <c r="CE187">
        <v>2024</v>
      </c>
      <c r="CF187">
        <v>3</v>
      </c>
      <c r="CG187" t="s">
        <v>6559</v>
      </c>
      <c r="CH187" t="s">
        <v>55</v>
      </c>
      <c r="CI187" t="s">
        <v>3929</v>
      </c>
      <c r="CJ187" t="s">
        <v>3930</v>
      </c>
      <c r="CK187" t="s">
        <v>6559</v>
      </c>
      <c r="CL187" t="s">
        <v>3931</v>
      </c>
      <c r="CM187">
        <v>2035</v>
      </c>
      <c r="CN187" t="s">
        <v>3967</v>
      </c>
      <c r="CO187" t="s">
        <v>6559</v>
      </c>
      <c r="CP187" s="30">
        <v>45363</v>
      </c>
      <c r="CQ187" s="30">
        <v>45728</v>
      </c>
      <c r="CR187" t="s">
        <v>3968</v>
      </c>
      <c r="CS187" t="s">
        <v>5192</v>
      </c>
      <c r="CT187" t="s">
        <v>6560</v>
      </c>
      <c r="CU187">
        <v>28518</v>
      </c>
      <c r="CV187">
        <v>46</v>
      </c>
      <c r="CW187" t="s">
        <v>3935</v>
      </c>
      <c r="CX187" t="s">
        <v>3968</v>
      </c>
      <c r="CY187" t="s">
        <v>6561</v>
      </c>
      <c r="CZ187" t="s">
        <v>6483</v>
      </c>
      <c r="DA187" t="s">
        <v>6562</v>
      </c>
      <c r="DB187" t="s">
        <v>6557</v>
      </c>
      <c r="DC187" t="s">
        <v>6557</v>
      </c>
      <c r="DD187" t="s">
        <v>6563</v>
      </c>
      <c r="DE187" t="s">
        <v>6564</v>
      </c>
      <c r="DF187" t="s">
        <v>6565</v>
      </c>
      <c r="DG187" t="s">
        <v>4158</v>
      </c>
      <c r="DH187" t="s">
        <v>5428</v>
      </c>
      <c r="DI187" t="s">
        <v>6489</v>
      </c>
      <c r="DJ187" t="s">
        <v>6490</v>
      </c>
      <c r="DK187" t="s">
        <v>6472</v>
      </c>
      <c r="DL187" t="s">
        <v>3926</v>
      </c>
      <c r="DM187" t="s">
        <v>4136</v>
      </c>
      <c r="DN187" t="s">
        <v>4123</v>
      </c>
      <c r="DO187" t="s">
        <v>3993</v>
      </c>
      <c r="DP187" t="s">
        <v>3980</v>
      </c>
      <c r="DQ187" t="s">
        <v>15</v>
      </c>
      <c r="DR187" t="s">
        <v>3980</v>
      </c>
      <c r="DS187" t="s">
        <v>3981</v>
      </c>
      <c r="DT187" t="s">
        <v>3949</v>
      </c>
      <c r="DU187" t="s">
        <v>6566</v>
      </c>
      <c r="DV187">
        <v>0.06</v>
      </c>
      <c r="DW187">
        <v>0.06</v>
      </c>
      <c r="DX187" t="s">
        <v>3931</v>
      </c>
      <c r="DY187" t="s">
        <v>6492</v>
      </c>
      <c r="DZ187" s="30" t="s">
        <v>30</v>
      </c>
      <c r="EA187" t="s">
        <v>3931</v>
      </c>
      <c r="EB187" t="s">
        <v>3931</v>
      </c>
      <c r="EC187" t="s">
        <v>3931</v>
      </c>
      <c r="ED187" t="s">
        <v>3931</v>
      </c>
      <c r="EE187" t="s">
        <v>6567</v>
      </c>
      <c r="EF187" t="s">
        <v>6568</v>
      </c>
      <c r="EG187" t="s">
        <v>30</v>
      </c>
      <c r="EH187" t="s">
        <v>30</v>
      </c>
      <c r="EI187" t="s">
        <v>30</v>
      </c>
      <c r="EJ187" t="s">
        <v>30</v>
      </c>
      <c r="EK187" t="s">
        <v>30</v>
      </c>
      <c r="EL187">
        <v>0</v>
      </c>
      <c r="EM187">
        <v>0</v>
      </c>
      <c r="EN187" t="s">
        <v>30</v>
      </c>
      <c r="EO187" t="s">
        <v>30</v>
      </c>
      <c r="EP187">
        <v>0</v>
      </c>
      <c r="EQ187">
        <v>0</v>
      </c>
      <c r="ER187">
        <v>1</v>
      </c>
      <c r="ES187" t="s">
        <v>70</v>
      </c>
      <c r="ET187" t="s">
        <v>6557</v>
      </c>
      <c r="EU187">
        <v>0</v>
      </c>
      <c r="EV187" t="s">
        <v>30</v>
      </c>
      <c r="EW187" t="s">
        <v>30</v>
      </c>
      <c r="EX187" t="s">
        <v>30</v>
      </c>
      <c r="EY187" t="s">
        <v>30</v>
      </c>
      <c r="EZ187">
        <f t="shared" si="2"/>
        <v>3.9814815027057193E-3</v>
      </c>
      <c r="FA187">
        <v>3.9814814814814799E-3</v>
      </c>
      <c r="FB187" t="s">
        <v>15</v>
      </c>
      <c r="FC187">
        <v>1</v>
      </c>
      <c r="FD187">
        <v>0</v>
      </c>
      <c r="FE187">
        <v>1</v>
      </c>
      <c r="FG187" t="s">
        <v>30</v>
      </c>
      <c r="FH187" t="s">
        <v>30</v>
      </c>
      <c r="FI187" t="s">
        <v>30</v>
      </c>
      <c r="FJ187" t="s">
        <v>30</v>
      </c>
      <c r="FK187" t="s">
        <v>30</v>
      </c>
      <c r="FL187">
        <v>1</v>
      </c>
      <c r="FM187" t="s">
        <v>6495</v>
      </c>
      <c r="FN187">
        <v>1</v>
      </c>
      <c r="FO187">
        <v>0</v>
      </c>
      <c r="FP187" t="s">
        <v>249</v>
      </c>
      <c r="FQ187">
        <v>1</v>
      </c>
      <c r="FR187">
        <v>0</v>
      </c>
      <c r="FS187" t="s">
        <v>30</v>
      </c>
      <c r="FT187" t="s">
        <v>55</v>
      </c>
      <c r="FU187">
        <v>0</v>
      </c>
      <c r="FV187">
        <v>0</v>
      </c>
      <c r="FW187">
        <v>0</v>
      </c>
      <c r="FX187">
        <v>0</v>
      </c>
      <c r="FY187" t="s">
        <v>70</v>
      </c>
      <c r="FZ187" t="s">
        <v>6472</v>
      </c>
      <c r="GA187" t="s">
        <v>30</v>
      </c>
      <c r="GB187" t="s">
        <v>30</v>
      </c>
      <c r="GC187" t="s">
        <v>30</v>
      </c>
    </row>
    <row r="188" spans="1:185" x14ac:dyDescent="0.25">
      <c r="A188" t="s">
        <v>249</v>
      </c>
      <c r="B188" t="s">
        <v>1518</v>
      </c>
      <c r="C188">
        <v>1</v>
      </c>
      <c r="D188" t="s">
        <v>1518</v>
      </c>
      <c r="E188">
        <v>1</v>
      </c>
      <c r="F188" t="s">
        <v>6472</v>
      </c>
      <c r="G188" t="s">
        <v>6472</v>
      </c>
      <c r="H188" t="s">
        <v>30</v>
      </c>
      <c r="I188" t="s">
        <v>30</v>
      </c>
      <c r="J188" t="s">
        <v>30</v>
      </c>
      <c r="K188" t="s">
        <v>30</v>
      </c>
      <c r="L188" t="s">
        <v>30</v>
      </c>
      <c r="M188" t="s">
        <v>30</v>
      </c>
      <c r="N188" t="s">
        <v>30</v>
      </c>
      <c r="O188" t="s">
        <v>30</v>
      </c>
      <c r="P188" t="s">
        <v>30</v>
      </c>
      <c r="Q188" s="29" t="s">
        <v>30</v>
      </c>
      <c r="R188" s="29" t="s">
        <v>30</v>
      </c>
      <c r="S188" t="s">
        <v>30</v>
      </c>
      <c r="T188" t="s">
        <v>30</v>
      </c>
      <c r="U188" t="s">
        <v>30</v>
      </c>
      <c r="V188" t="s">
        <v>30</v>
      </c>
      <c r="W188" t="s">
        <v>30</v>
      </c>
      <c r="X188" t="s">
        <v>30</v>
      </c>
      <c r="Y188" s="29" t="s">
        <v>30</v>
      </c>
      <c r="Z188" s="29" t="s">
        <v>30</v>
      </c>
      <c r="AA188" s="29" t="s">
        <v>30</v>
      </c>
      <c r="AB188" t="s">
        <v>30</v>
      </c>
      <c r="AC188" t="s">
        <v>30</v>
      </c>
      <c r="AD188" t="s">
        <v>30</v>
      </c>
      <c r="AE188" t="s">
        <v>30</v>
      </c>
      <c r="AF188" t="s">
        <v>30</v>
      </c>
      <c r="AG188" t="s">
        <v>30</v>
      </c>
      <c r="AH188" t="s">
        <v>30</v>
      </c>
      <c r="AI188" t="s">
        <v>30</v>
      </c>
      <c r="AJ188" t="s">
        <v>6569</v>
      </c>
      <c r="AK188" t="s">
        <v>30</v>
      </c>
      <c r="AL188" t="s">
        <v>30</v>
      </c>
      <c r="AM188" t="s">
        <v>30</v>
      </c>
      <c r="AN188" s="29" t="s">
        <v>30</v>
      </c>
      <c r="AO188" t="s">
        <v>30</v>
      </c>
      <c r="AP188" t="s">
        <v>30</v>
      </c>
      <c r="AQ188" t="s">
        <v>30</v>
      </c>
      <c r="AR188" t="s">
        <v>30</v>
      </c>
      <c r="AS188" t="s">
        <v>30</v>
      </c>
      <c r="AT188" t="s">
        <v>30</v>
      </c>
      <c r="AU188" t="s">
        <v>30</v>
      </c>
      <c r="AV188" t="s">
        <v>30</v>
      </c>
      <c r="AW188" t="s">
        <v>30</v>
      </c>
      <c r="AX188" t="s">
        <v>30</v>
      </c>
      <c r="AY188" t="s">
        <v>30</v>
      </c>
      <c r="AZ188" t="s">
        <v>30</v>
      </c>
      <c r="BA188" t="s">
        <v>30</v>
      </c>
      <c r="BB188" t="s">
        <v>30</v>
      </c>
      <c r="BC188" t="s">
        <v>30</v>
      </c>
      <c r="BD188" t="s">
        <v>30</v>
      </c>
      <c r="BE188" t="s">
        <v>30</v>
      </c>
      <c r="BF188" t="s">
        <v>30</v>
      </c>
      <c r="BG188" t="s">
        <v>30</v>
      </c>
      <c r="BH188" t="s">
        <v>30</v>
      </c>
      <c r="BI188" t="s">
        <v>30</v>
      </c>
      <c r="BJ188" t="s">
        <v>30</v>
      </c>
      <c r="BK188" s="29" t="s">
        <v>30</v>
      </c>
      <c r="BL188" t="s">
        <v>3914</v>
      </c>
      <c r="BM188" t="s">
        <v>3915</v>
      </c>
      <c r="BN188" s="30">
        <v>45657.455983796302</v>
      </c>
      <c r="BO188" t="s">
        <v>6570</v>
      </c>
      <c r="BP188" t="s">
        <v>6571</v>
      </c>
      <c r="BQ188" t="s">
        <v>6572</v>
      </c>
      <c r="BR188" t="s">
        <v>3962</v>
      </c>
      <c r="BS188" t="s">
        <v>3920</v>
      </c>
      <c r="BT188" t="s">
        <v>4416</v>
      </c>
      <c r="BU188" t="s">
        <v>5215</v>
      </c>
      <c r="BV188" t="s">
        <v>6573</v>
      </c>
      <c r="BW188" t="s">
        <v>6574</v>
      </c>
      <c r="BX188" t="s">
        <v>3993</v>
      </c>
      <c r="BY188" t="s">
        <v>3926</v>
      </c>
      <c r="BZ188" t="s">
        <v>3927</v>
      </c>
      <c r="CA188" s="30">
        <v>45656.856307870403</v>
      </c>
      <c r="CB188" s="30">
        <v>45656.856307870403</v>
      </c>
      <c r="CC188" s="30">
        <v>45656.699479166702</v>
      </c>
      <c r="CD188" t="s">
        <v>15</v>
      </c>
      <c r="CE188">
        <v>2024</v>
      </c>
      <c r="CF188">
        <v>12</v>
      </c>
      <c r="CG188" t="s">
        <v>6575</v>
      </c>
      <c r="CH188" t="s">
        <v>55</v>
      </c>
      <c r="CI188" t="s">
        <v>3929</v>
      </c>
      <c r="CJ188" t="s">
        <v>3930</v>
      </c>
      <c r="CK188" t="s">
        <v>6575</v>
      </c>
      <c r="CL188" t="s">
        <v>3931</v>
      </c>
      <c r="CM188">
        <v>2035</v>
      </c>
      <c r="CN188" t="s">
        <v>3967</v>
      </c>
      <c r="CO188" t="s">
        <v>6575</v>
      </c>
      <c r="CP188" s="30">
        <v>45657</v>
      </c>
      <c r="CQ188" s="30">
        <v>46022</v>
      </c>
      <c r="CR188" t="s">
        <v>3968</v>
      </c>
      <c r="CS188" t="s">
        <v>5995</v>
      </c>
      <c r="CT188" t="s">
        <v>6299</v>
      </c>
      <c r="CU188">
        <v>31251</v>
      </c>
      <c r="CV188">
        <v>39</v>
      </c>
      <c r="CW188" t="s">
        <v>3935</v>
      </c>
      <c r="CX188" t="s">
        <v>3968</v>
      </c>
      <c r="CY188" t="s">
        <v>6524</v>
      </c>
      <c r="CZ188" t="s">
        <v>6483</v>
      </c>
      <c r="DA188" t="s">
        <v>6562</v>
      </c>
      <c r="DB188" t="s">
        <v>6573</v>
      </c>
      <c r="DC188" t="s">
        <v>6573</v>
      </c>
      <c r="DD188" t="s">
        <v>6576</v>
      </c>
      <c r="DE188" t="s">
        <v>6577</v>
      </c>
      <c r="DF188" t="s">
        <v>4912</v>
      </c>
      <c r="DG188" t="s">
        <v>4158</v>
      </c>
      <c r="DH188" t="s">
        <v>4661</v>
      </c>
      <c r="DI188" t="s">
        <v>6489</v>
      </c>
      <c r="DJ188" t="s">
        <v>6490</v>
      </c>
      <c r="DK188" t="s">
        <v>6472</v>
      </c>
      <c r="DL188" t="s">
        <v>3926</v>
      </c>
      <c r="DM188" t="s">
        <v>3945</v>
      </c>
      <c r="DN188" t="s">
        <v>3927</v>
      </c>
      <c r="DO188" t="s">
        <v>3993</v>
      </c>
      <c r="DP188" t="s">
        <v>3980</v>
      </c>
      <c r="DQ188" t="s">
        <v>15</v>
      </c>
      <c r="DR188" t="s">
        <v>3980</v>
      </c>
      <c r="DS188" t="s">
        <v>3981</v>
      </c>
      <c r="DT188" t="s">
        <v>3949</v>
      </c>
      <c r="DU188" t="s">
        <v>6566</v>
      </c>
      <c r="DV188">
        <v>14.24</v>
      </c>
      <c r="DW188">
        <v>14.24</v>
      </c>
      <c r="DX188" t="s">
        <v>3931</v>
      </c>
      <c r="DY188" t="s">
        <v>6492</v>
      </c>
      <c r="DZ188" s="30" t="s">
        <v>30</v>
      </c>
      <c r="EA188" t="s">
        <v>3931</v>
      </c>
      <c r="EB188" t="s">
        <v>3931</v>
      </c>
      <c r="EC188" t="s">
        <v>3931</v>
      </c>
      <c r="ED188" t="s">
        <v>3931</v>
      </c>
      <c r="EE188" t="s">
        <v>6578</v>
      </c>
      <c r="EF188" t="s">
        <v>6579</v>
      </c>
      <c r="EG188" t="s">
        <v>30</v>
      </c>
      <c r="EH188" t="s">
        <v>30</v>
      </c>
      <c r="EI188" t="s">
        <v>30</v>
      </c>
      <c r="EJ188" t="s">
        <v>30</v>
      </c>
      <c r="EK188" t="s">
        <v>30</v>
      </c>
      <c r="EL188">
        <v>0</v>
      </c>
      <c r="EM188">
        <v>0</v>
      </c>
      <c r="EN188" t="s">
        <v>30</v>
      </c>
      <c r="EO188" t="s">
        <v>30</v>
      </c>
      <c r="EP188">
        <v>0</v>
      </c>
      <c r="EQ188">
        <v>0</v>
      </c>
      <c r="ER188">
        <v>1</v>
      </c>
      <c r="ES188" t="s">
        <v>56</v>
      </c>
      <c r="ET188" t="s">
        <v>6573</v>
      </c>
      <c r="EU188">
        <v>0</v>
      </c>
      <c r="EV188" t="s">
        <v>30</v>
      </c>
      <c r="EW188" t="s">
        <v>30</v>
      </c>
      <c r="EX188" t="s">
        <v>30</v>
      </c>
      <c r="EY188" t="s">
        <v>30</v>
      </c>
      <c r="EZ188" t="str">
        <f t="shared" si="2"/>
        <v/>
      </c>
      <c r="FA188">
        <v>0.599675925925926</v>
      </c>
      <c r="FB188" t="s">
        <v>15</v>
      </c>
      <c r="FC188">
        <v>1</v>
      </c>
      <c r="FD188">
        <v>0</v>
      </c>
      <c r="FG188" t="s">
        <v>30</v>
      </c>
      <c r="FH188" t="s">
        <v>30</v>
      </c>
      <c r="FI188" t="s">
        <v>30</v>
      </c>
      <c r="FJ188" t="s">
        <v>30</v>
      </c>
      <c r="FK188" t="s">
        <v>30</v>
      </c>
      <c r="FL188">
        <v>1</v>
      </c>
      <c r="FM188" t="s">
        <v>6495</v>
      </c>
      <c r="FN188">
        <v>1</v>
      </c>
      <c r="FO188">
        <v>0</v>
      </c>
      <c r="FP188" t="s">
        <v>249</v>
      </c>
      <c r="FQ188">
        <v>1</v>
      </c>
      <c r="FR188">
        <v>0</v>
      </c>
      <c r="FS188" t="s">
        <v>30</v>
      </c>
      <c r="FT188" t="s">
        <v>55</v>
      </c>
      <c r="FU188">
        <v>0</v>
      </c>
      <c r="FV188">
        <v>0</v>
      </c>
      <c r="FW188">
        <v>0</v>
      </c>
      <c r="FX188">
        <v>0</v>
      </c>
      <c r="FY188" t="s">
        <v>56</v>
      </c>
      <c r="FZ188" t="s">
        <v>6472</v>
      </c>
      <c r="GA188" t="s">
        <v>30</v>
      </c>
      <c r="GB188" t="s">
        <v>30</v>
      </c>
      <c r="GC188" t="s">
        <v>30</v>
      </c>
    </row>
    <row r="189" spans="1:185" x14ac:dyDescent="0.25">
      <c r="A189" t="s">
        <v>249</v>
      </c>
      <c r="B189" t="s">
        <v>1518</v>
      </c>
      <c r="C189">
        <v>1</v>
      </c>
      <c r="D189" t="s">
        <v>1518</v>
      </c>
      <c r="E189">
        <v>1</v>
      </c>
      <c r="F189" t="s">
        <v>6472</v>
      </c>
      <c r="G189" t="s">
        <v>6472</v>
      </c>
      <c r="H189" t="s">
        <v>30</v>
      </c>
      <c r="I189" t="s">
        <v>30</v>
      </c>
      <c r="J189" t="s">
        <v>30</v>
      </c>
      <c r="K189" t="s">
        <v>30</v>
      </c>
      <c r="L189" t="s">
        <v>30</v>
      </c>
      <c r="M189" t="s">
        <v>30</v>
      </c>
      <c r="N189" t="s">
        <v>30</v>
      </c>
      <c r="O189" t="s">
        <v>30</v>
      </c>
      <c r="P189" t="s">
        <v>30</v>
      </c>
      <c r="Q189" s="29" t="s">
        <v>30</v>
      </c>
      <c r="R189" s="29" t="s">
        <v>30</v>
      </c>
      <c r="S189" t="s">
        <v>30</v>
      </c>
      <c r="T189" t="s">
        <v>30</v>
      </c>
      <c r="U189" t="s">
        <v>30</v>
      </c>
      <c r="V189" t="s">
        <v>30</v>
      </c>
      <c r="W189" t="s">
        <v>30</v>
      </c>
      <c r="X189" t="s">
        <v>30</v>
      </c>
      <c r="Y189" s="29" t="s">
        <v>30</v>
      </c>
      <c r="Z189" s="29" t="s">
        <v>30</v>
      </c>
      <c r="AA189" s="29" t="s">
        <v>30</v>
      </c>
      <c r="AB189" t="s">
        <v>30</v>
      </c>
      <c r="AC189" t="s">
        <v>30</v>
      </c>
      <c r="AD189" t="s">
        <v>30</v>
      </c>
      <c r="AE189" t="s">
        <v>30</v>
      </c>
      <c r="AF189" t="s">
        <v>30</v>
      </c>
      <c r="AG189" t="s">
        <v>30</v>
      </c>
      <c r="AH189" t="s">
        <v>30</v>
      </c>
      <c r="AI189" t="s">
        <v>30</v>
      </c>
      <c r="AJ189" t="s">
        <v>6580</v>
      </c>
      <c r="AK189" t="s">
        <v>30</v>
      </c>
      <c r="AL189" t="s">
        <v>30</v>
      </c>
      <c r="AM189" t="s">
        <v>30</v>
      </c>
      <c r="AN189" s="29" t="s">
        <v>30</v>
      </c>
      <c r="AO189" t="s">
        <v>30</v>
      </c>
      <c r="AP189" t="s">
        <v>30</v>
      </c>
      <c r="AQ189" t="s">
        <v>30</v>
      </c>
      <c r="AR189" t="s">
        <v>30</v>
      </c>
      <c r="AS189" t="s">
        <v>30</v>
      </c>
      <c r="AT189" t="s">
        <v>30</v>
      </c>
      <c r="AU189" t="s">
        <v>30</v>
      </c>
      <c r="AV189" t="s">
        <v>30</v>
      </c>
      <c r="AW189" t="s">
        <v>30</v>
      </c>
      <c r="AX189" t="s">
        <v>30</v>
      </c>
      <c r="AY189" t="s">
        <v>30</v>
      </c>
      <c r="AZ189" t="s">
        <v>30</v>
      </c>
      <c r="BA189" t="s">
        <v>30</v>
      </c>
      <c r="BB189" t="s">
        <v>30</v>
      </c>
      <c r="BC189" t="s">
        <v>30</v>
      </c>
      <c r="BD189" t="s">
        <v>30</v>
      </c>
      <c r="BE189" t="s">
        <v>30</v>
      </c>
      <c r="BF189" t="s">
        <v>30</v>
      </c>
      <c r="BG189" t="s">
        <v>30</v>
      </c>
      <c r="BH189" t="s">
        <v>30</v>
      </c>
      <c r="BI189" t="s">
        <v>30</v>
      </c>
      <c r="BJ189" t="s">
        <v>30</v>
      </c>
      <c r="BK189" s="29" t="s">
        <v>30</v>
      </c>
      <c r="BL189" t="s">
        <v>3914</v>
      </c>
      <c r="BM189" t="s">
        <v>3915</v>
      </c>
      <c r="BN189" s="30">
        <v>45461.590613425898</v>
      </c>
      <c r="BO189" t="s">
        <v>6581</v>
      </c>
      <c r="BP189" t="s">
        <v>6582</v>
      </c>
      <c r="BQ189" t="s">
        <v>6583</v>
      </c>
      <c r="BR189" t="s">
        <v>3962</v>
      </c>
      <c r="BS189" t="s">
        <v>3920</v>
      </c>
      <c r="BT189" t="s">
        <v>4013</v>
      </c>
      <c r="BU189" t="s">
        <v>4014</v>
      </c>
      <c r="BV189" t="s">
        <v>5329</v>
      </c>
      <c r="BW189" t="s">
        <v>5345</v>
      </c>
      <c r="BX189" t="s">
        <v>3993</v>
      </c>
      <c r="BY189" t="s">
        <v>3926</v>
      </c>
      <c r="BZ189" t="s">
        <v>4123</v>
      </c>
      <c r="CA189" s="30">
        <v>45461.588287036997</v>
      </c>
      <c r="CB189" s="30">
        <v>45461.588287036997</v>
      </c>
      <c r="CC189" s="30">
        <v>45460.799837963001</v>
      </c>
      <c r="CD189" t="s">
        <v>15</v>
      </c>
      <c r="CE189">
        <v>2024</v>
      </c>
      <c r="CF189">
        <v>6</v>
      </c>
      <c r="CG189" t="s">
        <v>6584</v>
      </c>
      <c r="CH189" t="s">
        <v>55</v>
      </c>
      <c r="CI189" t="s">
        <v>3929</v>
      </c>
      <c r="CJ189" t="s">
        <v>3930</v>
      </c>
      <c r="CK189" t="s">
        <v>6584</v>
      </c>
      <c r="CL189" t="s">
        <v>3931</v>
      </c>
      <c r="CM189">
        <v>2035</v>
      </c>
      <c r="CN189" t="s">
        <v>3967</v>
      </c>
      <c r="CO189" t="s">
        <v>6584</v>
      </c>
      <c r="CP189" s="30">
        <v>45461</v>
      </c>
      <c r="CQ189" s="30">
        <v>45826</v>
      </c>
      <c r="CR189" t="s">
        <v>3968</v>
      </c>
      <c r="CS189" t="s">
        <v>6585</v>
      </c>
      <c r="CT189" t="s">
        <v>5206</v>
      </c>
      <c r="CU189">
        <v>29073</v>
      </c>
      <c r="CV189">
        <v>44</v>
      </c>
      <c r="CW189" t="s">
        <v>3935</v>
      </c>
      <c r="CX189" t="s">
        <v>3968</v>
      </c>
      <c r="CY189" t="s">
        <v>6482</v>
      </c>
      <c r="CZ189" t="s">
        <v>6483</v>
      </c>
      <c r="DA189" t="s">
        <v>6562</v>
      </c>
      <c r="DB189" t="s">
        <v>5329</v>
      </c>
      <c r="DC189" t="s">
        <v>5329</v>
      </c>
      <c r="DD189" t="s">
        <v>5348</v>
      </c>
      <c r="DE189" t="s">
        <v>5335</v>
      </c>
      <c r="DF189" t="s">
        <v>4468</v>
      </c>
      <c r="DG189" t="s">
        <v>3968</v>
      </c>
      <c r="DH189" t="s">
        <v>4469</v>
      </c>
      <c r="DI189" t="s">
        <v>6489</v>
      </c>
      <c r="DJ189" t="s">
        <v>6490</v>
      </c>
      <c r="DK189" t="s">
        <v>6472</v>
      </c>
      <c r="DL189" t="s">
        <v>3926</v>
      </c>
      <c r="DM189" t="s">
        <v>4136</v>
      </c>
      <c r="DN189" t="s">
        <v>4123</v>
      </c>
      <c r="DO189" t="s">
        <v>3993</v>
      </c>
      <c r="DP189" t="s">
        <v>3980</v>
      </c>
      <c r="DQ189" t="s">
        <v>15</v>
      </c>
      <c r="DR189" t="s">
        <v>3980</v>
      </c>
      <c r="DS189" t="s">
        <v>3981</v>
      </c>
      <c r="DT189" t="s">
        <v>3949</v>
      </c>
      <c r="DU189" t="s">
        <v>6566</v>
      </c>
      <c r="DV189">
        <v>0.03</v>
      </c>
      <c r="DW189">
        <v>0.03</v>
      </c>
      <c r="DX189" t="s">
        <v>3931</v>
      </c>
      <c r="DY189" t="s">
        <v>6492</v>
      </c>
      <c r="DZ189" s="30" t="s">
        <v>30</v>
      </c>
      <c r="EA189" t="s">
        <v>3931</v>
      </c>
      <c r="EB189" t="s">
        <v>3931</v>
      </c>
      <c r="EC189" t="s">
        <v>3931</v>
      </c>
      <c r="ED189" t="s">
        <v>3931</v>
      </c>
      <c r="EE189" t="s">
        <v>6586</v>
      </c>
      <c r="EF189" t="s">
        <v>6587</v>
      </c>
      <c r="EG189" t="s">
        <v>30</v>
      </c>
      <c r="EH189" t="s">
        <v>30</v>
      </c>
      <c r="EI189" t="s">
        <v>30</v>
      </c>
      <c r="EJ189" t="s">
        <v>30</v>
      </c>
      <c r="EK189" t="s">
        <v>30</v>
      </c>
      <c r="EL189">
        <v>0</v>
      </c>
      <c r="EM189">
        <v>0</v>
      </c>
      <c r="EN189" t="s">
        <v>30</v>
      </c>
      <c r="EO189" t="s">
        <v>30</v>
      </c>
      <c r="EP189">
        <v>0</v>
      </c>
      <c r="EQ189">
        <v>0</v>
      </c>
      <c r="ER189">
        <v>1</v>
      </c>
      <c r="ES189" t="s">
        <v>62</v>
      </c>
      <c r="ET189" t="s">
        <v>5329</v>
      </c>
      <c r="EU189">
        <v>0</v>
      </c>
      <c r="EV189" t="s">
        <v>30</v>
      </c>
      <c r="EW189" t="s">
        <v>30</v>
      </c>
      <c r="EX189" t="s">
        <v>30</v>
      </c>
      <c r="EY189" t="s">
        <v>30</v>
      </c>
      <c r="EZ189">
        <f t="shared" si="2"/>
        <v>2.3263889015652239E-3</v>
      </c>
      <c r="FA189">
        <v>2.32638888888889E-3</v>
      </c>
      <c r="FB189" t="s">
        <v>15</v>
      </c>
      <c r="FC189">
        <v>1</v>
      </c>
      <c r="FD189">
        <v>0</v>
      </c>
      <c r="FE189">
        <v>1</v>
      </c>
      <c r="FG189" t="s">
        <v>30</v>
      </c>
      <c r="FH189" t="s">
        <v>30</v>
      </c>
      <c r="FI189" t="s">
        <v>30</v>
      </c>
      <c r="FJ189" t="s">
        <v>30</v>
      </c>
      <c r="FK189" t="s">
        <v>30</v>
      </c>
      <c r="FL189">
        <v>1</v>
      </c>
      <c r="FM189" t="s">
        <v>6495</v>
      </c>
      <c r="FN189">
        <v>1</v>
      </c>
      <c r="FO189">
        <v>0</v>
      </c>
      <c r="FP189" t="s">
        <v>249</v>
      </c>
      <c r="FQ189">
        <v>1</v>
      </c>
      <c r="FR189">
        <v>0</v>
      </c>
      <c r="FS189" t="s">
        <v>30</v>
      </c>
      <c r="FT189" t="s">
        <v>55</v>
      </c>
      <c r="FU189">
        <v>0</v>
      </c>
      <c r="FV189">
        <v>0</v>
      </c>
      <c r="FW189">
        <v>0</v>
      </c>
      <c r="FX189">
        <v>0</v>
      </c>
      <c r="FY189" t="s">
        <v>62</v>
      </c>
      <c r="FZ189" t="s">
        <v>6472</v>
      </c>
      <c r="GA189" t="s">
        <v>30</v>
      </c>
      <c r="GB189" t="s">
        <v>30</v>
      </c>
      <c r="GC189" t="s">
        <v>30</v>
      </c>
    </row>
    <row r="190" spans="1:185" x14ac:dyDescent="0.25">
      <c r="A190" t="s">
        <v>249</v>
      </c>
      <c r="B190" t="s">
        <v>1518</v>
      </c>
      <c r="C190">
        <v>1</v>
      </c>
      <c r="D190" t="s">
        <v>1518</v>
      </c>
      <c r="E190">
        <v>1</v>
      </c>
      <c r="F190" t="s">
        <v>6532</v>
      </c>
      <c r="G190" t="s">
        <v>6532</v>
      </c>
      <c r="H190" t="s">
        <v>30</v>
      </c>
      <c r="I190" t="s">
        <v>30</v>
      </c>
      <c r="J190" t="s">
        <v>30</v>
      </c>
      <c r="K190" t="s">
        <v>30</v>
      </c>
      <c r="L190" t="s">
        <v>30</v>
      </c>
      <c r="M190" t="s">
        <v>30</v>
      </c>
      <c r="N190" t="s">
        <v>30</v>
      </c>
      <c r="O190" t="s">
        <v>30</v>
      </c>
      <c r="P190" t="s">
        <v>30</v>
      </c>
      <c r="Q190" s="29" t="s">
        <v>30</v>
      </c>
      <c r="R190" s="29" t="s">
        <v>30</v>
      </c>
      <c r="S190" t="s">
        <v>30</v>
      </c>
      <c r="T190" t="s">
        <v>30</v>
      </c>
      <c r="U190" t="s">
        <v>30</v>
      </c>
      <c r="V190" t="s">
        <v>30</v>
      </c>
      <c r="W190" t="s">
        <v>30</v>
      </c>
      <c r="X190" t="s">
        <v>30</v>
      </c>
      <c r="Y190" s="29" t="s">
        <v>30</v>
      </c>
      <c r="Z190" s="29" t="s">
        <v>30</v>
      </c>
      <c r="AA190" s="29" t="s">
        <v>30</v>
      </c>
      <c r="AB190" t="s">
        <v>30</v>
      </c>
      <c r="AC190" t="s">
        <v>30</v>
      </c>
      <c r="AD190" t="s">
        <v>30</v>
      </c>
      <c r="AE190" t="s">
        <v>30</v>
      </c>
      <c r="AF190" t="s">
        <v>30</v>
      </c>
      <c r="AG190" t="s">
        <v>30</v>
      </c>
      <c r="AH190" t="s">
        <v>30</v>
      </c>
      <c r="AI190" t="s">
        <v>30</v>
      </c>
      <c r="AJ190" t="s">
        <v>6588</v>
      </c>
      <c r="AK190" t="s">
        <v>30</v>
      </c>
      <c r="AL190" t="s">
        <v>30</v>
      </c>
      <c r="AM190" t="s">
        <v>30</v>
      </c>
      <c r="AN190" s="29" t="s">
        <v>30</v>
      </c>
      <c r="AO190" t="s">
        <v>30</v>
      </c>
      <c r="AP190" t="s">
        <v>30</v>
      </c>
      <c r="AQ190" t="s">
        <v>30</v>
      </c>
      <c r="AR190" t="s">
        <v>30</v>
      </c>
      <c r="AS190" t="s">
        <v>30</v>
      </c>
      <c r="AT190" t="s">
        <v>30</v>
      </c>
      <c r="AU190" t="s">
        <v>30</v>
      </c>
      <c r="AV190" t="s">
        <v>30</v>
      </c>
      <c r="AW190" t="s">
        <v>30</v>
      </c>
      <c r="AX190" t="s">
        <v>30</v>
      </c>
      <c r="AY190" t="s">
        <v>30</v>
      </c>
      <c r="AZ190" t="s">
        <v>30</v>
      </c>
      <c r="BA190" t="s">
        <v>30</v>
      </c>
      <c r="BB190" t="s">
        <v>30</v>
      </c>
      <c r="BC190" t="s">
        <v>30</v>
      </c>
      <c r="BD190" t="s">
        <v>30</v>
      </c>
      <c r="BE190" t="s">
        <v>30</v>
      </c>
      <c r="BF190" t="s">
        <v>30</v>
      </c>
      <c r="BG190" t="s">
        <v>30</v>
      </c>
      <c r="BH190" t="s">
        <v>30</v>
      </c>
      <c r="BI190" t="s">
        <v>30</v>
      </c>
      <c r="BJ190" t="s">
        <v>30</v>
      </c>
      <c r="BK190" s="29" t="s">
        <v>30</v>
      </c>
      <c r="BL190" t="s">
        <v>3914</v>
      </c>
      <c r="BM190" t="s">
        <v>3915</v>
      </c>
      <c r="BN190" s="30">
        <v>45497.402557870402</v>
      </c>
      <c r="BO190" t="s">
        <v>6589</v>
      </c>
      <c r="BP190" t="s">
        <v>4616</v>
      </c>
      <c r="BQ190" t="s">
        <v>4617</v>
      </c>
      <c r="BR190" t="s">
        <v>3962</v>
      </c>
      <c r="BS190" t="s">
        <v>3920</v>
      </c>
      <c r="BT190" t="s">
        <v>4416</v>
      </c>
      <c r="BU190" t="s">
        <v>4417</v>
      </c>
      <c r="BV190" t="s">
        <v>6590</v>
      </c>
      <c r="BW190" t="s">
        <v>6591</v>
      </c>
      <c r="BX190" t="s">
        <v>3993</v>
      </c>
      <c r="BY190" t="s">
        <v>3926</v>
      </c>
      <c r="BZ190" t="s">
        <v>3927</v>
      </c>
      <c r="CA190" s="30">
        <v>45497.398923611101</v>
      </c>
      <c r="CB190" s="30">
        <v>45497.398923611101</v>
      </c>
      <c r="CC190" s="30">
        <v>45496.662928240701</v>
      </c>
      <c r="CD190" t="s">
        <v>15</v>
      </c>
      <c r="CE190">
        <v>2024</v>
      </c>
      <c r="CF190">
        <v>7</v>
      </c>
      <c r="CG190" t="s">
        <v>6592</v>
      </c>
      <c r="CH190" t="s">
        <v>55</v>
      </c>
      <c r="CI190" t="s">
        <v>3929</v>
      </c>
      <c r="CJ190" t="s">
        <v>3930</v>
      </c>
      <c r="CK190" t="s">
        <v>6592</v>
      </c>
      <c r="CL190" t="s">
        <v>3931</v>
      </c>
      <c r="CM190">
        <v>2035</v>
      </c>
      <c r="CN190" t="s">
        <v>3967</v>
      </c>
      <c r="CO190" t="s">
        <v>6592</v>
      </c>
      <c r="CP190" s="30">
        <v>45497</v>
      </c>
      <c r="CQ190" s="30">
        <v>45862</v>
      </c>
      <c r="CR190" t="s">
        <v>3968</v>
      </c>
      <c r="CS190" t="s">
        <v>4621</v>
      </c>
      <c r="CT190" t="s">
        <v>4622</v>
      </c>
      <c r="CU190">
        <v>30152</v>
      </c>
      <c r="CV190">
        <v>42</v>
      </c>
      <c r="CW190" t="s">
        <v>3935</v>
      </c>
      <c r="CX190" t="s">
        <v>3968</v>
      </c>
      <c r="CY190" t="s">
        <v>6593</v>
      </c>
      <c r="CZ190" t="s">
        <v>6594</v>
      </c>
      <c r="DA190" t="s">
        <v>6484</v>
      </c>
      <c r="DB190" t="s">
        <v>6590</v>
      </c>
      <c r="DC190" t="s">
        <v>6590</v>
      </c>
      <c r="DD190" t="s">
        <v>6595</v>
      </c>
      <c r="DE190" t="s">
        <v>6596</v>
      </c>
      <c r="DF190" t="s">
        <v>5874</v>
      </c>
      <c r="DG190" t="s">
        <v>3968</v>
      </c>
      <c r="DH190" t="s">
        <v>4629</v>
      </c>
      <c r="DI190" t="s">
        <v>6489</v>
      </c>
      <c r="DJ190" t="s">
        <v>6490</v>
      </c>
      <c r="DK190" t="s">
        <v>6532</v>
      </c>
      <c r="DL190" t="s">
        <v>3926</v>
      </c>
      <c r="DM190" t="s">
        <v>3945</v>
      </c>
      <c r="DN190" t="s">
        <v>3927</v>
      </c>
      <c r="DO190" t="s">
        <v>3993</v>
      </c>
      <c r="DP190" t="s">
        <v>3980</v>
      </c>
      <c r="DQ190" t="s">
        <v>15</v>
      </c>
      <c r="DR190" t="s">
        <v>3980</v>
      </c>
      <c r="DS190" t="s">
        <v>3981</v>
      </c>
      <c r="DT190" t="s">
        <v>3949</v>
      </c>
      <c r="DU190" t="s">
        <v>6491</v>
      </c>
      <c r="DV190">
        <v>0.05</v>
      </c>
      <c r="DW190">
        <v>0.05</v>
      </c>
      <c r="DX190" t="s">
        <v>3931</v>
      </c>
      <c r="DY190" t="s">
        <v>6597</v>
      </c>
      <c r="DZ190" s="30" t="s">
        <v>30</v>
      </c>
      <c r="EA190" t="s">
        <v>3931</v>
      </c>
      <c r="EB190" t="s">
        <v>3931</v>
      </c>
      <c r="EC190" t="s">
        <v>3931</v>
      </c>
      <c r="ED190" t="s">
        <v>3931</v>
      </c>
      <c r="EE190" t="s">
        <v>4632</v>
      </c>
      <c r="EF190" t="s">
        <v>6598</v>
      </c>
      <c r="EG190" t="s">
        <v>30</v>
      </c>
      <c r="EH190" t="s">
        <v>30</v>
      </c>
      <c r="EI190" t="s">
        <v>30</v>
      </c>
      <c r="EJ190" t="s">
        <v>30</v>
      </c>
      <c r="EK190" t="s">
        <v>30</v>
      </c>
      <c r="EL190">
        <v>0</v>
      </c>
      <c r="EM190">
        <v>0</v>
      </c>
      <c r="EN190" t="s">
        <v>30</v>
      </c>
      <c r="EO190" t="s">
        <v>30</v>
      </c>
      <c r="EP190">
        <v>0</v>
      </c>
      <c r="EQ190">
        <v>0</v>
      </c>
      <c r="ER190">
        <v>1</v>
      </c>
      <c r="ES190" t="s">
        <v>62</v>
      </c>
      <c r="ET190" t="s">
        <v>6590</v>
      </c>
      <c r="EU190">
        <v>0</v>
      </c>
      <c r="EV190" t="s">
        <v>30</v>
      </c>
      <c r="EW190" t="s">
        <v>30</v>
      </c>
      <c r="EX190" t="s">
        <v>30</v>
      </c>
      <c r="EY190" t="s">
        <v>30</v>
      </c>
      <c r="EZ190" t="str">
        <f t="shared" si="2"/>
        <v/>
      </c>
      <c r="FA190">
        <v>3.6342592592592598E-3</v>
      </c>
      <c r="FB190" t="s">
        <v>15</v>
      </c>
      <c r="FC190">
        <v>1</v>
      </c>
      <c r="FD190">
        <v>0</v>
      </c>
      <c r="FG190" t="s">
        <v>30</v>
      </c>
      <c r="FH190" t="s">
        <v>30</v>
      </c>
      <c r="FI190" t="s">
        <v>30</v>
      </c>
      <c r="FJ190" t="s">
        <v>30</v>
      </c>
      <c r="FK190" t="s">
        <v>30</v>
      </c>
      <c r="FL190">
        <v>1</v>
      </c>
      <c r="FM190" t="s">
        <v>6495</v>
      </c>
      <c r="FN190">
        <v>1</v>
      </c>
      <c r="FO190">
        <v>0</v>
      </c>
      <c r="FP190" t="s">
        <v>249</v>
      </c>
      <c r="FQ190">
        <v>1</v>
      </c>
      <c r="FR190">
        <v>0</v>
      </c>
      <c r="FS190" t="s">
        <v>30</v>
      </c>
      <c r="FT190" t="s">
        <v>55</v>
      </c>
      <c r="FU190">
        <v>0</v>
      </c>
      <c r="FV190">
        <v>0</v>
      </c>
      <c r="FW190">
        <v>0</v>
      </c>
      <c r="FX190">
        <v>0</v>
      </c>
      <c r="FY190" t="s">
        <v>62</v>
      </c>
      <c r="FZ190" t="s">
        <v>6532</v>
      </c>
      <c r="GA190" t="s">
        <v>30</v>
      </c>
      <c r="GB190" t="s">
        <v>30</v>
      </c>
      <c r="GC190" t="s">
        <v>30</v>
      </c>
    </row>
    <row r="191" spans="1:185" x14ac:dyDescent="0.25">
      <c r="A191" t="s">
        <v>251</v>
      </c>
      <c r="B191" t="s">
        <v>1524</v>
      </c>
      <c r="C191">
        <v>1</v>
      </c>
      <c r="D191" t="s">
        <v>1524</v>
      </c>
      <c r="E191">
        <v>1</v>
      </c>
      <c r="F191" t="s">
        <v>6444</v>
      </c>
      <c r="G191" t="s">
        <v>6444</v>
      </c>
      <c r="H191" t="s">
        <v>30</v>
      </c>
      <c r="I191" t="s">
        <v>30</v>
      </c>
      <c r="J191" t="s">
        <v>30</v>
      </c>
      <c r="K191" t="s">
        <v>30</v>
      </c>
      <c r="L191" t="s">
        <v>30</v>
      </c>
      <c r="M191" t="s">
        <v>30</v>
      </c>
      <c r="N191" t="s">
        <v>30</v>
      </c>
      <c r="O191" t="s">
        <v>30</v>
      </c>
      <c r="P191" t="s">
        <v>30</v>
      </c>
      <c r="Q191" s="29" t="s">
        <v>30</v>
      </c>
      <c r="R191" s="29" t="s">
        <v>30</v>
      </c>
      <c r="S191" t="s">
        <v>30</v>
      </c>
      <c r="T191" t="s">
        <v>30</v>
      </c>
      <c r="U191" t="s">
        <v>30</v>
      </c>
      <c r="V191" t="s">
        <v>30</v>
      </c>
      <c r="W191" t="s">
        <v>30</v>
      </c>
      <c r="X191" t="s">
        <v>30</v>
      </c>
      <c r="Y191" s="29" t="s">
        <v>30</v>
      </c>
      <c r="Z191" s="29" t="s">
        <v>30</v>
      </c>
      <c r="AA191" s="29" t="s">
        <v>30</v>
      </c>
      <c r="AB191" t="s">
        <v>30</v>
      </c>
      <c r="AC191" t="s">
        <v>30</v>
      </c>
      <c r="AD191" t="s">
        <v>30</v>
      </c>
      <c r="AE191" t="s">
        <v>30</v>
      </c>
      <c r="AF191" t="s">
        <v>30</v>
      </c>
      <c r="AG191" t="s">
        <v>30</v>
      </c>
      <c r="AH191" t="s">
        <v>30</v>
      </c>
      <c r="AI191" t="s">
        <v>30</v>
      </c>
      <c r="AJ191" t="s">
        <v>6599</v>
      </c>
      <c r="AK191" t="s">
        <v>30</v>
      </c>
      <c r="AL191" t="s">
        <v>30</v>
      </c>
      <c r="AM191" t="s">
        <v>30</v>
      </c>
      <c r="AN191" s="29" t="s">
        <v>30</v>
      </c>
      <c r="AO191" t="s">
        <v>30</v>
      </c>
      <c r="AP191" t="s">
        <v>30</v>
      </c>
      <c r="AQ191" t="s">
        <v>30</v>
      </c>
      <c r="AR191" t="s">
        <v>30</v>
      </c>
      <c r="AS191" t="s">
        <v>30</v>
      </c>
      <c r="AT191" t="s">
        <v>30</v>
      </c>
      <c r="AU191" t="s">
        <v>30</v>
      </c>
      <c r="AV191" t="s">
        <v>30</v>
      </c>
      <c r="AW191" t="s">
        <v>30</v>
      </c>
      <c r="AX191" t="s">
        <v>30</v>
      </c>
      <c r="AY191" t="s">
        <v>30</v>
      </c>
      <c r="AZ191" t="s">
        <v>30</v>
      </c>
      <c r="BA191" t="s">
        <v>30</v>
      </c>
      <c r="BB191" t="s">
        <v>30</v>
      </c>
      <c r="BC191" t="s">
        <v>30</v>
      </c>
      <c r="BD191" t="s">
        <v>30</v>
      </c>
      <c r="BE191" t="s">
        <v>30</v>
      </c>
      <c r="BF191" t="s">
        <v>30</v>
      </c>
      <c r="BG191" t="s">
        <v>30</v>
      </c>
      <c r="BH191" t="s">
        <v>30</v>
      </c>
      <c r="BI191" t="s">
        <v>30</v>
      </c>
      <c r="BJ191" t="s">
        <v>30</v>
      </c>
      <c r="BK191" s="29" t="s">
        <v>30</v>
      </c>
      <c r="BL191" t="s">
        <v>3914</v>
      </c>
      <c r="BM191" t="s">
        <v>3915</v>
      </c>
      <c r="BN191" s="30">
        <v>45520.409791666701</v>
      </c>
      <c r="BO191" t="s">
        <v>6600</v>
      </c>
      <c r="BP191" t="s">
        <v>6601</v>
      </c>
      <c r="BQ191" t="s">
        <v>6602</v>
      </c>
      <c r="BR191" t="s">
        <v>3962</v>
      </c>
      <c r="BS191" t="s">
        <v>3920</v>
      </c>
      <c r="BT191" t="s">
        <v>3921</v>
      </c>
      <c r="BU191" t="s">
        <v>4381</v>
      </c>
      <c r="BV191" t="s">
        <v>5013</v>
      </c>
      <c r="BW191" t="s">
        <v>5014</v>
      </c>
      <c r="BX191" t="s">
        <v>6453</v>
      </c>
      <c r="BY191" t="s">
        <v>3926</v>
      </c>
      <c r="BZ191" t="s">
        <v>3927</v>
      </c>
      <c r="CA191" s="30">
        <v>45520.3650694444</v>
      </c>
      <c r="CB191" s="30">
        <v>45520.3650694444</v>
      </c>
      <c r="CC191" s="30">
        <v>45520.360312500001</v>
      </c>
      <c r="CD191" t="s">
        <v>14</v>
      </c>
      <c r="CE191">
        <v>2024</v>
      </c>
      <c r="CF191">
        <v>8</v>
      </c>
      <c r="CG191" t="s">
        <v>6603</v>
      </c>
      <c r="CH191" t="s">
        <v>55</v>
      </c>
      <c r="CI191" t="s">
        <v>3929</v>
      </c>
      <c r="CJ191" t="s">
        <v>3930</v>
      </c>
      <c r="CK191" t="s">
        <v>3931</v>
      </c>
      <c r="CL191" t="s">
        <v>6603</v>
      </c>
      <c r="CM191">
        <v>0</v>
      </c>
      <c r="CN191" t="s">
        <v>71</v>
      </c>
      <c r="CO191" t="s">
        <v>6603</v>
      </c>
      <c r="CP191" s="30" t="s">
        <v>30</v>
      </c>
      <c r="CQ191" s="30" t="s">
        <v>30</v>
      </c>
      <c r="CR191" t="s">
        <v>3968</v>
      </c>
      <c r="CS191" t="s">
        <v>6604</v>
      </c>
      <c r="CT191" t="s">
        <v>6605</v>
      </c>
      <c r="CU191">
        <v>27046</v>
      </c>
      <c r="CV191">
        <v>50</v>
      </c>
      <c r="CW191" t="s">
        <v>3935</v>
      </c>
      <c r="CX191" t="s">
        <v>4387</v>
      </c>
      <c r="CY191" t="s">
        <v>6606</v>
      </c>
      <c r="CZ191" t="s">
        <v>6607</v>
      </c>
      <c r="DA191" t="s">
        <v>6608</v>
      </c>
      <c r="DB191" t="s">
        <v>5013</v>
      </c>
      <c r="DC191" t="s">
        <v>5013</v>
      </c>
      <c r="DD191" t="s">
        <v>5019</v>
      </c>
      <c r="DE191" t="s">
        <v>5020</v>
      </c>
      <c r="DF191" t="s">
        <v>5021</v>
      </c>
      <c r="DG191" t="s">
        <v>4387</v>
      </c>
      <c r="DH191" t="s">
        <v>4394</v>
      </c>
      <c r="DI191" t="s">
        <v>5856</v>
      </c>
      <c r="DJ191" t="s">
        <v>6362</v>
      </c>
      <c r="DK191" t="s">
        <v>6444</v>
      </c>
      <c r="DL191" t="s">
        <v>3926</v>
      </c>
      <c r="DM191" t="s">
        <v>3945</v>
      </c>
      <c r="DN191" t="s">
        <v>3927</v>
      </c>
      <c r="DO191" t="s">
        <v>6453</v>
      </c>
      <c r="DP191" t="s">
        <v>4110</v>
      </c>
      <c r="DQ191" t="s">
        <v>14</v>
      </c>
      <c r="DR191" t="s">
        <v>14</v>
      </c>
      <c r="DS191" t="s">
        <v>3948</v>
      </c>
      <c r="DT191" t="s">
        <v>3949</v>
      </c>
      <c r="DU191" t="s">
        <v>6609</v>
      </c>
      <c r="DV191">
        <v>1.04</v>
      </c>
      <c r="DW191">
        <v>1.04</v>
      </c>
      <c r="DX191" t="s">
        <v>3931</v>
      </c>
      <c r="DY191" t="s">
        <v>6610</v>
      </c>
      <c r="DZ191" s="30">
        <v>45520.409780092603</v>
      </c>
      <c r="EA191" t="s">
        <v>5336</v>
      </c>
      <c r="EB191" t="s">
        <v>3931</v>
      </c>
      <c r="EC191" t="s">
        <v>5337</v>
      </c>
      <c r="ED191" t="s">
        <v>5338</v>
      </c>
      <c r="EE191" t="s">
        <v>6611</v>
      </c>
      <c r="EF191" t="s">
        <v>6612</v>
      </c>
      <c r="EG191" t="s">
        <v>39</v>
      </c>
      <c r="EH191">
        <v>0</v>
      </c>
      <c r="EI191">
        <v>0</v>
      </c>
      <c r="EJ191">
        <v>1</v>
      </c>
      <c r="EK191">
        <v>0</v>
      </c>
      <c r="EL191">
        <v>0</v>
      </c>
      <c r="EM191">
        <v>0</v>
      </c>
      <c r="EN191">
        <v>0</v>
      </c>
      <c r="EO191">
        <v>0</v>
      </c>
      <c r="EP191">
        <v>0</v>
      </c>
      <c r="EQ191">
        <v>0</v>
      </c>
      <c r="ER191">
        <v>1</v>
      </c>
      <c r="ES191" t="s">
        <v>59</v>
      </c>
      <c r="ET191" t="s">
        <v>5013</v>
      </c>
      <c r="EU191">
        <v>0</v>
      </c>
      <c r="EV191" t="s">
        <v>30</v>
      </c>
      <c r="EW191" t="s">
        <v>30</v>
      </c>
      <c r="EX191" t="s">
        <v>30</v>
      </c>
      <c r="EY191" t="s">
        <v>30</v>
      </c>
      <c r="EZ191" t="str">
        <f t="shared" si="2"/>
        <v/>
      </c>
      <c r="FA191">
        <v>4.4722222222222198E-2</v>
      </c>
      <c r="FB191" t="s">
        <v>14</v>
      </c>
      <c r="FC191">
        <v>0</v>
      </c>
      <c r="FD191">
        <v>1</v>
      </c>
      <c r="FG191" t="s">
        <v>30</v>
      </c>
      <c r="FH191" t="s">
        <v>30</v>
      </c>
      <c r="FI191" t="s">
        <v>30</v>
      </c>
      <c r="FJ191" t="s">
        <v>30</v>
      </c>
      <c r="FK191" t="s">
        <v>30</v>
      </c>
      <c r="FL191">
        <v>1</v>
      </c>
      <c r="FM191" t="s">
        <v>3727</v>
      </c>
      <c r="FN191">
        <v>0</v>
      </c>
      <c r="FO191">
        <v>1</v>
      </c>
      <c r="FP191" t="s">
        <v>251</v>
      </c>
      <c r="FQ191">
        <v>0</v>
      </c>
      <c r="FR191">
        <v>1</v>
      </c>
      <c r="FS191" t="s">
        <v>30</v>
      </c>
      <c r="FT191" t="s">
        <v>55</v>
      </c>
      <c r="FU191">
        <v>0</v>
      </c>
      <c r="FV191">
        <v>0</v>
      </c>
      <c r="FW191">
        <v>0</v>
      </c>
      <c r="FX191">
        <v>0</v>
      </c>
      <c r="FY191" t="s">
        <v>59</v>
      </c>
      <c r="FZ191" t="s">
        <v>6444</v>
      </c>
      <c r="GA191" t="s">
        <v>39</v>
      </c>
      <c r="GB191" t="s">
        <v>30</v>
      </c>
      <c r="GC191" t="s">
        <v>30</v>
      </c>
    </row>
    <row r="192" spans="1:185" x14ac:dyDescent="0.25">
      <c r="A192" t="s">
        <v>251</v>
      </c>
      <c r="B192" t="s">
        <v>1524</v>
      </c>
      <c r="C192">
        <v>1</v>
      </c>
      <c r="D192" t="s">
        <v>1524</v>
      </c>
      <c r="E192">
        <v>1</v>
      </c>
      <c r="F192" t="s">
        <v>6444</v>
      </c>
      <c r="G192" t="s">
        <v>6444</v>
      </c>
      <c r="H192" t="s">
        <v>30</v>
      </c>
      <c r="I192" t="s">
        <v>30</v>
      </c>
      <c r="J192" t="s">
        <v>30</v>
      </c>
      <c r="K192" t="s">
        <v>30</v>
      </c>
      <c r="L192" t="s">
        <v>30</v>
      </c>
      <c r="M192" t="s">
        <v>30</v>
      </c>
      <c r="N192" t="s">
        <v>30</v>
      </c>
      <c r="O192" t="s">
        <v>30</v>
      </c>
      <c r="P192" t="s">
        <v>30</v>
      </c>
      <c r="Q192" s="29" t="s">
        <v>30</v>
      </c>
      <c r="R192" s="29" t="s">
        <v>30</v>
      </c>
      <c r="S192" t="s">
        <v>30</v>
      </c>
      <c r="T192" t="s">
        <v>30</v>
      </c>
      <c r="U192" t="s">
        <v>30</v>
      </c>
      <c r="V192" t="s">
        <v>30</v>
      </c>
      <c r="W192" t="s">
        <v>30</v>
      </c>
      <c r="X192" t="s">
        <v>30</v>
      </c>
      <c r="Y192" s="29" t="s">
        <v>30</v>
      </c>
      <c r="Z192" s="29" t="s">
        <v>30</v>
      </c>
      <c r="AA192" s="29" t="s">
        <v>30</v>
      </c>
      <c r="AB192" t="s">
        <v>30</v>
      </c>
      <c r="AC192" t="s">
        <v>30</v>
      </c>
      <c r="AD192" t="s">
        <v>30</v>
      </c>
      <c r="AE192" t="s">
        <v>30</v>
      </c>
      <c r="AF192" t="s">
        <v>30</v>
      </c>
      <c r="AG192" t="s">
        <v>30</v>
      </c>
      <c r="AH192" t="s">
        <v>30</v>
      </c>
      <c r="AI192" t="s">
        <v>30</v>
      </c>
      <c r="AJ192" t="s">
        <v>6613</v>
      </c>
      <c r="AK192" t="s">
        <v>30</v>
      </c>
      <c r="AL192" t="s">
        <v>30</v>
      </c>
      <c r="AM192" t="s">
        <v>30</v>
      </c>
      <c r="AN192" s="29" t="s">
        <v>30</v>
      </c>
      <c r="AO192" t="s">
        <v>30</v>
      </c>
      <c r="AP192" t="s">
        <v>30</v>
      </c>
      <c r="AQ192" t="s">
        <v>30</v>
      </c>
      <c r="AR192" t="s">
        <v>30</v>
      </c>
      <c r="AS192" t="s">
        <v>30</v>
      </c>
      <c r="AT192" t="s">
        <v>30</v>
      </c>
      <c r="AU192" t="s">
        <v>30</v>
      </c>
      <c r="AV192" t="s">
        <v>30</v>
      </c>
      <c r="AW192" t="s">
        <v>30</v>
      </c>
      <c r="AX192" t="s">
        <v>30</v>
      </c>
      <c r="AY192" t="s">
        <v>30</v>
      </c>
      <c r="AZ192" t="s">
        <v>30</v>
      </c>
      <c r="BA192" t="s">
        <v>30</v>
      </c>
      <c r="BB192" t="s">
        <v>30</v>
      </c>
      <c r="BC192" t="s">
        <v>30</v>
      </c>
      <c r="BD192" t="s">
        <v>30</v>
      </c>
      <c r="BE192" t="s">
        <v>30</v>
      </c>
      <c r="BF192" t="s">
        <v>30</v>
      </c>
      <c r="BG192" t="s">
        <v>30</v>
      </c>
      <c r="BH192" t="s">
        <v>30</v>
      </c>
      <c r="BI192" t="s">
        <v>30</v>
      </c>
      <c r="BJ192" t="s">
        <v>30</v>
      </c>
      <c r="BK192" s="29" t="s">
        <v>30</v>
      </c>
      <c r="BL192" t="s">
        <v>3914</v>
      </c>
      <c r="BM192" t="s">
        <v>3915</v>
      </c>
      <c r="BN192" s="30">
        <v>45543.715405092596</v>
      </c>
      <c r="BO192" t="s">
        <v>6614</v>
      </c>
      <c r="BP192" t="s">
        <v>5963</v>
      </c>
      <c r="BQ192" t="s">
        <v>5964</v>
      </c>
      <c r="BR192" t="s">
        <v>3962</v>
      </c>
      <c r="BS192" t="s">
        <v>3920</v>
      </c>
      <c r="BT192" t="s">
        <v>4013</v>
      </c>
      <c r="BU192" t="s">
        <v>4014</v>
      </c>
      <c r="BV192" t="s">
        <v>5965</v>
      </c>
      <c r="BW192" t="s">
        <v>5966</v>
      </c>
      <c r="BX192" t="s">
        <v>6453</v>
      </c>
      <c r="BY192" t="s">
        <v>3926</v>
      </c>
      <c r="BZ192" t="s">
        <v>4123</v>
      </c>
      <c r="CA192" s="30">
        <v>45543.715370370403</v>
      </c>
      <c r="CB192" s="30">
        <v>45543.715405092596</v>
      </c>
      <c r="CC192" s="30">
        <v>45543.697962963</v>
      </c>
      <c r="CD192" t="s">
        <v>15</v>
      </c>
      <c r="CE192">
        <v>2024</v>
      </c>
      <c r="CF192">
        <v>9</v>
      </c>
      <c r="CG192" t="s">
        <v>3967</v>
      </c>
      <c r="CH192" t="s">
        <v>55</v>
      </c>
      <c r="CI192" t="s">
        <v>3929</v>
      </c>
      <c r="CJ192" t="s">
        <v>3930</v>
      </c>
      <c r="CK192" t="s">
        <v>3931</v>
      </c>
      <c r="CL192" t="s">
        <v>3967</v>
      </c>
      <c r="CM192">
        <v>2035</v>
      </c>
      <c r="CN192" t="s">
        <v>3967</v>
      </c>
      <c r="CO192" t="s">
        <v>3967</v>
      </c>
      <c r="CP192" s="30">
        <v>45543</v>
      </c>
      <c r="CQ192" s="30">
        <v>45908</v>
      </c>
      <c r="CR192" t="s">
        <v>3968</v>
      </c>
      <c r="CS192" t="s">
        <v>5346</v>
      </c>
      <c r="CT192" t="s">
        <v>5577</v>
      </c>
      <c r="CU192">
        <v>24720</v>
      </c>
      <c r="CV192">
        <v>57</v>
      </c>
      <c r="CW192" t="s">
        <v>3971</v>
      </c>
      <c r="CX192" t="s">
        <v>3968</v>
      </c>
      <c r="CY192" t="s">
        <v>6615</v>
      </c>
      <c r="CZ192" t="s">
        <v>6455</v>
      </c>
      <c r="DA192" t="s">
        <v>6616</v>
      </c>
      <c r="DB192" t="s">
        <v>5965</v>
      </c>
      <c r="DC192" t="s">
        <v>5965</v>
      </c>
      <c r="DD192" t="s">
        <v>5968</v>
      </c>
      <c r="DE192" t="s">
        <v>5969</v>
      </c>
      <c r="DF192" t="s">
        <v>5970</v>
      </c>
      <c r="DG192" t="s">
        <v>3968</v>
      </c>
      <c r="DH192" t="s">
        <v>5971</v>
      </c>
      <c r="DI192" t="s">
        <v>5856</v>
      </c>
      <c r="DJ192" t="s">
        <v>6362</v>
      </c>
      <c r="DK192" t="s">
        <v>6444</v>
      </c>
      <c r="DL192" t="s">
        <v>3926</v>
      </c>
      <c r="DM192" t="s">
        <v>4136</v>
      </c>
      <c r="DN192" t="s">
        <v>4123</v>
      </c>
      <c r="DO192" t="s">
        <v>6453</v>
      </c>
      <c r="DP192" t="s">
        <v>3980</v>
      </c>
      <c r="DQ192" t="s">
        <v>15</v>
      </c>
      <c r="DR192" t="s">
        <v>3980</v>
      </c>
      <c r="DS192" t="s">
        <v>3981</v>
      </c>
      <c r="DT192" t="s">
        <v>3949</v>
      </c>
      <c r="DU192" t="s">
        <v>6617</v>
      </c>
      <c r="DV192">
        <v>0</v>
      </c>
      <c r="DW192">
        <v>0</v>
      </c>
      <c r="DX192" t="s">
        <v>3931</v>
      </c>
      <c r="DY192" t="s">
        <v>6618</v>
      </c>
      <c r="DZ192" s="30" t="s">
        <v>30</v>
      </c>
      <c r="EA192" t="s">
        <v>3931</v>
      </c>
      <c r="EB192" t="s">
        <v>3931</v>
      </c>
      <c r="EC192" t="s">
        <v>3931</v>
      </c>
      <c r="ED192" t="s">
        <v>3931</v>
      </c>
      <c r="EE192" t="s">
        <v>5972</v>
      </c>
      <c r="EF192" t="s">
        <v>6619</v>
      </c>
      <c r="EG192" t="s">
        <v>30</v>
      </c>
      <c r="EH192" t="s">
        <v>30</v>
      </c>
      <c r="EI192" t="s">
        <v>30</v>
      </c>
      <c r="EJ192" t="s">
        <v>30</v>
      </c>
      <c r="EK192" t="s">
        <v>30</v>
      </c>
      <c r="EL192">
        <v>0</v>
      </c>
      <c r="EM192">
        <v>0</v>
      </c>
      <c r="EN192" t="s">
        <v>30</v>
      </c>
      <c r="EO192" t="s">
        <v>30</v>
      </c>
      <c r="EP192">
        <v>0</v>
      </c>
      <c r="EQ192">
        <v>0</v>
      </c>
      <c r="ER192">
        <v>1</v>
      </c>
      <c r="ES192" t="s">
        <v>62</v>
      </c>
      <c r="ET192" t="s">
        <v>5965</v>
      </c>
      <c r="EU192">
        <v>0</v>
      </c>
      <c r="EV192" t="s">
        <v>30</v>
      </c>
      <c r="EW192" t="s">
        <v>30</v>
      </c>
      <c r="EX192" t="s">
        <v>30</v>
      </c>
      <c r="EY192" t="s">
        <v>30</v>
      </c>
      <c r="EZ192">
        <f t="shared" si="2"/>
        <v>3.472219395916909E-5</v>
      </c>
      <c r="FA192">
        <v>3.4722222222222202E-5</v>
      </c>
      <c r="FB192" t="s">
        <v>15</v>
      </c>
      <c r="FC192">
        <v>1</v>
      </c>
      <c r="FD192">
        <v>0</v>
      </c>
      <c r="FE192">
        <v>1</v>
      </c>
      <c r="FG192" t="s">
        <v>30</v>
      </c>
      <c r="FH192" t="s">
        <v>30</v>
      </c>
      <c r="FI192" t="s">
        <v>30</v>
      </c>
      <c r="FJ192" t="s">
        <v>30</v>
      </c>
      <c r="FK192" t="s">
        <v>30</v>
      </c>
      <c r="FL192">
        <v>1</v>
      </c>
      <c r="FM192" t="s">
        <v>3727</v>
      </c>
      <c r="FN192">
        <v>1</v>
      </c>
      <c r="FO192">
        <v>0</v>
      </c>
      <c r="FP192" t="s">
        <v>251</v>
      </c>
      <c r="FQ192">
        <v>1</v>
      </c>
      <c r="FR192">
        <v>0</v>
      </c>
      <c r="FS192" t="s">
        <v>30</v>
      </c>
      <c r="FT192" t="s">
        <v>55</v>
      </c>
      <c r="FU192">
        <v>0</v>
      </c>
      <c r="FV192">
        <v>0</v>
      </c>
      <c r="FW192">
        <v>0</v>
      </c>
      <c r="FX192">
        <v>0</v>
      </c>
      <c r="FY192" t="s">
        <v>62</v>
      </c>
      <c r="FZ192" t="s">
        <v>6444</v>
      </c>
      <c r="GA192" t="s">
        <v>30</v>
      </c>
      <c r="GB192" t="s">
        <v>30</v>
      </c>
      <c r="GC192" t="s">
        <v>30</v>
      </c>
    </row>
    <row r="193" spans="1:185" x14ac:dyDescent="0.25">
      <c r="A193" t="s">
        <v>251</v>
      </c>
      <c r="B193" t="s">
        <v>1524</v>
      </c>
      <c r="C193">
        <v>1</v>
      </c>
      <c r="D193" t="s">
        <v>1524</v>
      </c>
      <c r="E193">
        <v>1</v>
      </c>
      <c r="F193" t="s">
        <v>6444</v>
      </c>
      <c r="G193" t="s">
        <v>6444</v>
      </c>
      <c r="H193" t="s">
        <v>30</v>
      </c>
      <c r="I193" t="s">
        <v>30</v>
      </c>
      <c r="J193" t="s">
        <v>30</v>
      </c>
      <c r="K193" t="s">
        <v>30</v>
      </c>
      <c r="L193" t="s">
        <v>30</v>
      </c>
      <c r="M193" t="s">
        <v>30</v>
      </c>
      <c r="N193" t="s">
        <v>30</v>
      </c>
      <c r="O193" t="s">
        <v>30</v>
      </c>
      <c r="P193" t="s">
        <v>30</v>
      </c>
      <c r="Q193" s="29" t="s">
        <v>30</v>
      </c>
      <c r="R193" s="29" t="s">
        <v>30</v>
      </c>
      <c r="S193" t="s">
        <v>30</v>
      </c>
      <c r="T193" t="s">
        <v>30</v>
      </c>
      <c r="U193" t="s">
        <v>30</v>
      </c>
      <c r="V193" t="s">
        <v>30</v>
      </c>
      <c r="W193" t="s">
        <v>30</v>
      </c>
      <c r="X193" t="s">
        <v>30</v>
      </c>
      <c r="Y193" s="29" t="s">
        <v>30</v>
      </c>
      <c r="Z193" s="29" t="s">
        <v>30</v>
      </c>
      <c r="AA193" s="29" t="s">
        <v>30</v>
      </c>
      <c r="AB193" t="s">
        <v>30</v>
      </c>
      <c r="AC193" t="s">
        <v>30</v>
      </c>
      <c r="AD193" t="s">
        <v>30</v>
      </c>
      <c r="AE193" t="s">
        <v>30</v>
      </c>
      <c r="AF193" t="s">
        <v>30</v>
      </c>
      <c r="AG193" t="s">
        <v>30</v>
      </c>
      <c r="AH193" t="s">
        <v>30</v>
      </c>
      <c r="AI193" t="s">
        <v>30</v>
      </c>
      <c r="AJ193" t="s">
        <v>6620</v>
      </c>
      <c r="AK193" t="s">
        <v>30</v>
      </c>
      <c r="AL193" t="s">
        <v>30</v>
      </c>
      <c r="AM193" t="s">
        <v>30</v>
      </c>
      <c r="AN193" s="29" t="s">
        <v>30</v>
      </c>
      <c r="AO193" t="s">
        <v>30</v>
      </c>
      <c r="AP193" t="s">
        <v>30</v>
      </c>
      <c r="AQ193" t="s">
        <v>30</v>
      </c>
      <c r="AR193" t="s">
        <v>30</v>
      </c>
      <c r="AS193" t="s">
        <v>30</v>
      </c>
      <c r="AT193" t="s">
        <v>30</v>
      </c>
      <c r="AU193" t="s">
        <v>30</v>
      </c>
      <c r="AV193" t="s">
        <v>30</v>
      </c>
      <c r="AW193" t="s">
        <v>30</v>
      </c>
      <c r="AX193" t="s">
        <v>30</v>
      </c>
      <c r="AY193" t="s">
        <v>30</v>
      </c>
      <c r="AZ193" t="s">
        <v>30</v>
      </c>
      <c r="BA193" t="s">
        <v>30</v>
      </c>
      <c r="BB193" t="s">
        <v>30</v>
      </c>
      <c r="BC193" t="s">
        <v>30</v>
      </c>
      <c r="BD193" t="s">
        <v>30</v>
      </c>
      <c r="BE193" t="s">
        <v>30</v>
      </c>
      <c r="BF193" t="s">
        <v>30</v>
      </c>
      <c r="BG193" t="s">
        <v>30</v>
      </c>
      <c r="BH193" t="s">
        <v>30</v>
      </c>
      <c r="BI193" t="s">
        <v>30</v>
      </c>
      <c r="BJ193" t="s">
        <v>30</v>
      </c>
      <c r="BK193" s="29" t="s">
        <v>30</v>
      </c>
      <c r="BL193" t="s">
        <v>3914</v>
      </c>
      <c r="BM193" t="s">
        <v>3915</v>
      </c>
      <c r="BN193" s="30">
        <v>45327.693391203698</v>
      </c>
      <c r="BO193" t="s">
        <v>6621</v>
      </c>
      <c r="BP193" t="s">
        <v>6622</v>
      </c>
      <c r="BQ193" t="s">
        <v>6623</v>
      </c>
      <c r="BR193" t="s">
        <v>3962</v>
      </c>
      <c r="BS193" t="s">
        <v>3920</v>
      </c>
      <c r="BT193" t="s">
        <v>3921</v>
      </c>
      <c r="BU193" t="s">
        <v>4096</v>
      </c>
      <c r="BV193" t="s">
        <v>6624</v>
      </c>
      <c r="BW193" t="s">
        <v>6625</v>
      </c>
      <c r="BX193" t="s">
        <v>6453</v>
      </c>
      <c r="BY193" t="s">
        <v>3926</v>
      </c>
      <c r="BZ193" t="s">
        <v>4123</v>
      </c>
      <c r="CA193" s="30">
        <v>45327.693356481497</v>
      </c>
      <c r="CB193" s="30">
        <v>45327.693391203698</v>
      </c>
      <c r="CC193" s="30">
        <v>45324.365289351903</v>
      </c>
      <c r="CD193" t="s">
        <v>15</v>
      </c>
      <c r="CE193">
        <v>2024</v>
      </c>
      <c r="CF193">
        <v>2</v>
      </c>
      <c r="CG193" t="s">
        <v>3967</v>
      </c>
      <c r="CH193" t="s">
        <v>55</v>
      </c>
      <c r="CI193" t="s">
        <v>3929</v>
      </c>
      <c r="CJ193" t="s">
        <v>3930</v>
      </c>
      <c r="CK193" t="s">
        <v>3931</v>
      </c>
      <c r="CL193" t="s">
        <v>3967</v>
      </c>
      <c r="CM193">
        <v>2035</v>
      </c>
      <c r="CN193" t="s">
        <v>3967</v>
      </c>
      <c r="CO193" t="s">
        <v>3967</v>
      </c>
      <c r="CP193" s="30">
        <v>45327</v>
      </c>
      <c r="CQ193" s="30">
        <v>45692</v>
      </c>
      <c r="CR193" t="s">
        <v>3968</v>
      </c>
      <c r="CS193" t="s">
        <v>6626</v>
      </c>
      <c r="CT193" t="s">
        <v>5644</v>
      </c>
      <c r="CU193">
        <v>31460</v>
      </c>
      <c r="CV193">
        <v>37</v>
      </c>
      <c r="CW193" t="s">
        <v>3971</v>
      </c>
      <c r="CX193" t="s">
        <v>3968</v>
      </c>
      <c r="CY193" t="s">
        <v>6627</v>
      </c>
      <c r="CZ193" t="s">
        <v>6607</v>
      </c>
      <c r="DA193" t="s">
        <v>6628</v>
      </c>
      <c r="DB193" t="s">
        <v>6624</v>
      </c>
      <c r="DC193" t="s">
        <v>6624</v>
      </c>
      <c r="DD193" t="s">
        <v>4910</v>
      </c>
      <c r="DE193" t="s">
        <v>6629</v>
      </c>
      <c r="DF193" t="s">
        <v>4899</v>
      </c>
      <c r="DG193" t="s">
        <v>3968</v>
      </c>
      <c r="DH193" t="s">
        <v>4931</v>
      </c>
      <c r="DI193" t="s">
        <v>5856</v>
      </c>
      <c r="DJ193" t="s">
        <v>6362</v>
      </c>
      <c r="DK193" t="s">
        <v>6444</v>
      </c>
      <c r="DL193" t="s">
        <v>3926</v>
      </c>
      <c r="DM193" t="s">
        <v>4136</v>
      </c>
      <c r="DN193" t="s">
        <v>4123</v>
      </c>
      <c r="DO193" t="s">
        <v>6453</v>
      </c>
      <c r="DP193" t="s">
        <v>3980</v>
      </c>
      <c r="DQ193" t="s">
        <v>15</v>
      </c>
      <c r="DR193" t="s">
        <v>3980</v>
      </c>
      <c r="DS193" t="s">
        <v>3981</v>
      </c>
      <c r="DT193" t="s">
        <v>3949</v>
      </c>
      <c r="DU193" t="s">
        <v>6630</v>
      </c>
      <c r="DV193">
        <v>0</v>
      </c>
      <c r="DW193">
        <v>0</v>
      </c>
      <c r="DX193" t="s">
        <v>3931</v>
      </c>
      <c r="DY193" t="s">
        <v>6631</v>
      </c>
      <c r="DZ193" s="30" t="s">
        <v>30</v>
      </c>
      <c r="EA193" t="s">
        <v>3931</v>
      </c>
      <c r="EB193" t="s">
        <v>3931</v>
      </c>
      <c r="EC193" t="s">
        <v>3931</v>
      </c>
      <c r="ED193" t="s">
        <v>3931</v>
      </c>
      <c r="EE193" t="s">
        <v>6632</v>
      </c>
      <c r="EF193" t="s">
        <v>6633</v>
      </c>
      <c r="EG193" t="s">
        <v>30</v>
      </c>
      <c r="EH193" t="s">
        <v>30</v>
      </c>
      <c r="EI193" t="s">
        <v>30</v>
      </c>
      <c r="EJ193" t="s">
        <v>30</v>
      </c>
      <c r="EK193" t="s">
        <v>30</v>
      </c>
      <c r="EL193">
        <v>0</v>
      </c>
      <c r="EM193">
        <v>0</v>
      </c>
      <c r="EN193" t="s">
        <v>30</v>
      </c>
      <c r="EO193" t="s">
        <v>30</v>
      </c>
      <c r="EP193">
        <v>0</v>
      </c>
      <c r="EQ193">
        <v>0</v>
      </c>
      <c r="ER193">
        <v>1</v>
      </c>
      <c r="ES193" t="s">
        <v>58</v>
      </c>
      <c r="ET193" t="s">
        <v>6624</v>
      </c>
      <c r="EU193">
        <v>0</v>
      </c>
      <c r="EV193" t="s">
        <v>30</v>
      </c>
      <c r="EW193" t="s">
        <v>30</v>
      </c>
      <c r="EX193" t="s">
        <v>30</v>
      </c>
      <c r="EY193" t="s">
        <v>30</v>
      </c>
      <c r="EZ193">
        <f t="shared" si="2"/>
        <v>3.4722201235126704E-5</v>
      </c>
      <c r="FA193">
        <v>3.4722222222222202E-5</v>
      </c>
      <c r="FB193" t="s">
        <v>15</v>
      </c>
      <c r="FC193">
        <v>1</v>
      </c>
      <c r="FD193">
        <v>0</v>
      </c>
      <c r="FE193">
        <v>1</v>
      </c>
      <c r="FG193" t="s">
        <v>30</v>
      </c>
      <c r="FH193" t="s">
        <v>30</v>
      </c>
      <c r="FI193" t="s">
        <v>30</v>
      </c>
      <c r="FJ193" t="s">
        <v>30</v>
      </c>
      <c r="FK193" t="s">
        <v>30</v>
      </c>
      <c r="FL193">
        <v>1</v>
      </c>
      <c r="FM193" t="s">
        <v>3727</v>
      </c>
      <c r="FN193">
        <v>1</v>
      </c>
      <c r="FO193">
        <v>0</v>
      </c>
      <c r="FP193" t="s">
        <v>251</v>
      </c>
      <c r="FQ193">
        <v>1</v>
      </c>
      <c r="FR193">
        <v>0</v>
      </c>
      <c r="FS193" t="s">
        <v>30</v>
      </c>
      <c r="FT193" t="s">
        <v>55</v>
      </c>
      <c r="FU193">
        <v>0</v>
      </c>
      <c r="FV193">
        <v>0</v>
      </c>
      <c r="FW193">
        <v>0</v>
      </c>
      <c r="FX193">
        <v>0</v>
      </c>
      <c r="FY193" t="s">
        <v>58</v>
      </c>
      <c r="FZ193" t="s">
        <v>6444</v>
      </c>
      <c r="GA193" t="s">
        <v>30</v>
      </c>
      <c r="GB193" t="s">
        <v>30</v>
      </c>
      <c r="GC193" t="s">
        <v>30</v>
      </c>
    </row>
    <row r="194" spans="1:185" x14ac:dyDescent="0.25">
      <c r="A194" t="s">
        <v>268</v>
      </c>
      <c r="B194" t="s">
        <v>1557</v>
      </c>
      <c r="C194">
        <v>1</v>
      </c>
      <c r="D194" t="s">
        <v>1557</v>
      </c>
      <c r="E194">
        <v>1</v>
      </c>
      <c r="F194" t="s">
        <v>6634</v>
      </c>
      <c r="G194" t="s">
        <v>6634</v>
      </c>
      <c r="H194" t="s">
        <v>30</v>
      </c>
      <c r="I194" t="s">
        <v>30</v>
      </c>
      <c r="J194" t="s">
        <v>30</v>
      </c>
      <c r="K194" t="s">
        <v>30</v>
      </c>
      <c r="L194" t="s">
        <v>30</v>
      </c>
      <c r="M194" t="s">
        <v>30</v>
      </c>
      <c r="N194" t="s">
        <v>30</v>
      </c>
      <c r="O194" t="s">
        <v>30</v>
      </c>
      <c r="P194" t="s">
        <v>30</v>
      </c>
      <c r="Q194" s="29" t="s">
        <v>30</v>
      </c>
      <c r="R194" s="29" t="s">
        <v>30</v>
      </c>
      <c r="S194" t="s">
        <v>30</v>
      </c>
      <c r="T194" t="s">
        <v>30</v>
      </c>
      <c r="U194" t="s">
        <v>30</v>
      </c>
      <c r="V194" t="s">
        <v>30</v>
      </c>
      <c r="W194" t="s">
        <v>30</v>
      </c>
      <c r="X194" t="s">
        <v>30</v>
      </c>
      <c r="Y194" s="29" t="s">
        <v>30</v>
      </c>
      <c r="Z194" s="29" t="s">
        <v>30</v>
      </c>
      <c r="AA194" s="29" t="s">
        <v>30</v>
      </c>
      <c r="AB194" t="s">
        <v>30</v>
      </c>
      <c r="AC194" t="s">
        <v>30</v>
      </c>
      <c r="AD194" t="s">
        <v>30</v>
      </c>
      <c r="AE194" t="s">
        <v>30</v>
      </c>
      <c r="AF194" t="s">
        <v>30</v>
      </c>
      <c r="AG194" t="s">
        <v>30</v>
      </c>
      <c r="AH194" t="s">
        <v>30</v>
      </c>
      <c r="AI194" t="s">
        <v>30</v>
      </c>
      <c r="AJ194" t="s">
        <v>6635</v>
      </c>
      <c r="AK194" t="s">
        <v>30</v>
      </c>
      <c r="AL194" t="s">
        <v>30</v>
      </c>
      <c r="AM194" t="s">
        <v>30</v>
      </c>
      <c r="AN194" s="29" t="s">
        <v>30</v>
      </c>
      <c r="AO194" t="s">
        <v>30</v>
      </c>
      <c r="AP194" t="s">
        <v>30</v>
      </c>
      <c r="AQ194" t="s">
        <v>30</v>
      </c>
      <c r="AR194" t="s">
        <v>30</v>
      </c>
      <c r="AS194" t="s">
        <v>30</v>
      </c>
      <c r="AT194" t="s">
        <v>30</v>
      </c>
      <c r="AU194" t="s">
        <v>30</v>
      </c>
      <c r="AV194" t="s">
        <v>30</v>
      </c>
      <c r="AW194" t="s">
        <v>30</v>
      </c>
      <c r="AX194" t="s">
        <v>30</v>
      </c>
      <c r="AY194" t="s">
        <v>30</v>
      </c>
      <c r="AZ194" t="s">
        <v>30</v>
      </c>
      <c r="BA194" t="s">
        <v>30</v>
      </c>
      <c r="BB194" t="s">
        <v>30</v>
      </c>
      <c r="BC194" t="s">
        <v>30</v>
      </c>
      <c r="BD194" t="s">
        <v>30</v>
      </c>
      <c r="BE194" t="s">
        <v>30</v>
      </c>
      <c r="BF194" t="s">
        <v>30</v>
      </c>
      <c r="BG194" t="s">
        <v>30</v>
      </c>
      <c r="BH194" t="s">
        <v>30</v>
      </c>
      <c r="BI194" t="s">
        <v>30</v>
      </c>
      <c r="BJ194" t="s">
        <v>30</v>
      </c>
      <c r="BK194" s="29" t="s">
        <v>30</v>
      </c>
      <c r="BL194" t="s">
        <v>3914</v>
      </c>
      <c r="BM194" t="s">
        <v>3915</v>
      </c>
      <c r="BN194" s="30">
        <v>45329.376863425903</v>
      </c>
      <c r="BO194" t="s">
        <v>6636</v>
      </c>
      <c r="BP194" t="s">
        <v>6637</v>
      </c>
      <c r="BQ194" t="s">
        <v>6638</v>
      </c>
      <c r="BR194" t="s">
        <v>3919</v>
      </c>
      <c r="BS194" t="s">
        <v>3920</v>
      </c>
      <c r="BT194" t="s">
        <v>3921</v>
      </c>
      <c r="BU194" t="s">
        <v>3922</v>
      </c>
      <c r="BV194" t="s">
        <v>6639</v>
      </c>
      <c r="BW194" t="s">
        <v>6640</v>
      </c>
      <c r="BX194" t="s">
        <v>6641</v>
      </c>
      <c r="BY194" t="s">
        <v>3926</v>
      </c>
      <c r="BZ194" t="s">
        <v>3927</v>
      </c>
      <c r="CA194" s="30">
        <v>45329.376817129603</v>
      </c>
      <c r="CB194" s="30">
        <v>45329.376863425903</v>
      </c>
      <c r="CC194" s="30">
        <v>45329.3620717593</v>
      </c>
      <c r="CD194" t="s">
        <v>15</v>
      </c>
      <c r="CE194">
        <v>2024</v>
      </c>
      <c r="CF194">
        <v>2</v>
      </c>
      <c r="CG194" t="s">
        <v>3967</v>
      </c>
      <c r="CH194" t="s">
        <v>55</v>
      </c>
      <c r="CI194" t="s">
        <v>3929</v>
      </c>
      <c r="CJ194" t="s">
        <v>3930</v>
      </c>
      <c r="CK194" t="s">
        <v>3931</v>
      </c>
      <c r="CL194" t="s">
        <v>3967</v>
      </c>
      <c r="CM194">
        <v>2035</v>
      </c>
      <c r="CN194" t="s">
        <v>3967</v>
      </c>
      <c r="CO194" t="s">
        <v>3967</v>
      </c>
      <c r="CP194" s="30">
        <v>45329</v>
      </c>
      <c r="CQ194" s="30">
        <v>45509</v>
      </c>
      <c r="CR194" t="s">
        <v>3932</v>
      </c>
      <c r="CS194" t="s">
        <v>6642</v>
      </c>
      <c r="CT194" t="s">
        <v>5206</v>
      </c>
      <c r="CU194">
        <v>30156</v>
      </c>
      <c r="CV194">
        <v>41</v>
      </c>
      <c r="CW194" t="s">
        <v>3935</v>
      </c>
      <c r="CX194" t="s">
        <v>3932</v>
      </c>
      <c r="CY194" t="s">
        <v>6643</v>
      </c>
      <c r="CZ194" t="s">
        <v>6644</v>
      </c>
      <c r="DA194" t="s">
        <v>6645</v>
      </c>
      <c r="DB194" t="s">
        <v>6639</v>
      </c>
      <c r="DC194" t="s">
        <v>6639</v>
      </c>
      <c r="DD194" t="s">
        <v>6595</v>
      </c>
      <c r="DE194" t="s">
        <v>6646</v>
      </c>
      <c r="DF194" t="s">
        <v>6647</v>
      </c>
      <c r="DG194" t="s">
        <v>3932</v>
      </c>
      <c r="DH194" t="s">
        <v>6648</v>
      </c>
      <c r="DI194" t="s">
        <v>4184</v>
      </c>
      <c r="DJ194" t="s">
        <v>6649</v>
      </c>
      <c r="DK194" t="s">
        <v>6634</v>
      </c>
      <c r="DL194" t="s">
        <v>3926</v>
      </c>
      <c r="DM194" t="s">
        <v>3945</v>
      </c>
      <c r="DN194" t="s">
        <v>3927</v>
      </c>
      <c r="DO194" t="s">
        <v>6641</v>
      </c>
      <c r="DP194" t="s">
        <v>3980</v>
      </c>
      <c r="DQ194" t="s">
        <v>15</v>
      </c>
      <c r="DR194" t="s">
        <v>3980</v>
      </c>
      <c r="DS194" t="s">
        <v>3981</v>
      </c>
      <c r="DT194" t="s">
        <v>3949</v>
      </c>
      <c r="DU194" t="s">
        <v>6650</v>
      </c>
      <c r="DV194">
        <v>0</v>
      </c>
      <c r="DW194">
        <v>0</v>
      </c>
      <c r="DX194" t="s">
        <v>3931</v>
      </c>
      <c r="DY194" t="s">
        <v>6651</v>
      </c>
      <c r="DZ194" s="30" t="s">
        <v>30</v>
      </c>
      <c r="EA194" t="s">
        <v>3931</v>
      </c>
      <c r="EB194" t="s">
        <v>3931</v>
      </c>
      <c r="EC194" t="s">
        <v>3931</v>
      </c>
      <c r="ED194" t="s">
        <v>3931</v>
      </c>
      <c r="EE194" t="s">
        <v>6652</v>
      </c>
      <c r="EF194" t="s">
        <v>6653</v>
      </c>
      <c r="EG194" t="s">
        <v>30</v>
      </c>
      <c r="EH194" t="s">
        <v>30</v>
      </c>
      <c r="EI194" t="s">
        <v>30</v>
      </c>
      <c r="EJ194" t="s">
        <v>30</v>
      </c>
      <c r="EK194" t="s">
        <v>30</v>
      </c>
      <c r="EL194">
        <v>0</v>
      </c>
      <c r="EM194">
        <v>0</v>
      </c>
      <c r="EN194" t="s">
        <v>30</v>
      </c>
      <c r="EO194" t="s">
        <v>30</v>
      </c>
      <c r="EP194">
        <v>0</v>
      </c>
      <c r="EQ194">
        <v>0</v>
      </c>
      <c r="ER194">
        <v>1</v>
      </c>
      <c r="ES194" t="s">
        <v>62</v>
      </c>
      <c r="ET194" t="s">
        <v>6639</v>
      </c>
      <c r="EU194">
        <v>0</v>
      </c>
      <c r="EV194" t="s">
        <v>30</v>
      </c>
      <c r="EW194" t="s">
        <v>30</v>
      </c>
      <c r="EX194" t="s">
        <v>30</v>
      </c>
      <c r="EY194" t="s">
        <v>30</v>
      </c>
      <c r="EZ194" t="str">
        <f t="shared" ref="EZ194:EZ257" si="3">IF(DN194 = "Expedited", BN194-CA194, "")</f>
        <v/>
      </c>
      <c r="FA194">
        <v>4.6296296296296301E-5</v>
      </c>
      <c r="FB194" t="s">
        <v>15</v>
      </c>
      <c r="FC194">
        <v>1</v>
      </c>
      <c r="FD194">
        <v>0</v>
      </c>
      <c r="FG194" t="s">
        <v>30</v>
      </c>
      <c r="FH194" t="s">
        <v>30</v>
      </c>
      <c r="FI194" t="s">
        <v>30</v>
      </c>
      <c r="FJ194" t="s">
        <v>30</v>
      </c>
      <c r="FK194" t="s">
        <v>30</v>
      </c>
      <c r="FL194">
        <v>1</v>
      </c>
      <c r="FM194" t="s">
        <v>3728</v>
      </c>
      <c r="FN194">
        <v>1</v>
      </c>
      <c r="FO194">
        <v>0</v>
      </c>
      <c r="FP194" t="s">
        <v>268</v>
      </c>
      <c r="FQ194">
        <v>1</v>
      </c>
      <c r="FR194">
        <v>0</v>
      </c>
      <c r="FS194" t="s">
        <v>30</v>
      </c>
      <c r="FT194" t="s">
        <v>55</v>
      </c>
      <c r="FU194">
        <v>0</v>
      </c>
      <c r="FV194">
        <v>0</v>
      </c>
      <c r="FW194">
        <v>0</v>
      </c>
      <c r="FX194">
        <v>0</v>
      </c>
      <c r="FY194" t="s">
        <v>62</v>
      </c>
      <c r="FZ194" t="s">
        <v>6634</v>
      </c>
      <c r="GA194" t="s">
        <v>30</v>
      </c>
      <c r="GB194" t="s">
        <v>30</v>
      </c>
      <c r="GC194" t="s">
        <v>30</v>
      </c>
    </row>
    <row r="195" spans="1:185" x14ac:dyDescent="0.25">
      <c r="A195" t="s">
        <v>268</v>
      </c>
      <c r="B195" t="s">
        <v>1557</v>
      </c>
      <c r="C195">
        <v>1</v>
      </c>
      <c r="D195" t="s">
        <v>1557</v>
      </c>
      <c r="E195">
        <v>1</v>
      </c>
      <c r="F195" t="s">
        <v>6654</v>
      </c>
      <c r="G195" t="s">
        <v>6654</v>
      </c>
      <c r="H195" t="s">
        <v>30</v>
      </c>
      <c r="I195" t="s">
        <v>30</v>
      </c>
      <c r="J195" t="s">
        <v>30</v>
      </c>
      <c r="K195" t="s">
        <v>30</v>
      </c>
      <c r="L195" t="s">
        <v>30</v>
      </c>
      <c r="M195" t="s">
        <v>30</v>
      </c>
      <c r="N195" t="s">
        <v>30</v>
      </c>
      <c r="O195" t="s">
        <v>30</v>
      </c>
      <c r="P195" t="s">
        <v>30</v>
      </c>
      <c r="Q195" s="29" t="s">
        <v>30</v>
      </c>
      <c r="R195" s="29" t="s">
        <v>30</v>
      </c>
      <c r="S195" t="s">
        <v>30</v>
      </c>
      <c r="T195" t="s">
        <v>30</v>
      </c>
      <c r="U195" t="s">
        <v>30</v>
      </c>
      <c r="V195" t="s">
        <v>30</v>
      </c>
      <c r="W195" t="s">
        <v>30</v>
      </c>
      <c r="X195" t="s">
        <v>30</v>
      </c>
      <c r="Y195" s="29" t="s">
        <v>30</v>
      </c>
      <c r="Z195" s="29" t="s">
        <v>30</v>
      </c>
      <c r="AA195" s="29" t="s">
        <v>30</v>
      </c>
      <c r="AB195" t="s">
        <v>30</v>
      </c>
      <c r="AC195" t="s">
        <v>30</v>
      </c>
      <c r="AD195" t="s">
        <v>30</v>
      </c>
      <c r="AE195" t="s">
        <v>30</v>
      </c>
      <c r="AF195" t="s">
        <v>30</v>
      </c>
      <c r="AG195" t="s">
        <v>30</v>
      </c>
      <c r="AH195" t="s">
        <v>30</v>
      </c>
      <c r="AI195" t="s">
        <v>30</v>
      </c>
      <c r="AJ195" t="s">
        <v>6655</v>
      </c>
      <c r="AK195" t="s">
        <v>30</v>
      </c>
      <c r="AL195" t="s">
        <v>30</v>
      </c>
      <c r="AM195" t="s">
        <v>30</v>
      </c>
      <c r="AN195" s="29" t="s">
        <v>30</v>
      </c>
      <c r="AO195" t="s">
        <v>30</v>
      </c>
      <c r="AP195" t="s">
        <v>30</v>
      </c>
      <c r="AQ195" t="s">
        <v>30</v>
      </c>
      <c r="AR195" t="s">
        <v>30</v>
      </c>
      <c r="AS195" t="s">
        <v>30</v>
      </c>
      <c r="AT195" t="s">
        <v>30</v>
      </c>
      <c r="AU195" t="s">
        <v>30</v>
      </c>
      <c r="AV195" t="s">
        <v>30</v>
      </c>
      <c r="AW195" t="s">
        <v>30</v>
      </c>
      <c r="AX195" t="s">
        <v>30</v>
      </c>
      <c r="AY195" t="s">
        <v>30</v>
      </c>
      <c r="AZ195" t="s">
        <v>30</v>
      </c>
      <c r="BA195" t="s">
        <v>30</v>
      </c>
      <c r="BB195" t="s">
        <v>30</v>
      </c>
      <c r="BC195" t="s">
        <v>30</v>
      </c>
      <c r="BD195" t="s">
        <v>30</v>
      </c>
      <c r="BE195" t="s">
        <v>30</v>
      </c>
      <c r="BF195" t="s">
        <v>30</v>
      </c>
      <c r="BG195" t="s">
        <v>30</v>
      </c>
      <c r="BH195" t="s">
        <v>30</v>
      </c>
      <c r="BI195" t="s">
        <v>30</v>
      </c>
      <c r="BJ195" t="s">
        <v>30</v>
      </c>
      <c r="BK195" s="29" t="s">
        <v>30</v>
      </c>
      <c r="BL195" t="s">
        <v>3914</v>
      </c>
      <c r="BM195" t="s">
        <v>3915</v>
      </c>
      <c r="BN195" s="30">
        <v>45610.400543981501</v>
      </c>
      <c r="BO195" t="s">
        <v>6656</v>
      </c>
      <c r="BP195" t="s">
        <v>6657</v>
      </c>
      <c r="BQ195" t="s">
        <v>6658</v>
      </c>
      <c r="BR195" t="s">
        <v>3962</v>
      </c>
      <c r="BS195" t="s">
        <v>3920</v>
      </c>
      <c r="BT195" t="s">
        <v>3921</v>
      </c>
      <c r="BU195" t="s">
        <v>6371</v>
      </c>
      <c r="BV195" t="s">
        <v>6659</v>
      </c>
      <c r="BW195" t="s">
        <v>6660</v>
      </c>
      <c r="BX195" t="s">
        <v>6641</v>
      </c>
      <c r="BY195" t="s">
        <v>3926</v>
      </c>
      <c r="BZ195" t="s">
        <v>3927</v>
      </c>
      <c r="CA195" s="30">
        <v>45610.4005092593</v>
      </c>
      <c r="CB195" s="30">
        <v>45610.400543981501</v>
      </c>
      <c r="CC195" s="30">
        <v>45610.399722222202</v>
      </c>
      <c r="CD195" t="s">
        <v>15</v>
      </c>
      <c r="CE195">
        <v>2024</v>
      </c>
      <c r="CF195">
        <v>11</v>
      </c>
      <c r="CG195" t="s">
        <v>3967</v>
      </c>
      <c r="CH195" t="s">
        <v>55</v>
      </c>
      <c r="CI195" t="s">
        <v>3929</v>
      </c>
      <c r="CJ195" t="s">
        <v>3930</v>
      </c>
      <c r="CK195" t="s">
        <v>3931</v>
      </c>
      <c r="CL195" t="s">
        <v>3967</v>
      </c>
      <c r="CM195">
        <v>2035</v>
      </c>
      <c r="CN195" t="s">
        <v>3967</v>
      </c>
      <c r="CO195" t="s">
        <v>3967</v>
      </c>
      <c r="CP195" s="30">
        <v>45610</v>
      </c>
      <c r="CQ195" s="30">
        <v>45790</v>
      </c>
      <c r="CR195" t="s">
        <v>3968</v>
      </c>
      <c r="CS195" t="s">
        <v>6661</v>
      </c>
      <c r="CT195" t="s">
        <v>6662</v>
      </c>
      <c r="CU195">
        <v>25860</v>
      </c>
      <c r="CV195">
        <v>54</v>
      </c>
      <c r="CW195" t="s">
        <v>3971</v>
      </c>
      <c r="CX195" t="s">
        <v>3968</v>
      </c>
      <c r="CY195" t="s">
        <v>6663</v>
      </c>
      <c r="CZ195" t="s">
        <v>6664</v>
      </c>
      <c r="DA195" t="s">
        <v>6645</v>
      </c>
      <c r="DB195" t="s">
        <v>6659</v>
      </c>
      <c r="DC195" t="s">
        <v>6659</v>
      </c>
      <c r="DD195" t="s">
        <v>6665</v>
      </c>
      <c r="DE195" t="s">
        <v>6666</v>
      </c>
      <c r="DF195" t="s">
        <v>6667</v>
      </c>
      <c r="DG195" t="s">
        <v>3968</v>
      </c>
      <c r="DH195" t="s">
        <v>6668</v>
      </c>
      <c r="DI195" t="s">
        <v>4184</v>
      </c>
      <c r="DJ195" t="s">
        <v>6669</v>
      </c>
      <c r="DK195" t="s">
        <v>6654</v>
      </c>
      <c r="DL195" t="s">
        <v>3926</v>
      </c>
      <c r="DM195" t="s">
        <v>3945</v>
      </c>
      <c r="DN195" t="s">
        <v>3927</v>
      </c>
      <c r="DO195" t="s">
        <v>6641</v>
      </c>
      <c r="DP195" t="s">
        <v>3980</v>
      </c>
      <c r="DQ195" t="s">
        <v>15</v>
      </c>
      <c r="DR195" t="s">
        <v>3980</v>
      </c>
      <c r="DS195" t="s">
        <v>3981</v>
      </c>
      <c r="DT195" t="s">
        <v>3949</v>
      </c>
      <c r="DU195" t="s">
        <v>6650</v>
      </c>
      <c r="DV195">
        <v>0</v>
      </c>
      <c r="DW195">
        <v>0</v>
      </c>
      <c r="DX195" t="s">
        <v>3931</v>
      </c>
      <c r="DY195" t="s">
        <v>6670</v>
      </c>
      <c r="DZ195" s="30" t="s">
        <v>30</v>
      </c>
      <c r="EA195" t="s">
        <v>3931</v>
      </c>
      <c r="EB195" t="s">
        <v>3931</v>
      </c>
      <c r="EC195" t="s">
        <v>3931</v>
      </c>
      <c r="ED195" t="s">
        <v>3931</v>
      </c>
      <c r="EE195" t="s">
        <v>6671</v>
      </c>
      <c r="EF195" t="s">
        <v>6672</v>
      </c>
      <c r="EG195" t="s">
        <v>30</v>
      </c>
      <c r="EH195" t="s">
        <v>30</v>
      </c>
      <c r="EI195" t="s">
        <v>30</v>
      </c>
      <c r="EJ195" t="s">
        <v>30</v>
      </c>
      <c r="EK195" t="s">
        <v>30</v>
      </c>
      <c r="EL195">
        <v>0</v>
      </c>
      <c r="EM195">
        <v>0</v>
      </c>
      <c r="EN195" t="s">
        <v>30</v>
      </c>
      <c r="EO195" t="s">
        <v>30</v>
      </c>
      <c r="EP195">
        <v>0</v>
      </c>
      <c r="EQ195">
        <v>0</v>
      </c>
      <c r="ER195">
        <v>1</v>
      </c>
      <c r="ES195" t="s">
        <v>60</v>
      </c>
      <c r="ET195" t="s">
        <v>6659</v>
      </c>
      <c r="EU195">
        <v>0</v>
      </c>
      <c r="EV195" t="s">
        <v>30</v>
      </c>
      <c r="EW195" t="s">
        <v>30</v>
      </c>
      <c r="EX195" t="s">
        <v>30</v>
      </c>
      <c r="EY195" t="s">
        <v>30</v>
      </c>
      <c r="EZ195" t="str">
        <f t="shared" si="3"/>
        <v/>
      </c>
      <c r="FA195">
        <v>3.4722222222222202E-5</v>
      </c>
      <c r="FB195" t="s">
        <v>15</v>
      </c>
      <c r="FC195">
        <v>1</v>
      </c>
      <c r="FD195">
        <v>0</v>
      </c>
      <c r="FG195" t="s">
        <v>30</v>
      </c>
      <c r="FH195" t="s">
        <v>30</v>
      </c>
      <c r="FI195" t="s">
        <v>30</v>
      </c>
      <c r="FJ195" t="s">
        <v>30</v>
      </c>
      <c r="FK195" t="s">
        <v>30</v>
      </c>
      <c r="FL195">
        <v>1</v>
      </c>
      <c r="FM195" t="s">
        <v>3728</v>
      </c>
      <c r="FN195">
        <v>1</v>
      </c>
      <c r="FO195">
        <v>0</v>
      </c>
      <c r="FP195" t="s">
        <v>268</v>
      </c>
      <c r="FQ195">
        <v>1</v>
      </c>
      <c r="FR195">
        <v>0</v>
      </c>
      <c r="FS195" t="s">
        <v>30</v>
      </c>
      <c r="FT195" t="s">
        <v>55</v>
      </c>
      <c r="FU195">
        <v>0</v>
      </c>
      <c r="FV195">
        <v>0</v>
      </c>
      <c r="FW195">
        <v>0</v>
      </c>
      <c r="FX195">
        <v>0</v>
      </c>
      <c r="FY195" t="s">
        <v>60</v>
      </c>
      <c r="FZ195" t="s">
        <v>6654</v>
      </c>
      <c r="GA195" t="s">
        <v>30</v>
      </c>
      <c r="GB195" t="s">
        <v>30</v>
      </c>
      <c r="GC195" t="s">
        <v>30</v>
      </c>
    </row>
    <row r="196" spans="1:185" x14ac:dyDescent="0.25">
      <c r="A196" t="s">
        <v>296</v>
      </c>
      <c r="B196" t="s">
        <v>1695</v>
      </c>
      <c r="C196">
        <v>1</v>
      </c>
      <c r="D196" t="s">
        <v>1695</v>
      </c>
      <c r="E196">
        <v>1</v>
      </c>
      <c r="F196" t="s">
        <v>4030</v>
      </c>
      <c r="G196" t="s">
        <v>4030</v>
      </c>
      <c r="H196" t="s">
        <v>30</v>
      </c>
      <c r="I196" t="s">
        <v>30</v>
      </c>
      <c r="J196" t="s">
        <v>30</v>
      </c>
      <c r="K196" t="s">
        <v>30</v>
      </c>
      <c r="L196" t="s">
        <v>30</v>
      </c>
      <c r="M196" t="s">
        <v>30</v>
      </c>
      <c r="N196" t="s">
        <v>30</v>
      </c>
      <c r="O196" t="s">
        <v>30</v>
      </c>
      <c r="P196" t="s">
        <v>30</v>
      </c>
      <c r="Q196" s="29" t="s">
        <v>30</v>
      </c>
      <c r="R196" s="29" t="s">
        <v>30</v>
      </c>
      <c r="S196" t="s">
        <v>30</v>
      </c>
      <c r="T196" t="s">
        <v>30</v>
      </c>
      <c r="U196" t="s">
        <v>30</v>
      </c>
      <c r="V196" t="s">
        <v>30</v>
      </c>
      <c r="W196" t="s">
        <v>30</v>
      </c>
      <c r="X196" t="s">
        <v>30</v>
      </c>
      <c r="Y196" s="29" t="s">
        <v>30</v>
      </c>
      <c r="Z196" s="29" t="s">
        <v>30</v>
      </c>
      <c r="AA196" s="29" t="s">
        <v>30</v>
      </c>
      <c r="AB196" t="s">
        <v>30</v>
      </c>
      <c r="AC196" t="s">
        <v>30</v>
      </c>
      <c r="AD196" t="s">
        <v>30</v>
      </c>
      <c r="AE196" t="s">
        <v>30</v>
      </c>
      <c r="AF196" t="s">
        <v>30</v>
      </c>
      <c r="AG196" t="s">
        <v>30</v>
      </c>
      <c r="AH196" t="s">
        <v>30</v>
      </c>
      <c r="AI196" t="s">
        <v>30</v>
      </c>
      <c r="AJ196" t="s">
        <v>6673</v>
      </c>
      <c r="AK196" t="s">
        <v>30</v>
      </c>
      <c r="AL196" t="s">
        <v>30</v>
      </c>
      <c r="AM196" t="s">
        <v>30</v>
      </c>
      <c r="AN196" s="29" t="s">
        <v>30</v>
      </c>
      <c r="AO196" t="s">
        <v>30</v>
      </c>
      <c r="AP196" t="s">
        <v>30</v>
      </c>
      <c r="AQ196" t="s">
        <v>30</v>
      </c>
      <c r="AR196" t="s">
        <v>30</v>
      </c>
      <c r="AS196" t="s">
        <v>30</v>
      </c>
      <c r="AT196" t="s">
        <v>30</v>
      </c>
      <c r="AU196" t="s">
        <v>30</v>
      </c>
      <c r="AV196" t="s">
        <v>30</v>
      </c>
      <c r="AW196" t="s">
        <v>30</v>
      </c>
      <c r="AX196" t="s">
        <v>30</v>
      </c>
      <c r="AY196" t="s">
        <v>30</v>
      </c>
      <c r="AZ196" t="s">
        <v>30</v>
      </c>
      <c r="BA196" t="s">
        <v>30</v>
      </c>
      <c r="BB196" t="s">
        <v>30</v>
      </c>
      <c r="BC196" t="s">
        <v>30</v>
      </c>
      <c r="BD196" t="s">
        <v>30</v>
      </c>
      <c r="BE196" t="s">
        <v>30</v>
      </c>
      <c r="BF196" t="s">
        <v>30</v>
      </c>
      <c r="BG196" t="s">
        <v>30</v>
      </c>
      <c r="BH196" t="s">
        <v>30</v>
      </c>
      <c r="BI196" t="s">
        <v>30</v>
      </c>
      <c r="BJ196" t="s">
        <v>30</v>
      </c>
      <c r="BK196" s="29" t="s">
        <v>30</v>
      </c>
      <c r="BL196" t="s">
        <v>3914</v>
      </c>
      <c r="BM196" t="s">
        <v>3915</v>
      </c>
      <c r="BN196" s="30">
        <v>45301.377233796302</v>
      </c>
      <c r="BO196" t="s">
        <v>6674</v>
      </c>
      <c r="BP196" t="s">
        <v>6582</v>
      </c>
      <c r="BQ196" t="s">
        <v>6583</v>
      </c>
      <c r="BR196" t="s">
        <v>3962</v>
      </c>
      <c r="BS196" t="s">
        <v>3920</v>
      </c>
      <c r="BT196" t="s">
        <v>4013</v>
      </c>
      <c r="BU196" t="s">
        <v>4014</v>
      </c>
      <c r="BV196" t="s">
        <v>6675</v>
      </c>
      <c r="BW196" t="s">
        <v>6676</v>
      </c>
      <c r="BX196" t="s">
        <v>4038</v>
      </c>
      <c r="BY196" t="s">
        <v>3926</v>
      </c>
      <c r="BZ196" t="s">
        <v>3927</v>
      </c>
      <c r="CA196" s="30">
        <v>45300.434652777803</v>
      </c>
      <c r="CB196" s="30">
        <v>45300.434652777803</v>
      </c>
      <c r="CC196" s="30">
        <v>45300.434027777803</v>
      </c>
      <c r="CD196" t="s">
        <v>14</v>
      </c>
      <c r="CE196">
        <v>2024</v>
      </c>
      <c r="CF196">
        <v>1</v>
      </c>
      <c r="CG196" t="s">
        <v>5158</v>
      </c>
      <c r="CH196" t="s">
        <v>55</v>
      </c>
      <c r="CI196" t="s">
        <v>3929</v>
      </c>
      <c r="CJ196" t="s">
        <v>3930</v>
      </c>
      <c r="CK196" t="s">
        <v>3931</v>
      </c>
      <c r="CL196" t="s">
        <v>5158</v>
      </c>
      <c r="CM196">
        <v>0</v>
      </c>
      <c r="CN196" t="s">
        <v>71</v>
      </c>
      <c r="CO196" t="s">
        <v>5158</v>
      </c>
      <c r="CP196" s="30" t="s">
        <v>30</v>
      </c>
      <c r="CQ196" s="30" t="s">
        <v>30</v>
      </c>
      <c r="CR196" t="s">
        <v>3968</v>
      </c>
      <c r="CS196" t="s">
        <v>6585</v>
      </c>
      <c r="CT196" t="s">
        <v>5206</v>
      </c>
      <c r="CU196">
        <v>29073</v>
      </c>
      <c r="CV196">
        <v>44</v>
      </c>
      <c r="CW196" t="s">
        <v>3935</v>
      </c>
      <c r="CX196" t="s">
        <v>3968</v>
      </c>
      <c r="CY196" t="s">
        <v>4043</v>
      </c>
      <c r="CZ196" t="s">
        <v>4044</v>
      </c>
      <c r="DA196" t="s">
        <v>296</v>
      </c>
      <c r="DB196" t="s">
        <v>6675</v>
      </c>
      <c r="DC196" t="s">
        <v>6675</v>
      </c>
      <c r="DD196" t="s">
        <v>5179</v>
      </c>
      <c r="DE196" t="s">
        <v>6677</v>
      </c>
      <c r="DF196" t="s">
        <v>4024</v>
      </c>
      <c r="DG196" t="s">
        <v>3968</v>
      </c>
      <c r="DH196" t="s">
        <v>4025</v>
      </c>
      <c r="DI196" t="s">
        <v>4003</v>
      </c>
      <c r="DJ196" t="s">
        <v>3944</v>
      </c>
      <c r="DK196" t="s">
        <v>4030</v>
      </c>
      <c r="DL196" t="s">
        <v>3926</v>
      </c>
      <c r="DM196" t="s">
        <v>3945</v>
      </c>
      <c r="DN196" t="s">
        <v>3927</v>
      </c>
      <c r="DO196" t="s">
        <v>4038</v>
      </c>
      <c r="DP196" t="s">
        <v>4110</v>
      </c>
      <c r="DQ196" t="s">
        <v>14</v>
      </c>
      <c r="DR196" t="s">
        <v>14</v>
      </c>
      <c r="DS196" t="s">
        <v>3948</v>
      </c>
      <c r="DT196" t="s">
        <v>3949</v>
      </c>
      <c r="DU196" t="s">
        <v>1695</v>
      </c>
      <c r="DV196">
        <v>22.37</v>
      </c>
      <c r="DW196">
        <v>22.37</v>
      </c>
      <c r="DX196" t="s">
        <v>3931</v>
      </c>
      <c r="DY196" t="s">
        <v>4519</v>
      </c>
      <c r="DZ196" s="30">
        <v>45301.377210648097</v>
      </c>
      <c r="EA196" t="s">
        <v>4112</v>
      </c>
      <c r="EB196" t="s">
        <v>3931</v>
      </c>
      <c r="EC196" t="s">
        <v>3931</v>
      </c>
      <c r="ED196" t="s">
        <v>3931</v>
      </c>
      <c r="EE196" t="s">
        <v>6586</v>
      </c>
      <c r="EF196" t="s">
        <v>6678</v>
      </c>
      <c r="EG196" t="s">
        <v>40</v>
      </c>
      <c r="EH196">
        <v>0</v>
      </c>
      <c r="EI196">
        <v>1</v>
      </c>
      <c r="EJ196">
        <v>0</v>
      </c>
      <c r="EK196">
        <v>0</v>
      </c>
      <c r="EL196">
        <v>0</v>
      </c>
      <c r="EM196">
        <v>0</v>
      </c>
      <c r="EN196">
        <v>0</v>
      </c>
      <c r="EO196">
        <v>0</v>
      </c>
      <c r="EP196">
        <v>0</v>
      </c>
      <c r="EQ196">
        <v>0</v>
      </c>
      <c r="ER196">
        <v>1</v>
      </c>
      <c r="ES196" t="s">
        <v>68</v>
      </c>
      <c r="ET196" t="s">
        <v>6675</v>
      </c>
      <c r="EU196">
        <v>0</v>
      </c>
      <c r="EV196" t="s">
        <v>30</v>
      </c>
      <c r="EW196" t="s">
        <v>30</v>
      </c>
      <c r="EX196" t="s">
        <v>30</v>
      </c>
      <c r="EY196" t="s">
        <v>30</v>
      </c>
      <c r="EZ196" t="str">
        <f t="shared" si="3"/>
        <v/>
      </c>
      <c r="FA196">
        <v>0.94258101851851805</v>
      </c>
      <c r="FB196" t="s">
        <v>14</v>
      </c>
      <c r="FC196">
        <v>0</v>
      </c>
      <c r="FD196">
        <v>1</v>
      </c>
      <c r="FG196" t="s">
        <v>30</v>
      </c>
      <c r="FH196" t="s">
        <v>30</v>
      </c>
      <c r="FI196" t="s">
        <v>30</v>
      </c>
      <c r="FJ196" t="s">
        <v>30</v>
      </c>
      <c r="FK196" t="s">
        <v>30</v>
      </c>
      <c r="FL196">
        <v>1</v>
      </c>
      <c r="FM196" t="s">
        <v>3729</v>
      </c>
      <c r="FN196">
        <v>0</v>
      </c>
      <c r="FO196">
        <v>1</v>
      </c>
      <c r="FP196" t="s">
        <v>296</v>
      </c>
      <c r="FQ196">
        <v>0</v>
      </c>
      <c r="FR196">
        <v>1</v>
      </c>
      <c r="FS196" t="s">
        <v>30</v>
      </c>
      <c r="FT196" t="s">
        <v>55</v>
      </c>
      <c r="FU196">
        <v>0</v>
      </c>
      <c r="FV196">
        <v>0</v>
      </c>
      <c r="FW196">
        <v>0</v>
      </c>
      <c r="FX196">
        <v>0</v>
      </c>
      <c r="FY196" t="s">
        <v>68</v>
      </c>
      <c r="FZ196" t="s">
        <v>4030</v>
      </c>
      <c r="GA196" t="s">
        <v>40</v>
      </c>
      <c r="GB196" t="s">
        <v>30</v>
      </c>
      <c r="GC196" t="s">
        <v>30</v>
      </c>
    </row>
    <row r="197" spans="1:185" x14ac:dyDescent="0.25">
      <c r="A197" t="s">
        <v>301</v>
      </c>
      <c r="B197" t="s">
        <v>1712</v>
      </c>
      <c r="C197">
        <v>1</v>
      </c>
      <c r="D197" t="s">
        <v>1712</v>
      </c>
      <c r="E197">
        <v>1</v>
      </c>
      <c r="F197" t="s">
        <v>6075</v>
      </c>
      <c r="G197" t="s">
        <v>6075</v>
      </c>
      <c r="H197" t="s">
        <v>30</v>
      </c>
      <c r="I197" t="s">
        <v>30</v>
      </c>
      <c r="J197" t="s">
        <v>30</v>
      </c>
      <c r="K197" t="s">
        <v>30</v>
      </c>
      <c r="L197" t="s">
        <v>30</v>
      </c>
      <c r="M197" t="s">
        <v>30</v>
      </c>
      <c r="N197" t="s">
        <v>30</v>
      </c>
      <c r="O197" t="s">
        <v>30</v>
      </c>
      <c r="P197" t="s">
        <v>30</v>
      </c>
      <c r="Q197" s="29" t="s">
        <v>30</v>
      </c>
      <c r="R197" s="29" t="s">
        <v>30</v>
      </c>
      <c r="S197" t="s">
        <v>30</v>
      </c>
      <c r="T197" t="s">
        <v>30</v>
      </c>
      <c r="U197" t="s">
        <v>30</v>
      </c>
      <c r="V197" t="s">
        <v>30</v>
      </c>
      <c r="W197" t="s">
        <v>30</v>
      </c>
      <c r="X197" t="s">
        <v>30</v>
      </c>
      <c r="Y197" s="29" t="s">
        <v>30</v>
      </c>
      <c r="Z197" s="29" t="s">
        <v>30</v>
      </c>
      <c r="AA197" s="29" t="s">
        <v>30</v>
      </c>
      <c r="AB197" t="s">
        <v>30</v>
      </c>
      <c r="AC197" t="s">
        <v>30</v>
      </c>
      <c r="AD197" t="s">
        <v>30</v>
      </c>
      <c r="AE197" t="s">
        <v>30</v>
      </c>
      <c r="AF197" t="s">
        <v>30</v>
      </c>
      <c r="AG197" t="s">
        <v>30</v>
      </c>
      <c r="AH197" t="s">
        <v>30</v>
      </c>
      <c r="AI197" t="s">
        <v>30</v>
      </c>
      <c r="AJ197" t="s">
        <v>6679</v>
      </c>
      <c r="AK197" t="s">
        <v>30</v>
      </c>
      <c r="AL197" t="s">
        <v>30</v>
      </c>
      <c r="AM197" t="s">
        <v>30</v>
      </c>
      <c r="AN197" s="29" t="s">
        <v>30</v>
      </c>
      <c r="AO197" t="s">
        <v>30</v>
      </c>
      <c r="AP197" t="s">
        <v>30</v>
      </c>
      <c r="AQ197" t="s">
        <v>30</v>
      </c>
      <c r="AR197" t="s">
        <v>30</v>
      </c>
      <c r="AS197" t="s">
        <v>30</v>
      </c>
      <c r="AT197" t="s">
        <v>30</v>
      </c>
      <c r="AU197" t="s">
        <v>30</v>
      </c>
      <c r="AV197" t="s">
        <v>30</v>
      </c>
      <c r="AW197" t="s">
        <v>30</v>
      </c>
      <c r="AX197" t="s">
        <v>30</v>
      </c>
      <c r="AY197" t="s">
        <v>30</v>
      </c>
      <c r="AZ197" t="s">
        <v>30</v>
      </c>
      <c r="BA197" t="s">
        <v>30</v>
      </c>
      <c r="BB197" t="s">
        <v>30</v>
      </c>
      <c r="BC197" t="s">
        <v>30</v>
      </c>
      <c r="BD197" t="s">
        <v>30</v>
      </c>
      <c r="BE197" t="s">
        <v>30</v>
      </c>
      <c r="BF197" t="s">
        <v>30</v>
      </c>
      <c r="BG197" t="s">
        <v>30</v>
      </c>
      <c r="BH197" t="s">
        <v>30</v>
      </c>
      <c r="BI197" t="s">
        <v>30</v>
      </c>
      <c r="BJ197" t="s">
        <v>30</v>
      </c>
      <c r="BK197" s="29" t="s">
        <v>30</v>
      </c>
      <c r="BL197" t="s">
        <v>3914</v>
      </c>
      <c r="BM197" t="s">
        <v>3915</v>
      </c>
      <c r="BN197" s="30">
        <v>45525.504722222198</v>
      </c>
      <c r="BO197" t="s">
        <v>6680</v>
      </c>
      <c r="BP197" t="s">
        <v>4436</v>
      </c>
      <c r="BQ197" t="s">
        <v>4437</v>
      </c>
      <c r="BR197" t="s">
        <v>6681</v>
      </c>
      <c r="BS197" t="s">
        <v>3920</v>
      </c>
      <c r="BT197" t="s">
        <v>3921</v>
      </c>
      <c r="BU197" t="s">
        <v>4438</v>
      </c>
      <c r="BV197" t="s">
        <v>4439</v>
      </c>
      <c r="BW197" t="s">
        <v>6682</v>
      </c>
      <c r="BX197" t="s">
        <v>6080</v>
      </c>
      <c r="BY197" t="s">
        <v>3926</v>
      </c>
      <c r="BZ197" t="s">
        <v>3927</v>
      </c>
      <c r="CA197" s="30">
        <v>45524.712002314802</v>
      </c>
      <c r="CB197" s="30">
        <v>45524.720509259299</v>
      </c>
      <c r="CC197" s="30">
        <v>45524.841446759303</v>
      </c>
      <c r="CD197" t="s">
        <v>15</v>
      </c>
      <c r="CE197">
        <v>2024</v>
      </c>
      <c r="CF197">
        <v>8</v>
      </c>
      <c r="CG197" t="s">
        <v>6683</v>
      </c>
      <c r="CH197" t="s">
        <v>54</v>
      </c>
      <c r="CI197" t="s">
        <v>3929</v>
      </c>
      <c r="CJ197" t="s">
        <v>3930</v>
      </c>
      <c r="CK197" t="s">
        <v>6683</v>
      </c>
      <c r="CL197" t="s">
        <v>3931</v>
      </c>
      <c r="CM197">
        <v>13130</v>
      </c>
      <c r="CN197" t="s">
        <v>5642</v>
      </c>
      <c r="CO197" t="s">
        <v>6683</v>
      </c>
      <c r="CP197" s="30">
        <v>45525</v>
      </c>
      <c r="CQ197" s="30">
        <v>45890</v>
      </c>
      <c r="CR197" t="s">
        <v>3932</v>
      </c>
      <c r="CS197" t="s">
        <v>4443</v>
      </c>
      <c r="CT197" t="s">
        <v>4444</v>
      </c>
      <c r="CU197">
        <v>23594</v>
      </c>
      <c r="CV197">
        <v>60</v>
      </c>
      <c r="CW197" t="s">
        <v>3971</v>
      </c>
      <c r="CX197" t="s">
        <v>3932</v>
      </c>
      <c r="CY197" t="s">
        <v>6083</v>
      </c>
      <c r="CZ197" t="s">
        <v>6084</v>
      </c>
      <c r="DA197" t="s">
        <v>6684</v>
      </c>
      <c r="DB197" t="s">
        <v>4097</v>
      </c>
      <c r="DC197" t="s">
        <v>4439</v>
      </c>
      <c r="DD197" t="s">
        <v>6685</v>
      </c>
      <c r="DE197" t="s">
        <v>6686</v>
      </c>
      <c r="DF197" t="s">
        <v>4839</v>
      </c>
      <c r="DG197" t="s">
        <v>3932</v>
      </c>
      <c r="DH197" t="s">
        <v>4368</v>
      </c>
      <c r="DI197" t="s">
        <v>6054</v>
      </c>
      <c r="DJ197" t="s">
        <v>6088</v>
      </c>
      <c r="DK197" t="s">
        <v>6075</v>
      </c>
      <c r="DL197" t="s">
        <v>3926</v>
      </c>
      <c r="DM197" t="s">
        <v>3945</v>
      </c>
      <c r="DN197" t="s">
        <v>3927</v>
      </c>
      <c r="DO197" t="s">
        <v>6080</v>
      </c>
      <c r="DP197" t="s">
        <v>4270</v>
      </c>
      <c r="DQ197" t="s">
        <v>15</v>
      </c>
      <c r="DR197" t="s">
        <v>4270</v>
      </c>
      <c r="DS197" t="s">
        <v>3981</v>
      </c>
      <c r="DT197" t="s">
        <v>3949</v>
      </c>
      <c r="DU197" t="s">
        <v>6687</v>
      </c>
      <c r="DV197">
        <v>18.489999999999998</v>
      </c>
      <c r="DW197">
        <v>18.489999999999998</v>
      </c>
      <c r="DX197" t="s">
        <v>3931</v>
      </c>
      <c r="DY197" t="s">
        <v>6688</v>
      </c>
      <c r="DZ197" s="30" t="s">
        <v>30</v>
      </c>
      <c r="EA197" t="s">
        <v>3931</v>
      </c>
      <c r="EB197" t="s">
        <v>3931</v>
      </c>
      <c r="EC197" t="s">
        <v>3931</v>
      </c>
      <c r="ED197" t="s">
        <v>3931</v>
      </c>
      <c r="EE197" t="s">
        <v>4452</v>
      </c>
      <c r="EF197" t="s">
        <v>6689</v>
      </c>
      <c r="EG197" t="s">
        <v>30</v>
      </c>
      <c r="EH197" t="s">
        <v>30</v>
      </c>
      <c r="EI197" t="s">
        <v>30</v>
      </c>
      <c r="EJ197" t="s">
        <v>30</v>
      </c>
      <c r="EK197" t="s">
        <v>30</v>
      </c>
      <c r="EL197">
        <v>0</v>
      </c>
      <c r="EM197">
        <v>0</v>
      </c>
      <c r="EN197" t="s">
        <v>30</v>
      </c>
      <c r="EO197" t="s">
        <v>30</v>
      </c>
      <c r="EP197">
        <v>0</v>
      </c>
      <c r="EQ197">
        <v>0</v>
      </c>
      <c r="ER197">
        <v>1</v>
      </c>
      <c r="ES197" t="s">
        <v>62</v>
      </c>
      <c r="ET197" t="s">
        <v>4439</v>
      </c>
      <c r="EU197">
        <v>0</v>
      </c>
      <c r="EV197" t="s">
        <v>30</v>
      </c>
      <c r="EW197" t="s">
        <v>30</v>
      </c>
      <c r="EX197" t="s">
        <v>30</v>
      </c>
      <c r="EY197" t="s">
        <v>30</v>
      </c>
      <c r="EZ197" t="str">
        <f t="shared" si="3"/>
        <v/>
      </c>
      <c r="FA197">
        <v>0.79271990740740705</v>
      </c>
      <c r="FB197" t="s">
        <v>15</v>
      </c>
      <c r="FC197">
        <v>1</v>
      </c>
      <c r="FD197">
        <v>0</v>
      </c>
      <c r="FG197" t="s">
        <v>30</v>
      </c>
      <c r="FH197" t="s">
        <v>30</v>
      </c>
      <c r="FI197" t="s">
        <v>30</v>
      </c>
      <c r="FJ197" t="s">
        <v>30</v>
      </c>
      <c r="FK197" t="s">
        <v>30</v>
      </c>
      <c r="FL197">
        <v>1</v>
      </c>
      <c r="FM197" t="s">
        <v>6690</v>
      </c>
      <c r="FN197">
        <v>1</v>
      </c>
      <c r="FO197">
        <v>0</v>
      </c>
      <c r="FP197" t="s">
        <v>301</v>
      </c>
      <c r="FQ197">
        <v>1</v>
      </c>
      <c r="FR197">
        <v>0</v>
      </c>
      <c r="FS197" t="s">
        <v>30</v>
      </c>
      <c r="FT197" t="s">
        <v>54</v>
      </c>
      <c r="FU197">
        <v>0</v>
      </c>
      <c r="FV197">
        <v>0</v>
      </c>
      <c r="FW197">
        <v>0</v>
      </c>
      <c r="FX197">
        <v>0</v>
      </c>
      <c r="FY197" t="s">
        <v>62</v>
      </c>
      <c r="FZ197" t="s">
        <v>6075</v>
      </c>
      <c r="GA197" t="s">
        <v>30</v>
      </c>
      <c r="GB197" t="s">
        <v>30</v>
      </c>
      <c r="GC197" t="s">
        <v>30</v>
      </c>
    </row>
    <row r="198" spans="1:185" x14ac:dyDescent="0.25">
      <c r="A198" t="s">
        <v>301</v>
      </c>
      <c r="B198" t="s">
        <v>1712</v>
      </c>
      <c r="C198">
        <v>1</v>
      </c>
      <c r="D198" t="s">
        <v>1712</v>
      </c>
      <c r="E198">
        <v>1</v>
      </c>
      <c r="F198" t="s">
        <v>6075</v>
      </c>
      <c r="G198" t="s">
        <v>6075</v>
      </c>
      <c r="H198" t="s">
        <v>30</v>
      </c>
      <c r="I198" t="s">
        <v>30</v>
      </c>
      <c r="J198" t="s">
        <v>30</v>
      </c>
      <c r="K198" t="s">
        <v>30</v>
      </c>
      <c r="L198" t="s">
        <v>30</v>
      </c>
      <c r="M198" t="s">
        <v>30</v>
      </c>
      <c r="N198" t="s">
        <v>30</v>
      </c>
      <c r="O198" t="s">
        <v>30</v>
      </c>
      <c r="P198" t="s">
        <v>30</v>
      </c>
      <c r="Q198" s="29" t="s">
        <v>30</v>
      </c>
      <c r="R198" s="29" t="s">
        <v>30</v>
      </c>
      <c r="S198" t="s">
        <v>30</v>
      </c>
      <c r="T198" t="s">
        <v>30</v>
      </c>
      <c r="U198" t="s">
        <v>30</v>
      </c>
      <c r="V198" t="s">
        <v>30</v>
      </c>
      <c r="W198" t="s">
        <v>30</v>
      </c>
      <c r="X198" t="s">
        <v>30</v>
      </c>
      <c r="Y198" s="29" t="s">
        <v>30</v>
      </c>
      <c r="Z198" s="29" t="s">
        <v>30</v>
      </c>
      <c r="AA198" s="29" t="s">
        <v>30</v>
      </c>
      <c r="AB198" t="s">
        <v>30</v>
      </c>
      <c r="AC198" t="s">
        <v>30</v>
      </c>
      <c r="AD198" t="s">
        <v>30</v>
      </c>
      <c r="AE198" t="s">
        <v>30</v>
      </c>
      <c r="AF198" t="s">
        <v>30</v>
      </c>
      <c r="AG198" t="s">
        <v>30</v>
      </c>
      <c r="AH198" t="s">
        <v>30</v>
      </c>
      <c r="AI198" t="s">
        <v>30</v>
      </c>
      <c r="AJ198" t="s">
        <v>6691</v>
      </c>
      <c r="AK198" t="s">
        <v>30</v>
      </c>
      <c r="AL198" t="s">
        <v>30</v>
      </c>
      <c r="AM198" t="s">
        <v>30</v>
      </c>
      <c r="AN198" s="29" t="s">
        <v>30</v>
      </c>
      <c r="AO198" t="s">
        <v>30</v>
      </c>
      <c r="AP198" t="s">
        <v>30</v>
      </c>
      <c r="AQ198" t="s">
        <v>30</v>
      </c>
      <c r="AR198" t="s">
        <v>30</v>
      </c>
      <c r="AS198" t="s">
        <v>30</v>
      </c>
      <c r="AT198" t="s">
        <v>30</v>
      </c>
      <c r="AU198" t="s">
        <v>30</v>
      </c>
      <c r="AV198" t="s">
        <v>30</v>
      </c>
      <c r="AW198" t="s">
        <v>30</v>
      </c>
      <c r="AX198" t="s">
        <v>30</v>
      </c>
      <c r="AY198" t="s">
        <v>30</v>
      </c>
      <c r="AZ198" t="s">
        <v>30</v>
      </c>
      <c r="BA198" t="s">
        <v>30</v>
      </c>
      <c r="BB198" t="s">
        <v>30</v>
      </c>
      <c r="BC198" t="s">
        <v>30</v>
      </c>
      <c r="BD198" t="s">
        <v>30</v>
      </c>
      <c r="BE198" t="s">
        <v>30</v>
      </c>
      <c r="BF198" t="s">
        <v>30</v>
      </c>
      <c r="BG198" t="s">
        <v>30</v>
      </c>
      <c r="BH198" t="s">
        <v>30</v>
      </c>
      <c r="BI198" t="s">
        <v>30</v>
      </c>
      <c r="BJ198" t="s">
        <v>30</v>
      </c>
      <c r="BK198" s="29" t="s">
        <v>30</v>
      </c>
      <c r="BL198" t="s">
        <v>3914</v>
      </c>
      <c r="BM198" t="s">
        <v>3915</v>
      </c>
      <c r="BN198" s="30">
        <v>45384.605231481502</v>
      </c>
      <c r="BO198" t="s">
        <v>6692</v>
      </c>
      <c r="BP198" t="s">
        <v>5142</v>
      </c>
      <c r="BQ198" t="s">
        <v>5143</v>
      </c>
      <c r="BR198" t="s">
        <v>4193</v>
      </c>
      <c r="BS198" t="s">
        <v>3920</v>
      </c>
      <c r="BT198" t="s">
        <v>4013</v>
      </c>
      <c r="BU198" t="s">
        <v>4014</v>
      </c>
      <c r="BV198" t="s">
        <v>6693</v>
      </c>
      <c r="BW198" t="s">
        <v>6694</v>
      </c>
      <c r="BX198" t="s">
        <v>6695</v>
      </c>
      <c r="BY198" t="s">
        <v>3926</v>
      </c>
      <c r="BZ198" t="s">
        <v>3927</v>
      </c>
      <c r="CA198" s="30">
        <v>45384.605196759301</v>
      </c>
      <c r="CB198" s="30">
        <v>45384.605231481502</v>
      </c>
      <c r="CC198" s="30">
        <v>45384.604918981502</v>
      </c>
      <c r="CD198" t="s">
        <v>15</v>
      </c>
      <c r="CE198">
        <v>2024</v>
      </c>
      <c r="CF198">
        <v>4</v>
      </c>
      <c r="CG198" t="s">
        <v>4197</v>
      </c>
      <c r="CH198" t="s">
        <v>55</v>
      </c>
      <c r="CI198" t="s">
        <v>3929</v>
      </c>
      <c r="CJ198" t="s">
        <v>3930</v>
      </c>
      <c r="CK198" t="s">
        <v>3931</v>
      </c>
      <c r="CL198" t="s">
        <v>4197</v>
      </c>
      <c r="CM198">
        <v>3052</v>
      </c>
      <c r="CN198" t="s">
        <v>4197</v>
      </c>
      <c r="CO198" t="s">
        <v>4197</v>
      </c>
      <c r="CP198" s="30">
        <v>45384</v>
      </c>
      <c r="CQ198" s="30">
        <v>45749</v>
      </c>
      <c r="CR198" t="s">
        <v>3968</v>
      </c>
      <c r="CS198" t="s">
        <v>5146</v>
      </c>
      <c r="CT198" t="s">
        <v>4463</v>
      </c>
      <c r="CU198">
        <v>25070</v>
      </c>
      <c r="CV198">
        <v>55</v>
      </c>
      <c r="CW198" t="s">
        <v>3971</v>
      </c>
      <c r="CX198" t="s">
        <v>3968</v>
      </c>
      <c r="CY198" t="s">
        <v>6696</v>
      </c>
      <c r="CZ198" t="s">
        <v>6084</v>
      </c>
      <c r="DA198" t="s">
        <v>6684</v>
      </c>
      <c r="DB198" t="s">
        <v>6693</v>
      </c>
      <c r="DC198" t="s">
        <v>6693</v>
      </c>
      <c r="DD198" t="s">
        <v>4704</v>
      </c>
      <c r="DE198" t="s">
        <v>6697</v>
      </c>
      <c r="DF198" t="s">
        <v>4660</v>
      </c>
      <c r="DG198" t="s">
        <v>4158</v>
      </c>
      <c r="DH198" t="s">
        <v>4661</v>
      </c>
      <c r="DI198" t="s">
        <v>6054</v>
      </c>
      <c r="DJ198" t="s">
        <v>6088</v>
      </c>
      <c r="DK198" t="s">
        <v>6075</v>
      </c>
      <c r="DL198" t="s">
        <v>3926</v>
      </c>
      <c r="DM198" t="s">
        <v>3945</v>
      </c>
      <c r="DN198" t="s">
        <v>3927</v>
      </c>
      <c r="DO198" t="s">
        <v>6695</v>
      </c>
      <c r="DP198" t="s">
        <v>4207</v>
      </c>
      <c r="DQ198" t="s">
        <v>15</v>
      </c>
      <c r="DR198" t="s">
        <v>4207</v>
      </c>
      <c r="DS198" t="s">
        <v>3981</v>
      </c>
      <c r="DT198" t="s">
        <v>3949</v>
      </c>
      <c r="DU198" t="s">
        <v>6687</v>
      </c>
      <c r="DV198">
        <v>0</v>
      </c>
      <c r="DW198">
        <v>0</v>
      </c>
      <c r="DX198" t="s">
        <v>3931</v>
      </c>
      <c r="DY198" t="s">
        <v>6091</v>
      </c>
      <c r="DZ198" s="30" t="s">
        <v>30</v>
      </c>
      <c r="EA198" t="s">
        <v>3931</v>
      </c>
      <c r="EB198" t="s">
        <v>3931</v>
      </c>
      <c r="EC198" t="s">
        <v>3931</v>
      </c>
      <c r="ED198" t="s">
        <v>3931</v>
      </c>
      <c r="EE198" t="s">
        <v>5154</v>
      </c>
      <c r="EF198" t="s">
        <v>6698</v>
      </c>
      <c r="EG198" t="s">
        <v>30</v>
      </c>
      <c r="EH198" t="s">
        <v>30</v>
      </c>
      <c r="EI198" t="s">
        <v>30</v>
      </c>
      <c r="EJ198" t="s">
        <v>30</v>
      </c>
      <c r="EK198" t="s">
        <v>30</v>
      </c>
      <c r="EL198">
        <v>0</v>
      </c>
      <c r="EM198">
        <v>0</v>
      </c>
      <c r="EN198" t="s">
        <v>30</v>
      </c>
      <c r="EO198" t="s">
        <v>30</v>
      </c>
      <c r="EP198">
        <v>0</v>
      </c>
      <c r="EQ198">
        <v>0</v>
      </c>
      <c r="ER198">
        <v>1</v>
      </c>
      <c r="ES198" t="s">
        <v>59</v>
      </c>
      <c r="ET198" t="s">
        <v>6693</v>
      </c>
      <c r="EU198">
        <v>0</v>
      </c>
      <c r="EV198" t="s">
        <v>30</v>
      </c>
      <c r="EW198" t="s">
        <v>30</v>
      </c>
      <c r="EX198" t="s">
        <v>30</v>
      </c>
      <c r="EY198" t="s">
        <v>30</v>
      </c>
      <c r="EZ198" t="str">
        <f t="shared" si="3"/>
        <v/>
      </c>
      <c r="FA198">
        <v>3.4722222222222202E-5</v>
      </c>
      <c r="FB198" t="s">
        <v>15</v>
      </c>
      <c r="FC198">
        <v>1</v>
      </c>
      <c r="FD198">
        <v>0</v>
      </c>
      <c r="FG198" t="s">
        <v>30</v>
      </c>
      <c r="FH198" t="s">
        <v>30</v>
      </c>
      <c r="FI198" t="s">
        <v>30</v>
      </c>
      <c r="FJ198" t="s">
        <v>30</v>
      </c>
      <c r="FK198" t="s">
        <v>30</v>
      </c>
      <c r="FL198">
        <v>1</v>
      </c>
      <c r="FM198" t="s">
        <v>6690</v>
      </c>
      <c r="FN198">
        <v>1</v>
      </c>
      <c r="FO198">
        <v>0</v>
      </c>
      <c r="FP198" t="s">
        <v>301</v>
      </c>
      <c r="FQ198">
        <v>1</v>
      </c>
      <c r="FR198">
        <v>0</v>
      </c>
      <c r="FS198" t="s">
        <v>30</v>
      </c>
      <c r="FT198" t="s">
        <v>55</v>
      </c>
      <c r="FU198">
        <v>0</v>
      </c>
      <c r="FV198">
        <v>0</v>
      </c>
      <c r="FW198">
        <v>0</v>
      </c>
      <c r="FX198">
        <v>0</v>
      </c>
      <c r="FY198" t="s">
        <v>59</v>
      </c>
      <c r="FZ198" t="s">
        <v>6075</v>
      </c>
      <c r="GA198" t="s">
        <v>30</v>
      </c>
      <c r="GB198" t="s">
        <v>30</v>
      </c>
      <c r="GC198" t="s">
        <v>30</v>
      </c>
    </row>
    <row r="199" spans="1:185" x14ac:dyDescent="0.25">
      <c r="A199" t="s">
        <v>301</v>
      </c>
      <c r="B199" t="s">
        <v>1712</v>
      </c>
      <c r="C199">
        <v>1</v>
      </c>
      <c r="D199" t="s">
        <v>1712</v>
      </c>
      <c r="E199">
        <v>1</v>
      </c>
      <c r="F199" t="s">
        <v>6075</v>
      </c>
      <c r="G199" t="s">
        <v>6075</v>
      </c>
      <c r="H199" t="s">
        <v>30</v>
      </c>
      <c r="I199" t="s">
        <v>30</v>
      </c>
      <c r="J199" t="s">
        <v>30</v>
      </c>
      <c r="K199" t="s">
        <v>30</v>
      </c>
      <c r="L199" t="s">
        <v>30</v>
      </c>
      <c r="M199" t="s">
        <v>30</v>
      </c>
      <c r="N199" t="s">
        <v>30</v>
      </c>
      <c r="O199" t="s">
        <v>30</v>
      </c>
      <c r="P199" t="s">
        <v>30</v>
      </c>
      <c r="Q199" s="29" t="s">
        <v>30</v>
      </c>
      <c r="R199" s="29" t="s">
        <v>30</v>
      </c>
      <c r="S199" t="s">
        <v>30</v>
      </c>
      <c r="T199" t="s">
        <v>30</v>
      </c>
      <c r="U199" t="s">
        <v>30</v>
      </c>
      <c r="V199" t="s">
        <v>30</v>
      </c>
      <c r="W199" t="s">
        <v>30</v>
      </c>
      <c r="X199" t="s">
        <v>30</v>
      </c>
      <c r="Y199" s="29" t="s">
        <v>30</v>
      </c>
      <c r="Z199" s="29" t="s">
        <v>30</v>
      </c>
      <c r="AA199" s="29" t="s">
        <v>30</v>
      </c>
      <c r="AB199" t="s">
        <v>30</v>
      </c>
      <c r="AC199" t="s">
        <v>30</v>
      </c>
      <c r="AD199" t="s">
        <v>30</v>
      </c>
      <c r="AE199" t="s">
        <v>30</v>
      </c>
      <c r="AF199" t="s">
        <v>30</v>
      </c>
      <c r="AG199" t="s">
        <v>30</v>
      </c>
      <c r="AH199" t="s">
        <v>30</v>
      </c>
      <c r="AI199" t="s">
        <v>30</v>
      </c>
      <c r="AJ199" t="s">
        <v>6699</v>
      </c>
      <c r="AK199" t="s">
        <v>30</v>
      </c>
      <c r="AL199" t="s">
        <v>30</v>
      </c>
      <c r="AM199" t="s">
        <v>30</v>
      </c>
      <c r="AN199" s="29" t="s">
        <v>30</v>
      </c>
      <c r="AO199" t="s">
        <v>30</v>
      </c>
      <c r="AP199" t="s">
        <v>30</v>
      </c>
      <c r="AQ199" t="s">
        <v>30</v>
      </c>
      <c r="AR199" t="s">
        <v>30</v>
      </c>
      <c r="AS199" t="s">
        <v>30</v>
      </c>
      <c r="AT199" t="s">
        <v>30</v>
      </c>
      <c r="AU199" t="s">
        <v>30</v>
      </c>
      <c r="AV199" t="s">
        <v>30</v>
      </c>
      <c r="AW199" t="s">
        <v>30</v>
      </c>
      <c r="AX199" t="s">
        <v>30</v>
      </c>
      <c r="AY199" t="s">
        <v>30</v>
      </c>
      <c r="AZ199" t="s">
        <v>30</v>
      </c>
      <c r="BA199" t="s">
        <v>30</v>
      </c>
      <c r="BB199" t="s">
        <v>30</v>
      </c>
      <c r="BC199" t="s">
        <v>30</v>
      </c>
      <c r="BD199" t="s">
        <v>30</v>
      </c>
      <c r="BE199" t="s">
        <v>30</v>
      </c>
      <c r="BF199" t="s">
        <v>30</v>
      </c>
      <c r="BG199" t="s">
        <v>30</v>
      </c>
      <c r="BH199" t="s">
        <v>30</v>
      </c>
      <c r="BI199" t="s">
        <v>30</v>
      </c>
      <c r="BJ199" t="s">
        <v>30</v>
      </c>
      <c r="BK199" s="29" t="s">
        <v>30</v>
      </c>
      <c r="BL199" t="s">
        <v>3914</v>
      </c>
      <c r="BM199" t="s">
        <v>3915</v>
      </c>
      <c r="BN199" s="30">
        <v>45391.563865740703</v>
      </c>
      <c r="BO199" t="s">
        <v>6700</v>
      </c>
      <c r="BP199" t="s">
        <v>5816</v>
      </c>
      <c r="BQ199" t="s">
        <v>5817</v>
      </c>
      <c r="BR199" t="s">
        <v>4193</v>
      </c>
      <c r="BS199" t="s">
        <v>3920</v>
      </c>
      <c r="BT199" t="s">
        <v>4013</v>
      </c>
      <c r="BU199" t="s">
        <v>4014</v>
      </c>
      <c r="BV199" t="s">
        <v>6701</v>
      </c>
      <c r="BW199" t="s">
        <v>6702</v>
      </c>
      <c r="BX199" t="s">
        <v>6695</v>
      </c>
      <c r="BY199" t="s">
        <v>3926</v>
      </c>
      <c r="BZ199" t="s">
        <v>4123</v>
      </c>
      <c r="CA199" s="30">
        <v>45391.563831018502</v>
      </c>
      <c r="CB199" s="30">
        <v>45391.563865740703</v>
      </c>
      <c r="CC199" s="30">
        <v>45391.521249999998</v>
      </c>
      <c r="CD199" t="s">
        <v>15</v>
      </c>
      <c r="CE199">
        <v>2024</v>
      </c>
      <c r="CF199">
        <v>4</v>
      </c>
      <c r="CG199" t="s">
        <v>4197</v>
      </c>
      <c r="CH199" t="s">
        <v>55</v>
      </c>
      <c r="CI199" t="s">
        <v>3929</v>
      </c>
      <c r="CJ199" t="s">
        <v>3930</v>
      </c>
      <c r="CK199" t="s">
        <v>3931</v>
      </c>
      <c r="CL199" t="s">
        <v>4197</v>
      </c>
      <c r="CM199">
        <v>3052</v>
      </c>
      <c r="CN199" t="s">
        <v>4197</v>
      </c>
      <c r="CO199" t="s">
        <v>4197</v>
      </c>
      <c r="CP199" s="30">
        <v>45391</v>
      </c>
      <c r="CQ199" s="30">
        <v>45756</v>
      </c>
      <c r="CR199" t="s">
        <v>3968</v>
      </c>
      <c r="CS199" t="s">
        <v>5283</v>
      </c>
      <c r="CT199" t="s">
        <v>5820</v>
      </c>
      <c r="CU199">
        <v>23988</v>
      </c>
      <c r="CV199">
        <v>58</v>
      </c>
      <c r="CW199" t="s">
        <v>3971</v>
      </c>
      <c r="CX199" t="s">
        <v>3968</v>
      </c>
      <c r="CY199" t="s">
        <v>6696</v>
      </c>
      <c r="CZ199" t="s">
        <v>6084</v>
      </c>
      <c r="DA199" t="s">
        <v>6684</v>
      </c>
      <c r="DB199" t="s">
        <v>6701</v>
      </c>
      <c r="DC199" t="s">
        <v>6701</v>
      </c>
      <c r="DD199" t="s">
        <v>6703</v>
      </c>
      <c r="DE199" t="s">
        <v>6704</v>
      </c>
      <c r="DF199" t="s">
        <v>4660</v>
      </c>
      <c r="DG199" t="s">
        <v>3968</v>
      </c>
      <c r="DH199" t="s">
        <v>4661</v>
      </c>
      <c r="DI199" t="s">
        <v>6054</v>
      </c>
      <c r="DJ199" t="s">
        <v>6088</v>
      </c>
      <c r="DK199" t="s">
        <v>6075</v>
      </c>
      <c r="DL199" t="s">
        <v>3926</v>
      </c>
      <c r="DM199" t="s">
        <v>4136</v>
      </c>
      <c r="DN199" t="s">
        <v>4123</v>
      </c>
      <c r="DO199" t="s">
        <v>6695</v>
      </c>
      <c r="DP199" t="s">
        <v>4207</v>
      </c>
      <c r="DQ199" t="s">
        <v>15</v>
      </c>
      <c r="DR199" t="s">
        <v>4207</v>
      </c>
      <c r="DS199" t="s">
        <v>3981</v>
      </c>
      <c r="DT199" t="s">
        <v>3949</v>
      </c>
      <c r="DU199" t="s">
        <v>6687</v>
      </c>
      <c r="DV199">
        <v>0</v>
      </c>
      <c r="DW199">
        <v>0</v>
      </c>
      <c r="DX199" t="s">
        <v>3931</v>
      </c>
      <c r="DY199" t="s">
        <v>6091</v>
      </c>
      <c r="DZ199" s="30" t="s">
        <v>30</v>
      </c>
      <c r="EA199" t="s">
        <v>3931</v>
      </c>
      <c r="EB199" t="s">
        <v>3931</v>
      </c>
      <c r="EC199" t="s">
        <v>3931</v>
      </c>
      <c r="ED199" t="s">
        <v>3931</v>
      </c>
      <c r="EE199" t="s">
        <v>5823</v>
      </c>
      <c r="EF199" t="s">
        <v>6705</v>
      </c>
      <c r="EG199" t="s">
        <v>30</v>
      </c>
      <c r="EH199" t="s">
        <v>30</v>
      </c>
      <c r="EI199" t="s">
        <v>30</v>
      </c>
      <c r="EJ199" t="s">
        <v>30</v>
      </c>
      <c r="EK199" t="s">
        <v>30</v>
      </c>
      <c r="EL199">
        <v>0</v>
      </c>
      <c r="EM199">
        <v>0</v>
      </c>
      <c r="EN199" t="s">
        <v>30</v>
      </c>
      <c r="EO199" t="s">
        <v>30</v>
      </c>
      <c r="EP199">
        <v>0</v>
      </c>
      <c r="EQ199">
        <v>0</v>
      </c>
      <c r="ER199">
        <v>1</v>
      </c>
      <c r="ES199" t="s">
        <v>59</v>
      </c>
      <c r="ET199" t="s">
        <v>6701</v>
      </c>
      <c r="EU199">
        <v>0</v>
      </c>
      <c r="EV199" t="s">
        <v>30</v>
      </c>
      <c r="EW199" t="s">
        <v>30</v>
      </c>
      <c r="EX199" t="s">
        <v>30</v>
      </c>
      <c r="EY199" t="s">
        <v>30</v>
      </c>
      <c r="EZ199">
        <f t="shared" si="3"/>
        <v>3.4722201235126704E-5</v>
      </c>
      <c r="FA199">
        <v>3.4722222222222202E-5</v>
      </c>
      <c r="FB199" t="s">
        <v>15</v>
      </c>
      <c r="FC199">
        <v>1</v>
      </c>
      <c r="FD199">
        <v>0</v>
      </c>
      <c r="FE199">
        <v>1</v>
      </c>
      <c r="FG199" t="s">
        <v>30</v>
      </c>
      <c r="FH199" t="s">
        <v>30</v>
      </c>
      <c r="FI199" t="s">
        <v>30</v>
      </c>
      <c r="FJ199" t="s">
        <v>30</v>
      </c>
      <c r="FK199" t="s">
        <v>30</v>
      </c>
      <c r="FL199">
        <v>1</v>
      </c>
      <c r="FM199" t="s">
        <v>6690</v>
      </c>
      <c r="FN199">
        <v>1</v>
      </c>
      <c r="FO199">
        <v>0</v>
      </c>
      <c r="FP199" t="s">
        <v>301</v>
      </c>
      <c r="FQ199">
        <v>1</v>
      </c>
      <c r="FR199">
        <v>0</v>
      </c>
      <c r="FS199" t="s">
        <v>30</v>
      </c>
      <c r="FT199" t="s">
        <v>55</v>
      </c>
      <c r="FU199">
        <v>0</v>
      </c>
      <c r="FV199">
        <v>0</v>
      </c>
      <c r="FW199">
        <v>0</v>
      </c>
      <c r="FX199">
        <v>0</v>
      </c>
      <c r="FY199" t="s">
        <v>59</v>
      </c>
      <c r="FZ199" t="s">
        <v>6075</v>
      </c>
      <c r="GA199" t="s">
        <v>30</v>
      </c>
      <c r="GB199" t="s">
        <v>30</v>
      </c>
      <c r="GC199" t="s">
        <v>30</v>
      </c>
    </row>
    <row r="200" spans="1:185" x14ac:dyDescent="0.25">
      <c r="A200" t="s">
        <v>301</v>
      </c>
      <c r="B200" t="s">
        <v>1712</v>
      </c>
      <c r="C200">
        <v>1</v>
      </c>
      <c r="D200" t="s">
        <v>1712</v>
      </c>
      <c r="E200">
        <v>1</v>
      </c>
      <c r="F200" t="s">
        <v>6075</v>
      </c>
      <c r="G200" t="s">
        <v>6075</v>
      </c>
      <c r="H200" t="s">
        <v>30</v>
      </c>
      <c r="I200" t="s">
        <v>30</v>
      </c>
      <c r="J200" t="s">
        <v>30</v>
      </c>
      <c r="K200" t="s">
        <v>30</v>
      </c>
      <c r="L200" t="s">
        <v>30</v>
      </c>
      <c r="M200" t="s">
        <v>30</v>
      </c>
      <c r="N200" t="s">
        <v>30</v>
      </c>
      <c r="O200" t="s">
        <v>30</v>
      </c>
      <c r="P200" t="s">
        <v>30</v>
      </c>
      <c r="Q200" s="29" t="s">
        <v>30</v>
      </c>
      <c r="R200" s="29" t="s">
        <v>30</v>
      </c>
      <c r="S200" t="s">
        <v>30</v>
      </c>
      <c r="T200" t="s">
        <v>30</v>
      </c>
      <c r="U200" t="s">
        <v>30</v>
      </c>
      <c r="V200" t="s">
        <v>30</v>
      </c>
      <c r="W200" t="s">
        <v>30</v>
      </c>
      <c r="X200" t="s">
        <v>30</v>
      </c>
      <c r="Y200" s="29" t="s">
        <v>30</v>
      </c>
      <c r="Z200" s="29" t="s">
        <v>30</v>
      </c>
      <c r="AA200" s="29" t="s">
        <v>30</v>
      </c>
      <c r="AB200" t="s">
        <v>30</v>
      </c>
      <c r="AC200" t="s">
        <v>30</v>
      </c>
      <c r="AD200" t="s">
        <v>30</v>
      </c>
      <c r="AE200" t="s">
        <v>30</v>
      </c>
      <c r="AF200" t="s">
        <v>30</v>
      </c>
      <c r="AG200" t="s">
        <v>30</v>
      </c>
      <c r="AH200" t="s">
        <v>30</v>
      </c>
      <c r="AI200" t="s">
        <v>30</v>
      </c>
      <c r="AJ200" t="s">
        <v>6706</v>
      </c>
      <c r="AK200" t="s">
        <v>30</v>
      </c>
      <c r="AL200" t="s">
        <v>30</v>
      </c>
      <c r="AM200" t="s">
        <v>30</v>
      </c>
      <c r="AN200" s="29" t="s">
        <v>30</v>
      </c>
      <c r="AO200" t="s">
        <v>30</v>
      </c>
      <c r="AP200" t="s">
        <v>30</v>
      </c>
      <c r="AQ200" t="s">
        <v>30</v>
      </c>
      <c r="AR200" t="s">
        <v>30</v>
      </c>
      <c r="AS200" t="s">
        <v>30</v>
      </c>
      <c r="AT200" t="s">
        <v>30</v>
      </c>
      <c r="AU200" t="s">
        <v>30</v>
      </c>
      <c r="AV200" t="s">
        <v>30</v>
      </c>
      <c r="AW200" t="s">
        <v>30</v>
      </c>
      <c r="AX200" t="s">
        <v>30</v>
      </c>
      <c r="AY200" t="s">
        <v>30</v>
      </c>
      <c r="AZ200" t="s">
        <v>30</v>
      </c>
      <c r="BA200" t="s">
        <v>30</v>
      </c>
      <c r="BB200" t="s">
        <v>30</v>
      </c>
      <c r="BC200" t="s">
        <v>30</v>
      </c>
      <c r="BD200" t="s">
        <v>30</v>
      </c>
      <c r="BE200" t="s">
        <v>30</v>
      </c>
      <c r="BF200" t="s">
        <v>30</v>
      </c>
      <c r="BG200" t="s">
        <v>30</v>
      </c>
      <c r="BH200" t="s">
        <v>30</v>
      </c>
      <c r="BI200" t="s">
        <v>30</v>
      </c>
      <c r="BJ200" t="s">
        <v>30</v>
      </c>
      <c r="BK200" s="29" t="s">
        <v>30</v>
      </c>
      <c r="BL200" t="s">
        <v>3914</v>
      </c>
      <c r="BM200" t="s">
        <v>3915</v>
      </c>
      <c r="BN200" s="30">
        <v>45397.555914351899</v>
      </c>
      <c r="BO200" t="s">
        <v>6707</v>
      </c>
      <c r="BP200" t="s">
        <v>6708</v>
      </c>
      <c r="BQ200" t="s">
        <v>6709</v>
      </c>
      <c r="BR200" t="s">
        <v>4193</v>
      </c>
      <c r="BS200" t="s">
        <v>3920</v>
      </c>
      <c r="BT200" t="s">
        <v>3921</v>
      </c>
      <c r="BU200" t="s">
        <v>4096</v>
      </c>
      <c r="BV200" t="s">
        <v>6710</v>
      </c>
      <c r="BW200" t="s">
        <v>6711</v>
      </c>
      <c r="BX200" t="s">
        <v>6695</v>
      </c>
      <c r="BY200" t="s">
        <v>3926</v>
      </c>
      <c r="BZ200" t="s">
        <v>3927</v>
      </c>
      <c r="CA200" s="30">
        <v>45397.555844907401</v>
      </c>
      <c r="CB200" s="30">
        <v>45397.555914351899</v>
      </c>
      <c r="CC200" s="30">
        <v>45397.551446759302</v>
      </c>
      <c r="CD200" t="s">
        <v>15</v>
      </c>
      <c r="CE200">
        <v>2024</v>
      </c>
      <c r="CF200">
        <v>4</v>
      </c>
      <c r="CG200" t="s">
        <v>4197</v>
      </c>
      <c r="CH200" t="s">
        <v>55</v>
      </c>
      <c r="CI200" t="s">
        <v>3929</v>
      </c>
      <c r="CJ200" t="s">
        <v>3930</v>
      </c>
      <c r="CK200" t="s">
        <v>3931</v>
      </c>
      <c r="CL200" t="s">
        <v>4197</v>
      </c>
      <c r="CM200">
        <v>3052</v>
      </c>
      <c r="CN200" t="s">
        <v>4197</v>
      </c>
      <c r="CO200" t="s">
        <v>4197</v>
      </c>
      <c r="CP200" s="30">
        <v>45397</v>
      </c>
      <c r="CQ200" s="30">
        <v>45762</v>
      </c>
      <c r="CR200" t="s">
        <v>3968</v>
      </c>
      <c r="CS200" t="s">
        <v>6712</v>
      </c>
      <c r="CT200" t="s">
        <v>3970</v>
      </c>
      <c r="CU200">
        <v>26273</v>
      </c>
      <c r="CV200">
        <v>52</v>
      </c>
      <c r="CW200" t="s">
        <v>3971</v>
      </c>
      <c r="CX200" t="s">
        <v>3968</v>
      </c>
      <c r="CY200" t="s">
        <v>6713</v>
      </c>
      <c r="CZ200" t="s">
        <v>6084</v>
      </c>
      <c r="DA200" t="s">
        <v>6684</v>
      </c>
      <c r="DB200" t="s">
        <v>6710</v>
      </c>
      <c r="DC200" t="s">
        <v>6710</v>
      </c>
      <c r="DD200" t="s">
        <v>4704</v>
      </c>
      <c r="DE200" t="s">
        <v>6714</v>
      </c>
      <c r="DF200" t="s">
        <v>4899</v>
      </c>
      <c r="DG200" t="s">
        <v>3968</v>
      </c>
      <c r="DH200" t="s">
        <v>4133</v>
      </c>
      <c r="DI200" t="s">
        <v>6054</v>
      </c>
      <c r="DJ200" t="s">
        <v>6088</v>
      </c>
      <c r="DK200" t="s">
        <v>6075</v>
      </c>
      <c r="DL200" t="s">
        <v>3926</v>
      </c>
      <c r="DM200" t="s">
        <v>3945</v>
      </c>
      <c r="DN200" t="s">
        <v>3927</v>
      </c>
      <c r="DO200" t="s">
        <v>6695</v>
      </c>
      <c r="DP200" t="s">
        <v>4207</v>
      </c>
      <c r="DQ200" t="s">
        <v>15</v>
      </c>
      <c r="DR200" t="s">
        <v>4207</v>
      </c>
      <c r="DS200" t="s">
        <v>3981</v>
      </c>
      <c r="DT200" t="s">
        <v>3949</v>
      </c>
      <c r="DU200" t="s">
        <v>6687</v>
      </c>
      <c r="DV200">
        <v>0</v>
      </c>
      <c r="DW200">
        <v>0</v>
      </c>
      <c r="DX200" t="s">
        <v>3931</v>
      </c>
      <c r="DY200" t="s">
        <v>6715</v>
      </c>
      <c r="DZ200" s="30" t="s">
        <v>30</v>
      </c>
      <c r="EA200" t="s">
        <v>3931</v>
      </c>
      <c r="EB200" t="s">
        <v>3931</v>
      </c>
      <c r="EC200" t="s">
        <v>3931</v>
      </c>
      <c r="ED200" t="s">
        <v>3931</v>
      </c>
      <c r="EE200" t="s">
        <v>6716</v>
      </c>
      <c r="EF200" t="s">
        <v>6717</v>
      </c>
      <c r="EG200" t="s">
        <v>30</v>
      </c>
      <c r="EH200" t="s">
        <v>30</v>
      </c>
      <c r="EI200" t="s">
        <v>30</v>
      </c>
      <c r="EJ200" t="s">
        <v>30</v>
      </c>
      <c r="EK200" t="s">
        <v>30</v>
      </c>
      <c r="EL200">
        <v>0</v>
      </c>
      <c r="EM200">
        <v>0</v>
      </c>
      <c r="EN200" t="s">
        <v>30</v>
      </c>
      <c r="EO200" t="s">
        <v>30</v>
      </c>
      <c r="EP200">
        <v>0</v>
      </c>
      <c r="EQ200">
        <v>0</v>
      </c>
      <c r="ER200">
        <v>1</v>
      </c>
      <c r="ES200" t="s">
        <v>59</v>
      </c>
      <c r="ET200" t="s">
        <v>6710</v>
      </c>
      <c r="EU200">
        <v>0</v>
      </c>
      <c r="EV200" t="s">
        <v>30</v>
      </c>
      <c r="EW200" t="s">
        <v>30</v>
      </c>
      <c r="EX200" t="s">
        <v>30</v>
      </c>
      <c r="EY200" t="s">
        <v>30</v>
      </c>
      <c r="EZ200" t="str">
        <f t="shared" si="3"/>
        <v/>
      </c>
      <c r="FA200">
        <v>6.9444444444444404E-5</v>
      </c>
      <c r="FB200" t="s">
        <v>15</v>
      </c>
      <c r="FC200">
        <v>1</v>
      </c>
      <c r="FD200">
        <v>0</v>
      </c>
      <c r="FG200" t="s">
        <v>30</v>
      </c>
      <c r="FH200" t="s">
        <v>30</v>
      </c>
      <c r="FI200" t="s">
        <v>30</v>
      </c>
      <c r="FJ200" t="s">
        <v>30</v>
      </c>
      <c r="FK200" t="s">
        <v>30</v>
      </c>
      <c r="FL200">
        <v>1</v>
      </c>
      <c r="FM200" t="s">
        <v>6690</v>
      </c>
      <c r="FN200">
        <v>1</v>
      </c>
      <c r="FO200">
        <v>0</v>
      </c>
      <c r="FP200" t="s">
        <v>301</v>
      </c>
      <c r="FQ200">
        <v>1</v>
      </c>
      <c r="FR200">
        <v>0</v>
      </c>
      <c r="FS200" t="s">
        <v>30</v>
      </c>
      <c r="FT200" t="s">
        <v>55</v>
      </c>
      <c r="FU200">
        <v>0</v>
      </c>
      <c r="FV200">
        <v>0</v>
      </c>
      <c r="FW200">
        <v>0</v>
      </c>
      <c r="FX200">
        <v>0</v>
      </c>
      <c r="FY200" t="s">
        <v>59</v>
      </c>
      <c r="FZ200" t="s">
        <v>6075</v>
      </c>
      <c r="GA200" t="s">
        <v>30</v>
      </c>
      <c r="GB200" t="s">
        <v>30</v>
      </c>
      <c r="GC200" t="s">
        <v>30</v>
      </c>
    </row>
    <row r="201" spans="1:185" x14ac:dyDescent="0.25">
      <c r="A201" t="s">
        <v>301</v>
      </c>
      <c r="B201" t="s">
        <v>1712</v>
      </c>
      <c r="C201">
        <v>1</v>
      </c>
      <c r="D201" t="s">
        <v>1712</v>
      </c>
      <c r="E201">
        <v>1</v>
      </c>
      <c r="F201" t="s">
        <v>6075</v>
      </c>
      <c r="G201" t="s">
        <v>6075</v>
      </c>
      <c r="H201" t="s">
        <v>30</v>
      </c>
      <c r="I201" t="s">
        <v>30</v>
      </c>
      <c r="J201" t="s">
        <v>30</v>
      </c>
      <c r="K201" t="s">
        <v>30</v>
      </c>
      <c r="L201" t="s">
        <v>30</v>
      </c>
      <c r="M201" t="s">
        <v>30</v>
      </c>
      <c r="N201" t="s">
        <v>30</v>
      </c>
      <c r="O201" t="s">
        <v>30</v>
      </c>
      <c r="P201" t="s">
        <v>30</v>
      </c>
      <c r="Q201" s="29" t="s">
        <v>30</v>
      </c>
      <c r="R201" s="29" t="s">
        <v>30</v>
      </c>
      <c r="S201" t="s">
        <v>30</v>
      </c>
      <c r="T201" t="s">
        <v>30</v>
      </c>
      <c r="U201" t="s">
        <v>30</v>
      </c>
      <c r="V201" t="s">
        <v>30</v>
      </c>
      <c r="W201" t="s">
        <v>30</v>
      </c>
      <c r="X201" t="s">
        <v>30</v>
      </c>
      <c r="Y201" s="29" t="s">
        <v>30</v>
      </c>
      <c r="Z201" s="29" t="s">
        <v>30</v>
      </c>
      <c r="AA201" s="29" t="s">
        <v>30</v>
      </c>
      <c r="AB201" t="s">
        <v>30</v>
      </c>
      <c r="AC201" t="s">
        <v>30</v>
      </c>
      <c r="AD201" t="s">
        <v>30</v>
      </c>
      <c r="AE201" t="s">
        <v>30</v>
      </c>
      <c r="AF201" t="s">
        <v>30</v>
      </c>
      <c r="AG201" t="s">
        <v>30</v>
      </c>
      <c r="AH201" t="s">
        <v>30</v>
      </c>
      <c r="AI201" t="s">
        <v>30</v>
      </c>
      <c r="AJ201" t="s">
        <v>6718</v>
      </c>
      <c r="AK201" t="s">
        <v>30</v>
      </c>
      <c r="AL201" t="s">
        <v>30</v>
      </c>
      <c r="AM201" t="s">
        <v>30</v>
      </c>
      <c r="AN201" s="29" t="s">
        <v>30</v>
      </c>
      <c r="AO201" t="s">
        <v>30</v>
      </c>
      <c r="AP201" t="s">
        <v>30</v>
      </c>
      <c r="AQ201" t="s">
        <v>30</v>
      </c>
      <c r="AR201" t="s">
        <v>30</v>
      </c>
      <c r="AS201" t="s">
        <v>30</v>
      </c>
      <c r="AT201" t="s">
        <v>30</v>
      </c>
      <c r="AU201" t="s">
        <v>30</v>
      </c>
      <c r="AV201" t="s">
        <v>30</v>
      </c>
      <c r="AW201" t="s">
        <v>30</v>
      </c>
      <c r="AX201" t="s">
        <v>30</v>
      </c>
      <c r="AY201" t="s">
        <v>30</v>
      </c>
      <c r="AZ201" t="s">
        <v>30</v>
      </c>
      <c r="BA201" t="s">
        <v>30</v>
      </c>
      <c r="BB201" t="s">
        <v>30</v>
      </c>
      <c r="BC201" t="s">
        <v>30</v>
      </c>
      <c r="BD201" t="s">
        <v>30</v>
      </c>
      <c r="BE201" t="s">
        <v>30</v>
      </c>
      <c r="BF201" t="s">
        <v>30</v>
      </c>
      <c r="BG201" t="s">
        <v>30</v>
      </c>
      <c r="BH201" t="s">
        <v>30</v>
      </c>
      <c r="BI201" t="s">
        <v>30</v>
      </c>
      <c r="BJ201" t="s">
        <v>30</v>
      </c>
      <c r="BK201" s="29" t="s">
        <v>30</v>
      </c>
      <c r="BL201" t="s">
        <v>3914</v>
      </c>
      <c r="BM201" t="s">
        <v>3915</v>
      </c>
      <c r="BN201" s="30">
        <v>45464.516597222202</v>
      </c>
      <c r="BO201" t="s">
        <v>6719</v>
      </c>
      <c r="BP201" t="s">
        <v>6720</v>
      </c>
      <c r="BQ201" t="s">
        <v>6721</v>
      </c>
      <c r="BR201" t="s">
        <v>4193</v>
      </c>
      <c r="BS201" t="s">
        <v>3920</v>
      </c>
      <c r="BT201" t="s">
        <v>4013</v>
      </c>
      <c r="BU201" t="s">
        <v>4014</v>
      </c>
      <c r="BV201" t="s">
        <v>6722</v>
      </c>
      <c r="BW201" t="s">
        <v>6723</v>
      </c>
      <c r="BX201" t="s">
        <v>6695</v>
      </c>
      <c r="BY201" t="s">
        <v>3926</v>
      </c>
      <c r="BZ201" t="s">
        <v>3927</v>
      </c>
      <c r="CA201" s="30">
        <v>45464.516574074099</v>
      </c>
      <c r="CB201" s="30">
        <v>45464.516597222202</v>
      </c>
      <c r="CC201" s="30">
        <v>45464.516087962998</v>
      </c>
      <c r="CD201" t="s">
        <v>15</v>
      </c>
      <c r="CE201">
        <v>2024</v>
      </c>
      <c r="CF201">
        <v>6</v>
      </c>
      <c r="CG201" t="s">
        <v>4197</v>
      </c>
      <c r="CH201" t="s">
        <v>55</v>
      </c>
      <c r="CI201" t="s">
        <v>3929</v>
      </c>
      <c r="CJ201" t="s">
        <v>3930</v>
      </c>
      <c r="CK201" t="s">
        <v>3931</v>
      </c>
      <c r="CL201" t="s">
        <v>4197</v>
      </c>
      <c r="CM201">
        <v>3052</v>
      </c>
      <c r="CN201" t="s">
        <v>4197</v>
      </c>
      <c r="CO201" t="s">
        <v>4197</v>
      </c>
      <c r="CP201" s="30">
        <v>45464</v>
      </c>
      <c r="CQ201" s="30">
        <v>45829</v>
      </c>
      <c r="CR201" t="s">
        <v>3968</v>
      </c>
      <c r="CS201" t="s">
        <v>6724</v>
      </c>
      <c r="CT201" t="s">
        <v>6725</v>
      </c>
      <c r="CU201">
        <v>25303</v>
      </c>
      <c r="CV201">
        <v>55</v>
      </c>
      <c r="CW201" t="s">
        <v>3971</v>
      </c>
      <c r="CX201" t="s">
        <v>3968</v>
      </c>
      <c r="CY201" t="s">
        <v>6696</v>
      </c>
      <c r="CZ201" t="s">
        <v>6084</v>
      </c>
      <c r="DA201" t="s">
        <v>6684</v>
      </c>
      <c r="DB201" t="s">
        <v>6722</v>
      </c>
      <c r="DC201" t="s">
        <v>6722</v>
      </c>
      <c r="DD201" t="s">
        <v>6726</v>
      </c>
      <c r="DE201" t="s">
        <v>6727</v>
      </c>
      <c r="DF201" t="s">
        <v>4765</v>
      </c>
      <c r="DG201" t="s">
        <v>3968</v>
      </c>
      <c r="DH201" t="s">
        <v>4078</v>
      </c>
      <c r="DI201" t="s">
        <v>6054</v>
      </c>
      <c r="DJ201" t="s">
        <v>6088</v>
      </c>
      <c r="DK201" t="s">
        <v>6075</v>
      </c>
      <c r="DL201" t="s">
        <v>3926</v>
      </c>
      <c r="DM201" t="s">
        <v>3945</v>
      </c>
      <c r="DN201" t="s">
        <v>3927</v>
      </c>
      <c r="DO201" t="s">
        <v>6695</v>
      </c>
      <c r="DP201" t="s">
        <v>4207</v>
      </c>
      <c r="DQ201" t="s">
        <v>15</v>
      </c>
      <c r="DR201" t="s">
        <v>4207</v>
      </c>
      <c r="DS201" t="s">
        <v>3981</v>
      </c>
      <c r="DT201" t="s">
        <v>3949</v>
      </c>
      <c r="DU201" t="s">
        <v>6687</v>
      </c>
      <c r="DV201">
        <v>0</v>
      </c>
      <c r="DW201">
        <v>0</v>
      </c>
      <c r="DX201" t="s">
        <v>3931</v>
      </c>
      <c r="DY201" t="s">
        <v>6091</v>
      </c>
      <c r="DZ201" s="30" t="s">
        <v>30</v>
      </c>
      <c r="EA201" t="s">
        <v>3931</v>
      </c>
      <c r="EB201" t="s">
        <v>3931</v>
      </c>
      <c r="EC201" t="s">
        <v>3931</v>
      </c>
      <c r="ED201" t="s">
        <v>3931</v>
      </c>
      <c r="EE201" t="s">
        <v>6728</v>
      </c>
      <c r="EF201" t="s">
        <v>6729</v>
      </c>
      <c r="EG201" t="s">
        <v>30</v>
      </c>
      <c r="EH201" t="s">
        <v>30</v>
      </c>
      <c r="EI201" t="s">
        <v>30</v>
      </c>
      <c r="EJ201" t="s">
        <v>30</v>
      </c>
      <c r="EK201" t="s">
        <v>30</v>
      </c>
      <c r="EL201">
        <v>0</v>
      </c>
      <c r="EM201">
        <v>0</v>
      </c>
      <c r="EN201" t="s">
        <v>30</v>
      </c>
      <c r="EO201" t="s">
        <v>30</v>
      </c>
      <c r="EP201">
        <v>0</v>
      </c>
      <c r="EQ201">
        <v>0</v>
      </c>
      <c r="ER201">
        <v>1</v>
      </c>
      <c r="ES201" t="s">
        <v>59</v>
      </c>
      <c r="ET201" t="s">
        <v>6722</v>
      </c>
      <c r="EU201">
        <v>0</v>
      </c>
      <c r="EV201" t="s">
        <v>30</v>
      </c>
      <c r="EW201" t="s">
        <v>30</v>
      </c>
      <c r="EX201" t="s">
        <v>30</v>
      </c>
      <c r="EY201" t="s">
        <v>30</v>
      </c>
      <c r="EZ201" t="str">
        <f t="shared" si="3"/>
        <v/>
      </c>
      <c r="FA201">
        <v>2.31481481481481E-5</v>
      </c>
      <c r="FB201" t="s">
        <v>15</v>
      </c>
      <c r="FC201">
        <v>1</v>
      </c>
      <c r="FD201">
        <v>0</v>
      </c>
      <c r="FG201" t="s">
        <v>30</v>
      </c>
      <c r="FH201" t="s">
        <v>30</v>
      </c>
      <c r="FI201" t="s">
        <v>30</v>
      </c>
      <c r="FJ201" t="s">
        <v>30</v>
      </c>
      <c r="FK201" t="s">
        <v>30</v>
      </c>
      <c r="FL201">
        <v>1</v>
      </c>
      <c r="FM201" t="s">
        <v>6690</v>
      </c>
      <c r="FN201">
        <v>1</v>
      </c>
      <c r="FO201">
        <v>0</v>
      </c>
      <c r="FP201" t="s">
        <v>301</v>
      </c>
      <c r="FQ201">
        <v>1</v>
      </c>
      <c r="FR201">
        <v>0</v>
      </c>
      <c r="FS201" t="s">
        <v>30</v>
      </c>
      <c r="FT201" t="s">
        <v>55</v>
      </c>
      <c r="FU201">
        <v>0</v>
      </c>
      <c r="FV201">
        <v>0</v>
      </c>
      <c r="FW201">
        <v>0</v>
      </c>
      <c r="FX201">
        <v>0</v>
      </c>
      <c r="FY201" t="s">
        <v>59</v>
      </c>
      <c r="FZ201" t="s">
        <v>6075</v>
      </c>
      <c r="GA201" t="s">
        <v>30</v>
      </c>
      <c r="GB201" t="s">
        <v>30</v>
      </c>
      <c r="GC201" t="s">
        <v>30</v>
      </c>
    </row>
    <row r="202" spans="1:185" x14ac:dyDescent="0.25">
      <c r="A202" t="s">
        <v>307</v>
      </c>
      <c r="B202" t="s">
        <v>1754</v>
      </c>
      <c r="C202">
        <v>1</v>
      </c>
      <c r="D202" t="s">
        <v>1754</v>
      </c>
      <c r="E202">
        <v>1</v>
      </c>
      <c r="F202" t="s">
        <v>4454</v>
      </c>
      <c r="G202" t="s">
        <v>4454</v>
      </c>
      <c r="H202" t="s">
        <v>30</v>
      </c>
      <c r="I202" t="s">
        <v>30</v>
      </c>
      <c r="J202" t="s">
        <v>30</v>
      </c>
      <c r="K202" t="s">
        <v>30</v>
      </c>
      <c r="L202" t="s">
        <v>30</v>
      </c>
      <c r="M202" t="s">
        <v>30</v>
      </c>
      <c r="N202" t="s">
        <v>30</v>
      </c>
      <c r="O202" t="s">
        <v>30</v>
      </c>
      <c r="P202" t="s">
        <v>30</v>
      </c>
      <c r="Q202" s="29" t="s">
        <v>30</v>
      </c>
      <c r="R202" s="29" t="s">
        <v>30</v>
      </c>
      <c r="S202" t="s">
        <v>30</v>
      </c>
      <c r="T202" t="s">
        <v>30</v>
      </c>
      <c r="U202" t="s">
        <v>30</v>
      </c>
      <c r="V202" t="s">
        <v>30</v>
      </c>
      <c r="W202" t="s">
        <v>30</v>
      </c>
      <c r="X202" t="s">
        <v>30</v>
      </c>
      <c r="Y202" s="29" t="s">
        <v>30</v>
      </c>
      <c r="Z202" s="29" t="s">
        <v>30</v>
      </c>
      <c r="AA202" s="29" t="s">
        <v>30</v>
      </c>
      <c r="AB202" t="s">
        <v>30</v>
      </c>
      <c r="AC202" t="s">
        <v>30</v>
      </c>
      <c r="AD202" t="s">
        <v>30</v>
      </c>
      <c r="AE202" t="s">
        <v>30</v>
      </c>
      <c r="AF202" t="s">
        <v>30</v>
      </c>
      <c r="AG202" t="s">
        <v>30</v>
      </c>
      <c r="AH202" t="s">
        <v>30</v>
      </c>
      <c r="AI202" t="s">
        <v>30</v>
      </c>
      <c r="AJ202" t="s">
        <v>6730</v>
      </c>
      <c r="AK202" t="s">
        <v>30</v>
      </c>
      <c r="AL202" t="s">
        <v>30</v>
      </c>
      <c r="AM202" t="s">
        <v>30</v>
      </c>
      <c r="AN202" s="29" t="s">
        <v>30</v>
      </c>
      <c r="AO202" t="s">
        <v>30</v>
      </c>
      <c r="AP202" t="s">
        <v>30</v>
      </c>
      <c r="AQ202" t="s">
        <v>30</v>
      </c>
      <c r="AR202" t="s">
        <v>30</v>
      </c>
      <c r="AS202" t="s">
        <v>30</v>
      </c>
      <c r="AT202" t="s">
        <v>30</v>
      </c>
      <c r="AU202" t="s">
        <v>30</v>
      </c>
      <c r="AV202" t="s">
        <v>30</v>
      </c>
      <c r="AW202" t="s">
        <v>30</v>
      </c>
      <c r="AX202" t="s">
        <v>30</v>
      </c>
      <c r="AY202" t="s">
        <v>30</v>
      </c>
      <c r="AZ202" t="s">
        <v>30</v>
      </c>
      <c r="BA202" t="s">
        <v>30</v>
      </c>
      <c r="BB202" t="s">
        <v>30</v>
      </c>
      <c r="BC202" t="s">
        <v>30</v>
      </c>
      <c r="BD202" t="s">
        <v>30</v>
      </c>
      <c r="BE202" t="s">
        <v>30</v>
      </c>
      <c r="BF202" t="s">
        <v>30</v>
      </c>
      <c r="BG202" t="s">
        <v>30</v>
      </c>
      <c r="BH202" t="s">
        <v>30</v>
      </c>
      <c r="BI202" t="s">
        <v>30</v>
      </c>
      <c r="BJ202" t="s">
        <v>30</v>
      </c>
      <c r="BK202" s="29" t="s">
        <v>30</v>
      </c>
      <c r="BL202" t="s">
        <v>3914</v>
      </c>
      <c r="BM202" t="s">
        <v>3915</v>
      </c>
      <c r="BN202" s="30">
        <v>45391.568287037</v>
      </c>
      <c r="BO202" t="s">
        <v>6731</v>
      </c>
      <c r="BP202" t="s">
        <v>5816</v>
      </c>
      <c r="BQ202" t="s">
        <v>5817</v>
      </c>
      <c r="BR202" t="s">
        <v>3962</v>
      </c>
      <c r="BS202" t="s">
        <v>3920</v>
      </c>
      <c r="BT202" t="s">
        <v>4013</v>
      </c>
      <c r="BU202" t="s">
        <v>4014</v>
      </c>
      <c r="BV202" t="s">
        <v>6701</v>
      </c>
      <c r="BW202" t="s">
        <v>6732</v>
      </c>
      <c r="BX202" t="s">
        <v>3993</v>
      </c>
      <c r="BY202" t="s">
        <v>3926</v>
      </c>
      <c r="BZ202" t="s">
        <v>4123</v>
      </c>
      <c r="CA202" s="30">
        <v>45391.564803240697</v>
      </c>
      <c r="CB202" s="30">
        <v>45391.564803240697</v>
      </c>
      <c r="CC202" s="30">
        <v>45391.551226851901</v>
      </c>
      <c r="CD202" t="s">
        <v>15</v>
      </c>
      <c r="CE202">
        <v>2024</v>
      </c>
      <c r="CF202">
        <v>4</v>
      </c>
      <c r="CG202" t="s">
        <v>6733</v>
      </c>
      <c r="CH202" t="s">
        <v>55</v>
      </c>
      <c r="CI202" t="s">
        <v>3929</v>
      </c>
      <c r="CJ202" t="s">
        <v>3930</v>
      </c>
      <c r="CK202" t="s">
        <v>6733</v>
      </c>
      <c r="CL202" t="s">
        <v>3931</v>
      </c>
      <c r="CM202">
        <v>2035</v>
      </c>
      <c r="CN202" t="s">
        <v>3967</v>
      </c>
      <c r="CO202" t="s">
        <v>6733</v>
      </c>
      <c r="CP202" s="30">
        <v>45391</v>
      </c>
      <c r="CQ202" s="30">
        <v>45756</v>
      </c>
      <c r="CR202" t="s">
        <v>3968</v>
      </c>
      <c r="CS202" t="s">
        <v>5283</v>
      </c>
      <c r="CT202" t="s">
        <v>5820</v>
      </c>
      <c r="CU202">
        <v>23988</v>
      </c>
      <c r="CV202">
        <v>58</v>
      </c>
      <c r="CW202" t="s">
        <v>3971</v>
      </c>
      <c r="CX202" t="s">
        <v>3968</v>
      </c>
      <c r="CY202" t="s">
        <v>6734</v>
      </c>
      <c r="CZ202" t="s">
        <v>5064</v>
      </c>
      <c r="DA202" t="s">
        <v>6735</v>
      </c>
      <c r="DB202" t="s">
        <v>6701</v>
      </c>
      <c r="DC202" t="s">
        <v>6701</v>
      </c>
      <c r="DD202" t="s">
        <v>6736</v>
      </c>
      <c r="DE202" t="s">
        <v>6704</v>
      </c>
      <c r="DF202" t="s">
        <v>4765</v>
      </c>
      <c r="DG202" t="s">
        <v>3968</v>
      </c>
      <c r="DH202" t="s">
        <v>4078</v>
      </c>
      <c r="DI202" t="s">
        <v>4003</v>
      </c>
      <c r="DJ202" t="s">
        <v>4004</v>
      </c>
      <c r="DK202" t="s">
        <v>4454</v>
      </c>
      <c r="DL202" t="s">
        <v>3926</v>
      </c>
      <c r="DM202" t="s">
        <v>4136</v>
      </c>
      <c r="DN202" t="s">
        <v>4123</v>
      </c>
      <c r="DO202" t="s">
        <v>3993</v>
      </c>
      <c r="DP202" t="s">
        <v>3980</v>
      </c>
      <c r="DQ202" t="s">
        <v>15</v>
      </c>
      <c r="DR202" t="s">
        <v>3980</v>
      </c>
      <c r="DS202" t="s">
        <v>3981</v>
      </c>
      <c r="DT202" t="s">
        <v>3949</v>
      </c>
      <c r="DU202" t="s">
        <v>6737</v>
      </c>
      <c r="DV202">
        <v>0.05</v>
      </c>
      <c r="DW202">
        <v>0.05</v>
      </c>
      <c r="DX202" t="s">
        <v>3931</v>
      </c>
      <c r="DY202" t="s">
        <v>5068</v>
      </c>
      <c r="DZ202" s="30" t="s">
        <v>30</v>
      </c>
      <c r="EA202" t="s">
        <v>3931</v>
      </c>
      <c r="EB202" t="s">
        <v>3931</v>
      </c>
      <c r="EC202" t="s">
        <v>3931</v>
      </c>
      <c r="ED202" t="s">
        <v>3931</v>
      </c>
      <c r="EE202" t="s">
        <v>5823</v>
      </c>
      <c r="EF202" t="s">
        <v>6738</v>
      </c>
      <c r="EG202" t="s">
        <v>30</v>
      </c>
      <c r="EH202" t="s">
        <v>30</v>
      </c>
      <c r="EI202" t="s">
        <v>30</v>
      </c>
      <c r="EJ202" t="s">
        <v>30</v>
      </c>
      <c r="EK202" t="s">
        <v>30</v>
      </c>
      <c r="EL202">
        <v>0</v>
      </c>
      <c r="EM202">
        <v>0</v>
      </c>
      <c r="EN202" t="s">
        <v>30</v>
      </c>
      <c r="EO202" t="s">
        <v>30</v>
      </c>
      <c r="EP202">
        <v>0</v>
      </c>
      <c r="EQ202">
        <v>0</v>
      </c>
      <c r="ER202">
        <v>1</v>
      </c>
      <c r="ES202" t="s">
        <v>59</v>
      </c>
      <c r="ET202" t="s">
        <v>6701</v>
      </c>
      <c r="EU202">
        <v>0</v>
      </c>
      <c r="EV202" t="s">
        <v>30</v>
      </c>
      <c r="EW202" t="s">
        <v>30</v>
      </c>
      <c r="EX202" t="s">
        <v>30</v>
      </c>
      <c r="EY202" t="s">
        <v>30</v>
      </c>
      <c r="EZ202">
        <f t="shared" si="3"/>
        <v>3.4837963030440733E-3</v>
      </c>
      <c r="FA202">
        <v>3.4837962962962999E-3</v>
      </c>
      <c r="FB202" t="s">
        <v>15</v>
      </c>
      <c r="FC202">
        <v>1</v>
      </c>
      <c r="FD202">
        <v>0</v>
      </c>
      <c r="FE202">
        <v>1</v>
      </c>
      <c r="FG202" t="s">
        <v>30</v>
      </c>
      <c r="FH202" t="s">
        <v>30</v>
      </c>
      <c r="FI202" t="s">
        <v>30</v>
      </c>
      <c r="FJ202" t="s">
        <v>30</v>
      </c>
      <c r="FK202" t="s">
        <v>30</v>
      </c>
      <c r="FL202">
        <v>1</v>
      </c>
      <c r="FM202" t="s">
        <v>6739</v>
      </c>
      <c r="FN202">
        <v>1</v>
      </c>
      <c r="FO202">
        <v>0</v>
      </c>
      <c r="FP202" t="s">
        <v>307</v>
      </c>
      <c r="FQ202">
        <v>1</v>
      </c>
      <c r="FR202">
        <v>0</v>
      </c>
      <c r="FS202" t="s">
        <v>30</v>
      </c>
      <c r="FT202" t="s">
        <v>55</v>
      </c>
      <c r="FU202">
        <v>0</v>
      </c>
      <c r="FV202">
        <v>0</v>
      </c>
      <c r="FW202">
        <v>0</v>
      </c>
      <c r="FX202">
        <v>0</v>
      </c>
      <c r="FY202" t="s">
        <v>59</v>
      </c>
      <c r="FZ202" t="s">
        <v>4454</v>
      </c>
      <c r="GA202" t="s">
        <v>30</v>
      </c>
      <c r="GB202" t="s">
        <v>30</v>
      </c>
      <c r="GC202" t="s">
        <v>30</v>
      </c>
    </row>
    <row r="203" spans="1:185" x14ac:dyDescent="0.25">
      <c r="A203" t="s">
        <v>324</v>
      </c>
      <c r="B203" t="s">
        <v>1811</v>
      </c>
      <c r="C203">
        <v>1</v>
      </c>
      <c r="D203" t="s">
        <v>1811</v>
      </c>
      <c r="E203">
        <v>1</v>
      </c>
      <c r="F203" t="s">
        <v>4454</v>
      </c>
      <c r="G203" t="s">
        <v>4454</v>
      </c>
      <c r="H203" t="s">
        <v>30</v>
      </c>
      <c r="I203" t="s">
        <v>30</v>
      </c>
      <c r="J203" t="s">
        <v>30</v>
      </c>
      <c r="K203" t="s">
        <v>30</v>
      </c>
      <c r="L203" t="s">
        <v>30</v>
      </c>
      <c r="M203" t="s">
        <v>30</v>
      </c>
      <c r="N203" t="s">
        <v>30</v>
      </c>
      <c r="O203" t="s">
        <v>30</v>
      </c>
      <c r="P203" t="s">
        <v>30</v>
      </c>
      <c r="Q203" s="29" t="s">
        <v>30</v>
      </c>
      <c r="R203" s="29" t="s">
        <v>30</v>
      </c>
      <c r="S203" t="s">
        <v>30</v>
      </c>
      <c r="T203" t="s">
        <v>30</v>
      </c>
      <c r="U203" t="s">
        <v>30</v>
      </c>
      <c r="V203" t="s">
        <v>30</v>
      </c>
      <c r="W203" t="s">
        <v>30</v>
      </c>
      <c r="X203" t="s">
        <v>30</v>
      </c>
      <c r="Y203" s="29" t="s">
        <v>30</v>
      </c>
      <c r="Z203" s="29" t="s">
        <v>30</v>
      </c>
      <c r="AA203" s="29" t="s">
        <v>30</v>
      </c>
      <c r="AB203" t="s">
        <v>30</v>
      </c>
      <c r="AC203" t="s">
        <v>30</v>
      </c>
      <c r="AD203" t="s">
        <v>30</v>
      </c>
      <c r="AE203" t="s">
        <v>30</v>
      </c>
      <c r="AF203" t="s">
        <v>30</v>
      </c>
      <c r="AG203" t="s">
        <v>30</v>
      </c>
      <c r="AH203" t="s">
        <v>30</v>
      </c>
      <c r="AI203" t="s">
        <v>30</v>
      </c>
      <c r="AJ203" t="s">
        <v>6740</v>
      </c>
      <c r="AK203" t="s">
        <v>30</v>
      </c>
      <c r="AL203" t="s">
        <v>30</v>
      </c>
      <c r="AM203" t="s">
        <v>30</v>
      </c>
      <c r="AN203" s="29" t="s">
        <v>30</v>
      </c>
      <c r="AO203" t="s">
        <v>30</v>
      </c>
      <c r="AP203" t="s">
        <v>30</v>
      </c>
      <c r="AQ203" t="s">
        <v>30</v>
      </c>
      <c r="AR203" t="s">
        <v>30</v>
      </c>
      <c r="AS203" t="s">
        <v>30</v>
      </c>
      <c r="AT203" t="s">
        <v>30</v>
      </c>
      <c r="AU203" t="s">
        <v>30</v>
      </c>
      <c r="AV203" t="s">
        <v>30</v>
      </c>
      <c r="AW203" t="s">
        <v>30</v>
      </c>
      <c r="AX203" t="s">
        <v>30</v>
      </c>
      <c r="AY203" t="s">
        <v>30</v>
      </c>
      <c r="AZ203" t="s">
        <v>30</v>
      </c>
      <c r="BA203" t="s">
        <v>30</v>
      </c>
      <c r="BB203" t="s">
        <v>30</v>
      </c>
      <c r="BC203" t="s">
        <v>30</v>
      </c>
      <c r="BD203" t="s">
        <v>30</v>
      </c>
      <c r="BE203" t="s">
        <v>30</v>
      </c>
      <c r="BF203" t="s">
        <v>30</v>
      </c>
      <c r="BG203" t="s">
        <v>30</v>
      </c>
      <c r="BH203" t="s">
        <v>30</v>
      </c>
      <c r="BI203" t="s">
        <v>30</v>
      </c>
      <c r="BJ203" t="s">
        <v>30</v>
      </c>
      <c r="BK203" s="29" t="s">
        <v>30</v>
      </c>
      <c r="BL203" t="s">
        <v>3914</v>
      </c>
      <c r="BM203" t="s">
        <v>3915</v>
      </c>
      <c r="BN203" s="30">
        <v>45538.730648148201</v>
      </c>
      <c r="BO203" t="s">
        <v>6741</v>
      </c>
      <c r="BP203" t="s">
        <v>5310</v>
      </c>
      <c r="BQ203" t="s">
        <v>5311</v>
      </c>
      <c r="BR203" t="s">
        <v>3962</v>
      </c>
      <c r="BS203" t="s">
        <v>3920</v>
      </c>
      <c r="BT203" t="s">
        <v>4013</v>
      </c>
      <c r="BU203" t="s">
        <v>4014</v>
      </c>
      <c r="BV203" t="s">
        <v>5190</v>
      </c>
      <c r="BW203" t="s">
        <v>6742</v>
      </c>
      <c r="BX203" t="s">
        <v>3993</v>
      </c>
      <c r="BY203" t="s">
        <v>3926</v>
      </c>
      <c r="BZ203" t="s">
        <v>3927</v>
      </c>
      <c r="CA203" s="30">
        <v>45538.727893518502</v>
      </c>
      <c r="CB203" s="30">
        <v>45538.727893518502</v>
      </c>
      <c r="CC203" s="30">
        <v>45533.581435185202</v>
      </c>
      <c r="CD203" t="s">
        <v>15</v>
      </c>
      <c r="CE203">
        <v>2024</v>
      </c>
      <c r="CF203">
        <v>9</v>
      </c>
      <c r="CG203" t="s">
        <v>6743</v>
      </c>
      <c r="CH203" t="s">
        <v>55</v>
      </c>
      <c r="CI203" t="s">
        <v>3929</v>
      </c>
      <c r="CJ203" t="s">
        <v>3930</v>
      </c>
      <c r="CK203" t="s">
        <v>6743</v>
      </c>
      <c r="CL203" t="s">
        <v>3931</v>
      </c>
      <c r="CM203">
        <v>2035</v>
      </c>
      <c r="CN203" t="s">
        <v>3967</v>
      </c>
      <c r="CO203" t="s">
        <v>6743</v>
      </c>
      <c r="CP203" s="30">
        <v>45538</v>
      </c>
      <c r="CQ203" s="30">
        <v>45903</v>
      </c>
      <c r="CR203" t="s">
        <v>3968</v>
      </c>
      <c r="CS203" t="s">
        <v>5313</v>
      </c>
      <c r="CT203" t="s">
        <v>5314</v>
      </c>
      <c r="CU203">
        <v>26167</v>
      </c>
      <c r="CV203">
        <v>53</v>
      </c>
      <c r="CW203" t="s">
        <v>3971</v>
      </c>
      <c r="CX203" t="s">
        <v>3968</v>
      </c>
      <c r="CY203" t="s">
        <v>6744</v>
      </c>
      <c r="CZ203" t="s">
        <v>4465</v>
      </c>
      <c r="DA203" t="s">
        <v>6745</v>
      </c>
      <c r="DB203" t="s">
        <v>5190</v>
      </c>
      <c r="DC203" t="s">
        <v>5190</v>
      </c>
      <c r="DD203" t="s">
        <v>4499</v>
      </c>
      <c r="DE203" t="s">
        <v>6746</v>
      </c>
      <c r="DF203" t="s">
        <v>5194</v>
      </c>
      <c r="DG203" t="s">
        <v>3968</v>
      </c>
      <c r="DH203" t="s">
        <v>5195</v>
      </c>
      <c r="DI203" t="s">
        <v>4003</v>
      </c>
      <c r="DJ203" t="s">
        <v>4004</v>
      </c>
      <c r="DK203" t="s">
        <v>4454</v>
      </c>
      <c r="DL203" t="s">
        <v>3926</v>
      </c>
      <c r="DM203" t="s">
        <v>3945</v>
      </c>
      <c r="DN203" t="s">
        <v>3927</v>
      </c>
      <c r="DO203" t="s">
        <v>3993</v>
      </c>
      <c r="DP203" t="s">
        <v>3980</v>
      </c>
      <c r="DQ203" t="s">
        <v>15</v>
      </c>
      <c r="DR203" t="s">
        <v>3980</v>
      </c>
      <c r="DS203" t="s">
        <v>3981</v>
      </c>
      <c r="DT203" t="s">
        <v>3949</v>
      </c>
      <c r="DU203" t="s">
        <v>6747</v>
      </c>
      <c r="DV203">
        <v>0.04</v>
      </c>
      <c r="DW203">
        <v>0.04</v>
      </c>
      <c r="DX203" t="s">
        <v>3931</v>
      </c>
      <c r="DY203" t="s">
        <v>4470</v>
      </c>
      <c r="DZ203" s="30" t="s">
        <v>30</v>
      </c>
      <c r="EA203" t="s">
        <v>3931</v>
      </c>
      <c r="EB203" t="s">
        <v>3931</v>
      </c>
      <c r="EC203" t="s">
        <v>3931</v>
      </c>
      <c r="ED203" t="s">
        <v>3931</v>
      </c>
      <c r="EE203" t="s">
        <v>5316</v>
      </c>
      <c r="EF203" t="s">
        <v>6748</v>
      </c>
      <c r="EG203" t="s">
        <v>30</v>
      </c>
      <c r="EH203" t="s">
        <v>30</v>
      </c>
      <c r="EI203" t="s">
        <v>30</v>
      </c>
      <c r="EJ203" t="s">
        <v>30</v>
      </c>
      <c r="EK203" t="s">
        <v>30</v>
      </c>
      <c r="EL203">
        <v>0</v>
      </c>
      <c r="EM203">
        <v>0</v>
      </c>
      <c r="EN203" t="s">
        <v>30</v>
      </c>
      <c r="EO203" t="s">
        <v>30</v>
      </c>
      <c r="EP203">
        <v>0</v>
      </c>
      <c r="EQ203">
        <v>0</v>
      </c>
      <c r="ER203">
        <v>1</v>
      </c>
      <c r="ES203" t="s">
        <v>62</v>
      </c>
      <c r="ET203" t="s">
        <v>5190</v>
      </c>
      <c r="EU203">
        <v>0</v>
      </c>
      <c r="EV203" t="s">
        <v>30</v>
      </c>
      <c r="EW203" t="s">
        <v>30</v>
      </c>
      <c r="EX203" t="s">
        <v>30</v>
      </c>
      <c r="EY203" t="s">
        <v>30</v>
      </c>
      <c r="EZ203" t="str">
        <f t="shared" si="3"/>
        <v/>
      </c>
      <c r="FA203">
        <v>2.7546296296296299E-3</v>
      </c>
      <c r="FB203" t="s">
        <v>15</v>
      </c>
      <c r="FC203">
        <v>1</v>
      </c>
      <c r="FD203">
        <v>0</v>
      </c>
      <c r="FG203" t="s">
        <v>30</v>
      </c>
      <c r="FH203" t="s">
        <v>30</v>
      </c>
      <c r="FI203" t="s">
        <v>30</v>
      </c>
      <c r="FJ203" t="s">
        <v>30</v>
      </c>
      <c r="FK203" t="s">
        <v>30</v>
      </c>
      <c r="FL203">
        <v>1</v>
      </c>
      <c r="FM203" t="s">
        <v>6749</v>
      </c>
      <c r="FN203">
        <v>1</v>
      </c>
      <c r="FO203">
        <v>0</v>
      </c>
      <c r="FP203" t="s">
        <v>324</v>
      </c>
      <c r="FQ203">
        <v>1</v>
      </c>
      <c r="FR203">
        <v>0</v>
      </c>
      <c r="FS203" t="s">
        <v>30</v>
      </c>
      <c r="FT203" t="s">
        <v>55</v>
      </c>
      <c r="FU203">
        <v>0</v>
      </c>
      <c r="FV203">
        <v>0</v>
      </c>
      <c r="FW203">
        <v>0</v>
      </c>
      <c r="FX203">
        <v>0</v>
      </c>
      <c r="FY203" t="s">
        <v>62</v>
      </c>
      <c r="FZ203" t="s">
        <v>4454</v>
      </c>
      <c r="GA203" t="s">
        <v>30</v>
      </c>
      <c r="GB203" t="s">
        <v>30</v>
      </c>
      <c r="GC203" t="s">
        <v>30</v>
      </c>
    </row>
    <row r="204" spans="1:185" x14ac:dyDescent="0.25">
      <c r="A204" t="s">
        <v>331</v>
      </c>
      <c r="B204" t="s">
        <v>1842</v>
      </c>
      <c r="C204">
        <v>1</v>
      </c>
      <c r="D204" t="s">
        <v>1842</v>
      </c>
      <c r="E204">
        <v>1</v>
      </c>
      <c r="F204" t="s">
        <v>6750</v>
      </c>
      <c r="G204" t="s">
        <v>6750</v>
      </c>
      <c r="H204" t="s">
        <v>30</v>
      </c>
      <c r="I204" t="s">
        <v>30</v>
      </c>
      <c r="J204" t="s">
        <v>30</v>
      </c>
      <c r="K204" t="s">
        <v>30</v>
      </c>
      <c r="L204" t="s">
        <v>30</v>
      </c>
      <c r="M204" t="s">
        <v>30</v>
      </c>
      <c r="N204" t="s">
        <v>30</v>
      </c>
      <c r="O204" t="s">
        <v>30</v>
      </c>
      <c r="P204" t="s">
        <v>30</v>
      </c>
      <c r="Q204" s="29" t="s">
        <v>30</v>
      </c>
      <c r="R204" s="29" t="s">
        <v>30</v>
      </c>
      <c r="S204" t="s">
        <v>30</v>
      </c>
      <c r="T204" t="s">
        <v>30</v>
      </c>
      <c r="U204" t="s">
        <v>30</v>
      </c>
      <c r="V204" t="s">
        <v>30</v>
      </c>
      <c r="W204" t="s">
        <v>30</v>
      </c>
      <c r="X204" t="s">
        <v>30</v>
      </c>
      <c r="Y204" s="29" t="s">
        <v>30</v>
      </c>
      <c r="Z204" s="29" t="s">
        <v>30</v>
      </c>
      <c r="AA204" s="29" t="s">
        <v>30</v>
      </c>
      <c r="AB204" t="s">
        <v>30</v>
      </c>
      <c r="AC204" t="s">
        <v>30</v>
      </c>
      <c r="AD204" t="s">
        <v>30</v>
      </c>
      <c r="AE204" t="s">
        <v>30</v>
      </c>
      <c r="AF204" t="s">
        <v>30</v>
      </c>
      <c r="AG204" t="s">
        <v>30</v>
      </c>
      <c r="AH204" t="s">
        <v>30</v>
      </c>
      <c r="AI204" t="s">
        <v>30</v>
      </c>
      <c r="AJ204" t="s">
        <v>6751</v>
      </c>
      <c r="AK204" t="s">
        <v>30</v>
      </c>
      <c r="AL204" t="s">
        <v>30</v>
      </c>
      <c r="AM204" t="s">
        <v>30</v>
      </c>
      <c r="AN204" s="29" t="s">
        <v>30</v>
      </c>
      <c r="AO204" t="s">
        <v>30</v>
      </c>
      <c r="AP204" t="s">
        <v>30</v>
      </c>
      <c r="AQ204" t="s">
        <v>30</v>
      </c>
      <c r="AR204" t="s">
        <v>30</v>
      </c>
      <c r="AS204" t="s">
        <v>30</v>
      </c>
      <c r="AT204" t="s">
        <v>30</v>
      </c>
      <c r="AU204" t="s">
        <v>30</v>
      </c>
      <c r="AV204" t="s">
        <v>30</v>
      </c>
      <c r="AW204" t="s">
        <v>30</v>
      </c>
      <c r="AX204" t="s">
        <v>30</v>
      </c>
      <c r="AY204" t="s">
        <v>30</v>
      </c>
      <c r="AZ204" t="s">
        <v>30</v>
      </c>
      <c r="BA204" t="s">
        <v>30</v>
      </c>
      <c r="BB204" t="s">
        <v>30</v>
      </c>
      <c r="BC204" t="s">
        <v>30</v>
      </c>
      <c r="BD204" t="s">
        <v>30</v>
      </c>
      <c r="BE204" t="s">
        <v>30</v>
      </c>
      <c r="BF204" t="s">
        <v>30</v>
      </c>
      <c r="BG204" t="s">
        <v>30</v>
      </c>
      <c r="BH204" t="s">
        <v>30</v>
      </c>
      <c r="BI204" t="s">
        <v>30</v>
      </c>
      <c r="BJ204" t="s">
        <v>30</v>
      </c>
      <c r="BK204" s="29" t="s">
        <v>30</v>
      </c>
      <c r="BL204" t="s">
        <v>3914</v>
      </c>
      <c r="BM204" t="s">
        <v>3915</v>
      </c>
      <c r="BN204" s="30">
        <v>45511.3851041667</v>
      </c>
      <c r="BO204" t="s">
        <v>6752</v>
      </c>
      <c r="BP204" t="s">
        <v>6753</v>
      </c>
      <c r="BQ204" t="s">
        <v>6754</v>
      </c>
      <c r="BR204" t="s">
        <v>3962</v>
      </c>
      <c r="BS204" t="s">
        <v>3920</v>
      </c>
      <c r="BT204" t="s">
        <v>3921</v>
      </c>
      <c r="BU204" t="s">
        <v>4096</v>
      </c>
      <c r="BV204" t="s">
        <v>6755</v>
      </c>
      <c r="BW204" t="s">
        <v>6756</v>
      </c>
      <c r="BX204" t="s">
        <v>6757</v>
      </c>
      <c r="BY204" t="s">
        <v>3926</v>
      </c>
      <c r="BZ204" t="s">
        <v>4123</v>
      </c>
      <c r="CA204" s="30">
        <v>45511.374004629601</v>
      </c>
      <c r="CB204" s="30">
        <v>45511.374004629601</v>
      </c>
      <c r="CC204" s="30">
        <v>45511.373229166697</v>
      </c>
      <c r="CD204" t="s">
        <v>14</v>
      </c>
      <c r="CE204">
        <v>2024</v>
      </c>
      <c r="CF204">
        <v>8</v>
      </c>
      <c r="CG204" t="s">
        <v>6758</v>
      </c>
      <c r="CH204" t="s">
        <v>55</v>
      </c>
      <c r="CI204" t="s">
        <v>3929</v>
      </c>
      <c r="CJ204" t="s">
        <v>3930</v>
      </c>
      <c r="CK204" t="s">
        <v>3931</v>
      </c>
      <c r="CL204" t="s">
        <v>6758</v>
      </c>
      <c r="CM204">
        <v>0</v>
      </c>
      <c r="CN204" t="s">
        <v>71</v>
      </c>
      <c r="CO204" t="s">
        <v>6758</v>
      </c>
      <c r="CP204" s="30" t="s">
        <v>30</v>
      </c>
      <c r="CQ204" s="30" t="s">
        <v>30</v>
      </c>
      <c r="CR204" t="s">
        <v>3968</v>
      </c>
      <c r="CS204" t="s">
        <v>5412</v>
      </c>
      <c r="CT204" t="s">
        <v>6759</v>
      </c>
      <c r="CU204">
        <v>29189</v>
      </c>
      <c r="CV204">
        <v>44</v>
      </c>
      <c r="CW204" t="s">
        <v>3935</v>
      </c>
      <c r="CX204" t="s">
        <v>3968</v>
      </c>
      <c r="CY204" t="s">
        <v>6760</v>
      </c>
      <c r="CZ204" t="s">
        <v>6761</v>
      </c>
      <c r="DA204" t="s">
        <v>6762</v>
      </c>
      <c r="DB204" t="s">
        <v>6755</v>
      </c>
      <c r="DC204" t="s">
        <v>6755</v>
      </c>
      <c r="DD204" t="s">
        <v>6763</v>
      </c>
      <c r="DE204" t="s">
        <v>6764</v>
      </c>
      <c r="DF204" t="s">
        <v>6765</v>
      </c>
      <c r="DG204" t="s">
        <v>3968</v>
      </c>
      <c r="DH204" t="s">
        <v>6111</v>
      </c>
      <c r="DI204" t="s">
        <v>6766</v>
      </c>
      <c r="DJ204" t="s">
        <v>6767</v>
      </c>
      <c r="DK204" t="s">
        <v>6750</v>
      </c>
      <c r="DL204" t="s">
        <v>3926</v>
      </c>
      <c r="DM204" t="s">
        <v>4136</v>
      </c>
      <c r="DN204" t="s">
        <v>4123</v>
      </c>
      <c r="DO204" t="s">
        <v>6757</v>
      </c>
      <c r="DP204" t="s">
        <v>4110</v>
      </c>
      <c r="DQ204" t="s">
        <v>14</v>
      </c>
      <c r="DR204" t="s">
        <v>14</v>
      </c>
      <c r="DS204" t="s">
        <v>3948</v>
      </c>
      <c r="DT204" t="s">
        <v>3949</v>
      </c>
      <c r="DU204" t="s">
        <v>6768</v>
      </c>
      <c r="DV204">
        <v>0.16</v>
      </c>
      <c r="DW204">
        <v>0.16</v>
      </c>
      <c r="DX204" t="s">
        <v>3931</v>
      </c>
      <c r="DY204" t="s">
        <v>6769</v>
      </c>
      <c r="DZ204" s="30">
        <v>45511.3851041667</v>
      </c>
      <c r="EA204" t="s">
        <v>4112</v>
      </c>
      <c r="EB204" t="s">
        <v>3931</v>
      </c>
      <c r="EC204" t="s">
        <v>3931</v>
      </c>
      <c r="ED204" t="s">
        <v>3931</v>
      </c>
      <c r="EE204" t="s">
        <v>5418</v>
      </c>
      <c r="EF204" t="s">
        <v>6770</v>
      </c>
      <c r="EG204" t="s">
        <v>40</v>
      </c>
      <c r="EH204">
        <v>0</v>
      </c>
      <c r="EI204">
        <v>1</v>
      </c>
      <c r="EJ204">
        <v>0</v>
      </c>
      <c r="EK204">
        <v>0</v>
      </c>
      <c r="EL204">
        <v>0</v>
      </c>
      <c r="EM204">
        <v>0</v>
      </c>
      <c r="EN204">
        <v>0</v>
      </c>
      <c r="EO204">
        <v>0</v>
      </c>
      <c r="EP204">
        <v>0</v>
      </c>
      <c r="EQ204">
        <v>0</v>
      </c>
      <c r="ER204">
        <v>1</v>
      </c>
      <c r="ES204" t="s">
        <v>62</v>
      </c>
      <c r="ET204" t="s">
        <v>6755</v>
      </c>
      <c r="EU204">
        <v>0</v>
      </c>
      <c r="EV204" t="s">
        <v>30</v>
      </c>
      <c r="EW204" t="s">
        <v>30</v>
      </c>
      <c r="EX204" t="s">
        <v>30</v>
      </c>
      <c r="EY204" t="s">
        <v>30</v>
      </c>
      <c r="EZ204">
        <f t="shared" si="3"/>
        <v>1.1099537099653389E-2</v>
      </c>
      <c r="FA204">
        <v>1.1099537037037E-2</v>
      </c>
      <c r="FB204" t="s">
        <v>14</v>
      </c>
      <c r="FC204">
        <v>0</v>
      </c>
      <c r="FD204">
        <v>1</v>
      </c>
      <c r="FF204">
        <v>1</v>
      </c>
      <c r="FG204" t="s">
        <v>30</v>
      </c>
      <c r="FH204" t="s">
        <v>30</v>
      </c>
      <c r="FI204" t="s">
        <v>30</v>
      </c>
      <c r="FJ204" t="s">
        <v>30</v>
      </c>
      <c r="FK204" t="s">
        <v>30</v>
      </c>
      <c r="FL204">
        <v>1</v>
      </c>
      <c r="FM204" t="s">
        <v>6771</v>
      </c>
      <c r="FN204">
        <v>0</v>
      </c>
      <c r="FO204">
        <v>1</v>
      </c>
      <c r="FP204" t="s">
        <v>331</v>
      </c>
      <c r="FQ204">
        <v>0</v>
      </c>
      <c r="FR204">
        <v>1</v>
      </c>
      <c r="FS204" t="s">
        <v>30</v>
      </c>
      <c r="FT204" t="s">
        <v>55</v>
      </c>
      <c r="FU204">
        <v>0</v>
      </c>
      <c r="FV204">
        <v>0</v>
      </c>
      <c r="FW204">
        <v>0</v>
      </c>
      <c r="FX204">
        <v>0</v>
      </c>
      <c r="FY204" t="s">
        <v>62</v>
      </c>
      <c r="FZ204" t="s">
        <v>6750</v>
      </c>
      <c r="GA204" t="s">
        <v>40</v>
      </c>
      <c r="GB204" t="s">
        <v>30</v>
      </c>
      <c r="GC204" t="s">
        <v>30</v>
      </c>
    </row>
    <row r="205" spans="1:185" x14ac:dyDescent="0.25">
      <c r="A205" t="s">
        <v>338</v>
      </c>
      <c r="B205" t="s">
        <v>1865</v>
      </c>
      <c r="C205">
        <v>1</v>
      </c>
      <c r="D205" t="s">
        <v>1865</v>
      </c>
      <c r="E205">
        <v>1</v>
      </c>
      <c r="F205" t="s">
        <v>6772</v>
      </c>
      <c r="G205" t="s">
        <v>6772</v>
      </c>
      <c r="H205" t="s">
        <v>30</v>
      </c>
      <c r="I205" t="s">
        <v>30</v>
      </c>
      <c r="J205" t="s">
        <v>30</v>
      </c>
      <c r="K205" t="s">
        <v>30</v>
      </c>
      <c r="L205" t="s">
        <v>30</v>
      </c>
      <c r="M205" t="s">
        <v>30</v>
      </c>
      <c r="N205" t="s">
        <v>30</v>
      </c>
      <c r="O205" t="s">
        <v>30</v>
      </c>
      <c r="P205" t="s">
        <v>30</v>
      </c>
      <c r="Q205" s="29" t="s">
        <v>30</v>
      </c>
      <c r="R205" s="29" t="s">
        <v>30</v>
      </c>
      <c r="S205" t="s">
        <v>30</v>
      </c>
      <c r="T205" t="s">
        <v>30</v>
      </c>
      <c r="U205" t="s">
        <v>30</v>
      </c>
      <c r="V205" t="s">
        <v>30</v>
      </c>
      <c r="W205" t="s">
        <v>30</v>
      </c>
      <c r="X205" t="s">
        <v>30</v>
      </c>
      <c r="Y205" s="29" t="s">
        <v>30</v>
      </c>
      <c r="Z205" s="29" t="s">
        <v>30</v>
      </c>
      <c r="AA205" s="29" t="s">
        <v>30</v>
      </c>
      <c r="AB205" t="s">
        <v>30</v>
      </c>
      <c r="AC205" t="s">
        <v>30</v>
      </c>
      <c r="AD205" t="s">
        <v>30</v>
      </c>
      <c r="AE205" t="s">
        <v>30</v>
      </c>
      <c r="AF205" t="s">
        <v>30</v>
      </c>
      <c r="AG205" t="s">
        <v>30</v>
      </c>
      <c r="AH205" t="s">
        <v>30</v>
      </c>
      <c r="AI205" t="s">
        <v>30</v>
      </c>
      <c r="AJ205" t="s">
        <v>6773</v>
      </c>
      <c r="AK205" t="s">
        <v>30</v>
      </c>
      <c r="AL205" t="s">
        <v>30</v>
      </c>
      <c r="AM205" t="s">
        <v>30</v>
      </c>
      <c r="AN205" s="29" t="s">
        <v>30</v>
      </c>
      <c r="AO205" t="s">
        <v>30</v>
      </c>
      <c r="AP205" t="s">
        <v>30</v>
      </c>
      <c r="AQ205" t="s">
        <v>30</v>
      </c>
      <c r="AR205" t="s">
        <v>30</v>
      </c>
      <c r="AS205" t="s">
        <v>30</v>
      </c>
      <c r="AT205" t="s">
        <v>30</v>
      </c>
      <c r="AU205" t="s">
        <v>30</v>
      </c>
      <c r="AV205" t="s">
        <v>30</v>
      </c>
      <c r="AW205" t="s">
        <v>30</v>
      </c>
      <c r="AX205" t="s">
        <v>30</v>
      </c>
      <c r="AY205" t="s">
        <v>30</v>
      </c>
      <c r="AZ205" t="s">
        <v>30</v>
      </c>
      <c r="BA205" t="s">
        <v>30</v>
      </c>
      <c r="BB205" t="s">
        <v>30</v>
      </c>
      <c r="BC205" t="s">
        <v>30</v>
      </c>
      <c r="BD205" t="s">
        <v>30</v>
      </c>
      <c r="BE205" t="s">
        <v>30</v>
      </c>
      <c r="BF205" t="s">
        <v>30</v>
      </c>
      <c r="BG205" t="s">
        <v>30</v>
      </c>
      <c r="BH205" t="s">
        <v>30</v>
      </c>
      <c r="BI205" t="s">
        <v>30</v>
      </c>
      <c r="BJ205" t="s">
        <v>30</v>
      </c>
      <c r="BK205" s="29" t="s">
        <v>30</v>
      </c>
      <c r="BL205" t="s">
        <v>3914</v>
      </c>
      <c r="BM205" t="s">
        <v>3915</v>
      </c>
      <c r="BN205" s="30">
        <v>45588.693842592598</v>
      </c>
      <c r="BO205" t="s">
        <v>6774</v>
      </c>
      <c r="BP205" t="s">
        <v>6555</v>
      </c>
      <c r="BQ205" t="s">
        <v>6556</v>
      </c>
      <c r="BR205" t="s">
        <v>3962</v>
      </c>
      <c r="BS205" t="s">
        <v>3920</v>
      </c>
      <c r="BT205" t="s">
        <v>4013</v>
      </c>
      <c r="BU205" t="s">
        <v>4014</v>
      </c>
      <c r="BV205" t="s">
        <v>6775</v>
      </c>
      <c r="BW205" t="s">
        <v>6776</v>
      </c>
      <c r="BX205" t="s">
        <v>6777</v>
      </c>
      <c r="BY205" t="s">
        <v>3926</v>
      </c>
      <c r="BZ205" t="s">
        <v>3927</v>
      </c>
      <c r="CA205" s="30">
        <v>45588.6492013889</v>
      </c>
      <c r="CB205" s="30">
        <v>45588.6492013889</v>
      </c>
      <c r="CC205" s="30">
        <v>45588.646828703699</v>
      </c>
      <c r="CD205" t="s">
        <v>14</v>
      </c>
      <c r="CE205">
        <v>2024</v>
      </c>
      <c r="CF205">
        <v>10</v>
      </c>
      <c r="CG205" t="s">
        <v>6778</v>
      </c>
      <c r="CH205" t="s">
        <v>55</v>
      </c>
      <c r="CI205" t="s">
        <v>3929</v>
      </c>
      <c r="CJ205" t="s">
        <v>3930</v>
      </c>
      <c r="CK205" t="s">
        <v>3931</v>
      </c>
      <c r="CL205" t="s">
        <v>6778</v>
      </c>
      <c r="CM205">
        <v>0</v>
      </c>
      <c r="CN205" t="s">
        <v>71</v>
      </c>
      <c r="CO205" t="s">
        <v>6778</v>
      </c>
      <c r="CP205" s="30" t="s">
        <v>30</v>
      </c>
      <c r="CQ205" s="30" t="s">
        <v>30</v>
      </c>
      <c r="CR205" t="s">
        <v>3968</v>
      </c>
      <c r="CS205" t="s">
        <v>5192</v>
      </c>
      <c r="CT205" t="s">
        <v>6560</v>
      </c>
      <c r="CU205">
        <v>28518</v>
      </c>
      <c r="CV205">
        <v>46</v>
      </c>
      <c r="CW205" t="s">
        <v>3935</v>
      </c>
      <c r="CX205" t="s">
        <v>3968</v>
      </c>
      <c r="CY205" t="s">
        <v>6779</v>
      </c>
      <c r="CZ205" t="s">
        <v>6780</v>
      </c>
      <c r="DA205" t="s">
        <v>6781</v>
      </c>
      <c r="DB205" t="s">
        <v>6775</v>
      </c>
      <c r="DC205" t="s">
        <v>6775</v>
      </c>
      <c r="DD205" t="s">
        <v>6782</v>
      </c>
      <c r="DE205" t="s">
        <v>6783</v>
      </c>
      <c r="DF205" t="s">
        <v>6784</v>
      </c>
      <c r="DG205" t="s">
        <v>3968</v>
      </c>
      <c r="DH205" t="s">
        <v>6785</v>
      </c>
      <c r="DI205" t="s">
        <v>6786</v>
      </c>
      <c r="DJ205" t="s">
        <v>6787</v>
      </c>
      <c r="DK205" t="s">
        <v>6772</v>
      </c>
      <c r="DL205" t="s">
        <v>3926</v>
      </c>
      <c r="DM205" t="s">
        <v>3945</v>
      </c>
      <c r="DN205" t="s">
        <v>3927</v>
      </c>
      <c r="DO205" t="s">
        <v>6777</v>
      </c>
      <c r="DP205" t="s">
        <v>4110</v>
      </c>
      <c r="DQ205" t="s">
        <v>14</v>
      </c>
      <c r="DR205" t="s">
        <v>14</v>
      </c>
      <c r="DS205" t="s">
        <v>3948</v>
      </c>
      <c r="DT205" t="s">
        <v>3949</v>
      </c>
      <c r="DU205" t="s">
        <v>1865</v>
      </c>
      <c r="DV205">
        <v>1.04</v>
      </c>
      <c r="DW205">
        <v>1.04</v>
      </c>
      <c r="DX205" t="s">
        <v>3931</v>
      </c>
      <c r="DY205" t="s">
        <v>6788</v>
      </c>
      <c r="DZ205" s="30">
        <v>45588.6938310185</v>
      </c>
      <c r="EA205" t="s">
        <v>4112</v>
      </c>
      <c r="EB205" t="s">
        <v>3931</v>
      </c>
      <c r="EC205" t="s">
        <v>3931</v>
      </c>
      <c r="ED205" t="s">
        <v>3931</v>
      </c>
      <c r="EE205" t="s">
        <v>6567</v>
      </c>
      <c r="EF205" t="s">
        <v>6789</v>
      </c>
      <c r="EG205" t="s">
        <v>39</v>
      </c>
      <c r="EH205">
        <v>0</v>
      </c>
      <c r="EI205">
        <v>0</v>
      </c>
      <c r="EJ205">
        <v>1</v>
      </c>
      <c r="EK205">
        <v>0</v>
      </c>
      <c r="EL205">
        <v>0</v>
      </c>
      <c r="EM205">
        <v>0</v>
      </c>
      <c r="EN205">
        <v>0</v>
      </c>
      <c r="EO205">
        <v>0</v>
      </c>
      <c r="EP205">
        <v>0</v>
      </c>
      <c r="EQ205">
        <v>0</v>
      </c>
      <c r="ER205">
        <v>1</v>
      </c>
      <c r="ES205" t="s">
        <v>59</v>
      </c>
      <c r="ET205" t="s">
        <v>6775</v>
      </c>
      <c r="EU205">
        <v>0</v>
      </c>
      <c r="EV205" t="s">
        <v>30</v>
      </c>
      <c r="EW205" t="s">
        <v>30</v>
      </c>
      <c r="EX205" t="s">
        <v>30</v>
      </c>
      <c r="EY205" t="s">
        <v>30</v>
      </c>
      <c r="EZ205" t="str">
        <f t="shared" si="3"/>
        <v/>
      </c>
      <c r="FA205">
        <v>4.4641203703703697E-2</v>
      </c>
      <c r="FB205" t="s">
        <v>14</v>
      </c>
      <c r="FC205">
        <v>0</v>
      </c>
      <c r="FD205">
        <v>1</v>
      </c>
      <c r="FG205" t="s">
        <v>30</v>
      </c>
      <c r="FH205" t="s">
        <v>30</v>
      </c>
      <c r="FI205" t="s">
        <v>30</v>
      </c>
      <c r="FJ205" t="s">
        <v>30</v>
      </c>
      <c r="FK205" t="s">
        <v>30</v>
      </c>
      <c r="FL205">
        <v>1</v>
      </c>
      <c r="FM205" t="s">
        <v>6790</v>
      </c>
      <c r="FN205">
        <v>0</v>
      </c>
      <c r="FO205">
        <v>1</v>
      </c>
      <c r="FP205" t="s">
        <v>338</v>
      </c>
      <c r="FQ205">
        <v>0</v>
      </c>
      <c r="FR205">
        <v>1</v>
      </c>
      <c r="FS205" t="s">
        <v>30</v>
      </c>
      <c r="FT205" t="s">
        <v>55</v>
      </c>
      <c r="FU205">
        <v>0</v>
      </c>
      <c r="FV205">
        <v>0</v>
      </c>
      <c r="FW205">
        <v>0</v>
      </c>
      <c r="FX205">
        <v>0</v>
      </c>
      <c r="FY205" t="s">
        <v>59</v>
      </c>
      <c r="FZ205" t="s">
        <v>6772</v>
      </c>
      <c r="GA205" t="s">
        <v>39</v>
      </c>
      <c r="GB205" t="s">
        <v>30</v>
      </c>
      <c r="GC205" t="s">
        <v>30</v>
      </c>
    </row>
    <row r="206" spans="1:185" x14ac:dyDescent="0.25">
      <c r="A206" t="s">
        <v>350</v>
      </c>
      <c r="B206" t="s">
        <v>1937</v>
      </c>
      <c r="C206">
        <v>1</v>
      </c>
      <c r="D206" t="s">
        <v>1937</v>
      </c>
      <c r="E206">
        <v>1</v>
      </c>
      <c r="F206" t="s">
        <v>6791</v>
      </c>
      <c r="G206" t="s">
        <v>6791</v>
      </c>
      <c r="H206" t="s">
        <v>30</v>
      </c>
      <c r="I206" t="s">
        <v>30</v>
      </c>
      <c r="J206" t="s">
        <v>30</v>
      </c>
      <c r="K206" t="s">
        <v>30</v>
      </c>
      <c r="L206" t="s">
        <v>30</v>
      </c>
      <c r="M206" t="s">
        <v>30</v>
      </c>
      <c r="N206" t="s">
        <v>30</v>
      </c>
      <c r="O206" t="s">
        <v>30</v>
      </c>
      <c r="P206" t="s">
        <v>30</v>
      </c>
      <c r="Q206" s="29" t="s">
        <v>30</v>
      </c>
      <c r="R206" s="29" t="s">
        <v>30</v>
      </c>
      <c r="S206" t="s">
        <v>30</v>
      </c>
      <c r="T206" t="s">
        <v>30</v>
      </c>
      <c r="U206" t="s">
        <v>30</v>
      </c>
      <c r="V206" t="s">
        <v>30</v>
      </c>
      <c r="W206" t="s">
        <v>30</v>
      </c>
      <c r="X206" t="s">
        <v>30</v>
      </c>
      <c r="Y206" s="29" t="s">
        <v>30</v>
      </c>
      <c r="Z206" s="29" t="s">
        <v>30</v>
      </c>
      <c r="AA206" s="29" t="s">
        <v>30</v>
      </c>
      <c r="AB206" t="s">
        <v>30</v>
      </c>
      <c r="AC206" t="s">
        <v>30</v>
      </c>
      <c r="AD206" t="s">
        <v>30</v>
      </c>
      <c r="AE206" t="s">
        <v>30</v>
      </c>
      <c r="AF206" t="s">
        <v>30</v>
      </c>
      <c r="AG206" t="s">
        <v>30</v>
      </c>
      <c r="AH206" t="s">
        <v>30</v>
      </c>
      <c r="AI206" t="s">
        <v>30</v>
      </c>
      <c r="AJ206" t="s">
        <v>6792</v>
      </c>
      <c r="AK206" t="s">
        <v>30</v>
      </c>
      <c r="AL206" t="s">
        <v>30</v>
      </c>
      <c r="AM206" t="s">
        <v>30</v>
      </c>
      <c r="AN206" s="29" t="s">
        <v>30</v>
      </c>
      <c r="AO206" t="s">
        <v>30</v>
      </c>
      <c r="AP206" t="s">
        <v>30</v>
      </c>
      <c r="AQ206" t="s">
        <v>30</v>
      </c>
      <c r="AR206" t="s">
        <v>30</v>
      </c>
      <c r="AS206" t="s">
        <v>30</v>
      </c>
      <c r="AT206" t="s">
        <v>30</v>
      </c>
      <c r="AU206" t="s">
        <v>30</v>
      </c>
      <c r="AV206" t="s">
        <v>30</v>
      </c>
      <c r="AW206" t="s">
        <v>30</v>
      </c>
      <c r="AX206" t="s">
        <v>30</v>
      </c>
      <c r="AY206" t="s">
        <v>30</v>
      </c>
      <c r="AZ206" t="s">
        <v>30</v>
      </c>
      <c r="BA206" t="s">
        <v>30</v>
      </c>
      <c r="BB206" t="s">
        <v>30</v>
      </c>
      <c r="BC206" t="s">
        <v>30</v>
      </c>
      <c r="BD206" t="s">
        <v>30</v>
      </c>
      <c r="BE206" t="s">
        <v>30</v>
      </c>
      <c r="BF206" t="s">
        <v>30</v>
      </c>
      <c r="BG206" t="s">
        <v>30</v>
      </c>
      <c r="BH206" t="s">
        <v>30</v>
      </c>
      <c r="BI206" t="s">
        <v>30</v>
      </c>
      <c r="BJ206" t="s">
        <v>30</v>
      </c>
      <c r="BK206" s="29" t="s">
        <v>30</v>
      </c>
      <c r="BL206" t="s">
        <v>3914</v>
      </c>
      <c r="BM206" t="s">
        <v>3915</v>
      </c>
      <c r="BN206" s="30">
        <v>45326.512638888897</v>
      </c>
      <c r="BO206" t="s">
        <v>6793</v>
      </c>
      <c r="BP206" t="s">
        <v>6794</v>
      </c>
      <c r="BQ206" t="s">
        <v>6795</v>
      </c>
      <c r="BR206" t="s">
        <v>3962</v>
      </c>
      <c r="BS206" t="s">
        <v>3920</v>
      </c>
      <c r="BT206" t="s">
        <v>4013</v>
      </c>
      <c r="BU206" t="s">
        <v>4014</v>
      </c>
      <c r="BV206" t="s">
        <v>6796</v>
      </c>
      <c r="BW206" t="s">
        <v>6797</v>
      </c>
      <c r="BX206" t="s">
        <v>3966</v>
      </c>
      <c r="BY206" t="s">
        <v>3926</v>
      </c>
      <c r="BZ206" t="s">
        <v>4123</v>
      </c>
      <c r="CA206" s="30">
        <v>45323.706319444398</v>
      </c>
      <c r="CB206" s="30">
        <v>45326.512199074103</v>
      </c>
      <c r="CC206" s="30">
        <v>45323.7028125</v>
      </c>
      <c r="CD206" t="s">
        <v>15</v>
      </c>
      <c r="CE206">
        <v>2024</v>
      </c>
      <c r="CF206">
        <v>2</v>
      </c>
      <c r="CG206" t="s">
        <v>6798</v>
      </c>
      <c r="CH206" t="s">
        <v>55</v>
      </c>
      <c r="CI206" t="s">
        <v>3929</v>
      </c>
      <c r="CJ206" t="s">
        <v>3930</v>
      </c>
      <c r="CK206" t="s">
        <v>6798</v>
      </c>
      <c r="CL206" t="s">
        <v>3931</v>
      </c>
      <c r="CM206">
        <v>2035</v>
      </c>
      <c r="CN206" t="s">
        <v>3967</v>
      </c>
      <c r="CO206" t="s">
        <v>6798</v>
      </c>
      <c r="CP206" s="30">
        <v>45326</v>
      </c>
      <c r="CQ206" s="30">
        <v>45692</v>
      </c>
      <c r="CR206" t="s">
        <v>3968</v>
      </c>
      <c r="CS206" t="s">
        <v>6799</v>
      </c>
      <c r="CT206" t="s">
        <v>6800</v>
      </c>
      <c r="CU206">
        <v>26034</v>
      </c>
      <c r="CV206">
        <v>52</v>
      </c>
      <c r="CW206" t="s">
        <v>3971</v>
      </c>
      <c r="CX206" t="s">
        <v>3968</v>
      </c>
      <c r="CY206" t="s">
        <v>6801</v>
      </c>
      <c r="CZ206" t="s">
        <v>6802</v>
      </c>
      <c r="DA206" t="s">
        <v>6803</v>
      </c>
      <c r="DB206" t="s">
        <v>6796</v>
      </c>
      <c r="DC206" t="s">
        <v>6796</v>
      </c>
      <c r="DD206" t="s">
        <v>6804</v>
      </c>
      <c r="DE206" t="s">
        <v>6805</v>
      </c>
      <c r="DF206" t="s">
        <v>4182</v>
      </c>
      <c r="DG206" t="s">
        <v>3968</v>
      </c>
      <c r="DH206" t="s">
        <v>4183</v>
      </c>
      <c r="DI206" t="s">
        <v>3978</v>
      </c>
      <c r="DJ206" t="s">
        <v>3979</v>
      </c>
      <c r="DK206" t="s">
        <v>6791</v>
      </c>
      <c r="DL206" t="s">
        <v>3926</v>
      </c>
      <c r="DM206" t="s">
        <v>4136</v>
      </c>
      <c r="DN206" t="s">
        <v>4123</v>
      </c>
      <c r="DO206" t="s">
        <v>3966</v>
      </c>
      <c r="DP206" t="s">
        <v>3980</v>
      </c>
      <c r="DQ206" t="s">
        <v>15</v>
      </c>
      <c r="DR206" t="s">
        <v>3980</v>
      </c>
      <c r="DS206" t="s">
        <v>3981</v>
      </c>
      <c r="DT206" t="s">
        <v>3949</v>
      </c>
      <c r="DU206" t="s">
        <v>6806</v>
      </c>
      <c r="DV206">
        <v>0.01</v>
      </c>
      <c r="DW206">
        <v>0.01</v>
      </c>
      <c r="DX206" t="s">
        <v>3931</v>
      </c>
      <c r="DY206" t="s">
        <v>6807</v>
      </c>
      <c r="DZ206" s="30" t="s">
        <v>30</v>
      </c>
      <c r="EA206" t="s">
        <v>3931</v>
      </c>
      <c r="EB206" t="s">
        <v>3931</v>
      </c>
      <c r="EC206" t="s">
        <v>3931</v>
      </c>
      <c r="ED206" t="s">
        <v>3931</v>
      </c>
      <c r="EE206" t="s">
        <v>6808</v>
      </c>
      <c r="EF206" t="s">
        <v>6809</v>
      </c>
      <c r="EG206" t="s">
        <v>30</v>
      </c>
      <c r="EH206" t="s">
        <v>30</v>
      </c>
      <c r="EI206" t="s">
        <v>30</v>
      </c>
      <c r="EJ206" t="s">
        <v>30</v>
      </c>
      <c r="EK206" t="s">
        <v>30</v>
      </c>
      <c r="EL206">
        <v>0</v>
      </c>
      <c r="EM206">
        <v>0</v>
      </c>
      <c r="EN206" t="s">
        <v>30</v>
      </c>
      <c r="EO206" t="s">
        <v>30</v>
      </c>
      <c r="EP206">
        <v>0</v>
      </c>
      <c r="EQ206">
        <v>0</v>
      </c>
      <c r="ER206">
        <v>1</v>
      </c>
      <c r="ES206" t="s">
        <v>59</v>
      </c>
      <c r="ET206" t="s">
        <v>6796</v>
      </c>
      <c r="EU206">
        <v>0</v>
      </c>
      <c r="EV206" t="s">
        <v>30</v>
      </c>
      <c r="EW206" t="s">
        <v>30</v>
      </c>
      <c r="EX206" t="s">
        <v>30</v>
      </c>
      <c r="EY206" t="s">
        <v>30</v>
      </c>
      <c r="EZ206">
        <f t="shared" si="3"/>
        <v>2.8063194444985129</v>
      </c>
      <c r="FA206">
        <v>2.8063194444444401</v>
      </c>
      <c r="FB206" t="s">
        <v>15</v>
      </c>
      <c r="FC206">
        <v>1</v>
      </c>
      <c r="FD206">
        <v>0</v>
      </c>
      <c r="FE206">
        <v>1</v>
      </c>
      <c r="FG206" t="s">
        <v>30</v>
      </c>
      <c r="FH206" t="s">
        <v>30</v>
      </c>
      <c r="FI206" t="s">
        <v>30</v>
      </c>
      <c r="FJ206" t="s">
        <v>30</v>
      </c>
      <c r="FK206" t="s">
        <v>30</v>
      </c>
      <c r="FL206">
        <v>1</v>
      </c>
      <c r="FM206" t="s">
        <v>6810</v>
      </c>
      <c r="FN206">
        <v>1</v>
      </c>
      <c r="FO206">
        <v>0</v>
      </c>
      <c r="FP206" t="s">
        <v>350</v>
      </c>
      <c r="FQ206">
        <v>1</v>
      </c>
      <c r="FR206">
        <v>0</v>
      </c>
      <c r="FS206" t="s">
        <v>30</v>
      </c>
      <c r="FT206" t="s">
        <v>55</v>
      </c>
      <c r="FU206">
        <v>0</v>
      </c>
      <c r="FV206">
        <v>0</v>
      </c>
      <c r="FW206">
        <v>0</v>
      </c>
      <c r="FX206">
        <v>0</v>
      </c>
      <c r="FY206" t="s">
        <v>59</v>
      </c>
      <c r="FZ206" t="s">
        <v>6791</v>
      </c>
      <c r="GA206" t="s">
        <v>30</v>
      </c>
      <c r="GB206" t="s">
        <v>30</v>
      </c>
      <c r="GC206" t="s">
        <v>30</v>
      </c>
    </row>
    <row r="207" spans="1:185" x14ac:dyDescent="0.25">
      <c r="A207" t="s">
        <v>350</v>
      </c>
      <c r="B207" t="s">
        <v>1937</v>
      </c>
      <c r="C207">
        <v>1</v>
      </c>
      <c r="D207" t="s">
        <v>1937</v>
      </c>
      <c r="E207">
        <v>1</v>
      </c>
      <c r="F207" t="s">
        <v>6791</v>
      </c>
      <c r="G207" t="s">
        <v>6791</v>
      </c>
      <c r="H207" t="s">
        <v>30</v>
      </c>
      <c r="I207" t="s">
        <v>30</v>
      </c>
      <c r="J207" t="s">
        <v>30</v>
      </c>
      <c r="K207" t="s">
        <v>30</v>
      </c>
      <c r="L207" t="s">
        <v>30</v>
      </c>
      <c r="M207" t="s">
        <v>30</v>
      </c>
      <c r="N207" t="s">
        <v>30</v>
      </c>
      <c r="O207" t="s">
        <v>30</v>
      </c>
      <c r="P207" t="s">
        <v>30</v>
      </c>
      <c r="Q207" s="29" t="s">
        <v>30</v>
      </c>
      <c r="R207" s="29" t="s">
        <v>30</v>
      </c>
      <c r="S207" t="s">
        <v>30</v>
      </c>
      <c r="T207" t="s">
        <v>30</v>
      </c>
      <c r="U207" t="s">
        <v>30</v>
      </c>
      <c r="V207" t="s">
        <v>30</v>
      </c>
      <c r="W207" t="s">
        <v>30</v>
      </c>
      <c r="X207" t="s">
        <v>30</v>
      </c>
      <c r="Y207" s="29" t="s">
        <v>30</v>
      </c>
      <c r="Z207" s="29" t="s">
        <v>30</v>
      </c>
      <c r="AA207" s="29" t="s">
        <v>30</v>
      </c>
      <c r="AB207" t="s">
        <v>30</v>
      </c>
      <c r="AC207" t="s">
        <v>30</v>
      </c>
      <c r="AD207" t="s">
        <v>30</v>
      </c>
      <c r="AE207" t="s">
        <v>30</v>
      </c>
      <c r="AF207" t="s">
        <v>30</v>
      </c>
      <c r="AG207" t="s">
        <v>30</v>
      </c>
      <c r="AH207" t="s">
        <v>30</v>
      </c>
      <c r="AI207" t="s">
        <v>30</v>
      </c>
      <c r="AJ207" t="s">
        <v>6811</v>
      </c>
      <c r="AK207" t="s">
        <v>30</v>
      </c>
      <c r="AL207" t="s">
        <v>30</v>
      </c>
      <c r="AM207" t="s">
        <v>30</v>
      </c>
      <c r="AN207" s="29" t="s">
        <v>30</v>
      </c>
      <c r="AO207" t="s">
        <v>30</v>
      </c>
      <c r="AP207" t="s">
        <v>30</v>
      </c>
      <c r="AQ207" t="s">
        <v>30</v>
      </c>
      <c r="AR207" t="s">
        <v>30</v>
      </c>
      <c r="AS207" t="s">
        <v>30</v>
      </c>
      <c r="AT207" t="s">
        <v>30</v>
      </c>
      <c r="AU207" t="s">
        <v>30</v>
      </c>
      <c r="AV207" t="s">
        <v>30</v>
      </c>
      <c r="AW207" t="s">
        <v>30</v>
      </c>
      <c r="AX207" t="s">
        <v>30</v>
      </c>
      <c r="AY207" t="s">
        <v>30</v>
      </c>
      <c r="AZ207" t="s">
        <v>30</v>
      </c>
      <c r="BA207" t="s">
        <v>30</v>
      </c>
      <c r="BB207" t="s">
        <v>30</v>
      </c>
      <c r="BC207" t="s">
        <v>30</v>
      </c>
      <c r="BD207" t="s">
        <v>30</v>
      </c>
      <c r="BE207" t="s">
        <v>30</v>
      </c>
      <c r="BF207" t="s">
        <v>30</v>
      </c>
      <c r="BG207" t="s">
        <v>30</v>
      </c>
      <c r="BH207" t="s">
        <v>30</v>
      </c>
      <c r="BI207" t="s">
        <v>30</v>
      </c>
      <c r="BJ207" t="s">
        <v>30</v>
      </c>
      <c r="BK207" s="29" t="s">
        <v>30</v>
      </c>
      <c r="BL207" t="s">
        <v>3914</v>
      </c>
      <c r="BM207" t="s">
        <v>3915</v>
      </c>
      <c r="BN207" s="30">
        <v>45461.589664351901</v>
      </c>
      <c r="BO207" t="s">
        <v>6812</v>
      </c>
      <c r="BP207" t="s">
        <v>4740</v>
      </c>
      <c r="BQ207" t="s">
        <v>4741</v>
      </c>
      <c r="BR207" t="s">
        <v>3962</v>
      </c>
      <c r="BS207" t="s">
        <v>3920</v>
      </c>
      <c r="BT207" t="s">
        <v>4013</v>
      </c>
      <c r="BU207" t="s">
        <v>4014</v>
      </c>
      <c r="BV207" t="s">
        <v>4742</v>
      </c>
      <c r="BW207" t="s">
        <v>4743</v>
      </c>
      <c r="BX207" t="s">
        <v>3966</v>
      </c>
      <c r="BY207" t="s">
        <v>3926</v>
      </c>
      <c r="BZ207" t="s">
        <v>3927</v>
      </c>
      <c r="CA207" s="30">
        <v>45461.589629629598</v>
      </c>
      <c r="CB207" s="30">
        <v>45461.589664351901</v>
      </c>
      <c r="CC207" s="30">
        <v>45461.5890393519</v>
      </c>
      <c r="CD207" t="s">
        <v>15</v>
      </c>
      <c r="CE207">
        <v>2024</v>
      </c>
      <c r="CF207">
        <v>6</v>
      </c>
      <c r="CG207" t="s">
        <v>3967</v>
      </c>
      <c r="CH207" t="s">
        <v>55</v>
      </c>
      <c r="CI207" t="s">
        <v>3929</v>
      </c>
      <c r="CJ207" t="s">
        <v>3930</v>
      </c>
      <c r="CK207" t="s">
        <v>3931</v>
      </c>
      <c r="CL207" t="s">
        <v>3967</v>
      </c>
      <c r="CM207">
        <v>2035</v>
      </c>
      <c r="CN207" t="s">
        <v>3967</v>
      </c>
      <c r="CO207" t="s">
        <v>3967</v>
      </c>
      <c r="CP207" s="30">
        <v>45461</v>
      </c>
      <c r="CQ207" s="30">
        <v>45826</v>
      </c>
      <c r="CR207" t="s">
        <v>3968</v>
      </c>
      <c r="CS207" t="s">
        <v>4744</v>
      </c>
      <c r="CT207" t="s">
        <v>4745</v>
      </c>
      <c r="CU207">
        <v>25005</v>
      </c>
      <c r="CV207">
        <v>56</v>
      </c>
      <c r="CW207" t="s">
        <v>3935</v>
      </c>
      <c r="CX207" t="s">
        <v>3968</v>
      </c>
      <c r="CY207" t="s">
        <v>6813</v>
      </c>
      <c r="CZ207" t="s">
        <v>6814</v>
      </c>
      <c r="DA207" t="s">
        <v>6815</v>
      </c>
      <c r="DB207" t="s">
        <v>4742</v>
      </c>
      <c r="DC207" t="s">
        <v>4742</v>
      </c>
      <c r="DD207" t="s">
        <v>4748</v>
      </c>
      <c r="DE207" t="s">
        <v>4749</v>
      </c>
      <c r="DF207" t="s">
        <v>4750</v>
      </c>
      <c r="DG207" t="s">
        <v>3968</v>
      </c>
      <c r="DH207" t="s">
        <v>4469</v>
      </c>
      <c r="DI207" t="s">
        <v>3978</v>
      </c>
      <c r="DJ207" t="s">
        <v>3979</v>
      </c>
      <c r="DK207" t="s">
        <v>6791</v>
      </c>
      <c r="DL207" t="s">
        <v>3926</v>
      </c>
      <c r="DM207" t="s">
        <v>3945</v>
      </c>
      <c r="DN207" t="s">
        <v>3927</v>
      </c>
      <c r="DO207" t="s">
        <v>3966</v>
      </c>
      <c r="DP207" t="s">
        <v>3980</v>
      </c>
      <c r="DQ207" t="s">
        <v>15</v>
      </c>
      <c r="DR207" t="s">
        <v>3980</v>
      </c>
      <c r="DS207" t="s">
        <v>3981</v>
      </c>
      <c r="DT207" t="s">
        <v>3949</v>
      </c>
      <c r="DU207" t="s">
        <v>6816</v>
      </c>
      <c r="DV207">
        <v>0</v>
      </c>
      <c r="DW207">
        <v>0</v>
      </c>
      <c r="DX207" t="s">
        <v>3931</v>
      </c>
      <c r="DY207" t="s">
        <v>6817</v>
      </c>
      <c r="DZ207" s="30" t="s">
        <v>30</v>
      </c>
      <c r="EA207" t="s">
        <v>3931</v>
      </c>
      <c r="EB207" t="s">
        <v>3931</v>
      </c>
      <c r="EC207" t="s">
        <v>3931</v>
      </c>
      <c r="ED207" t="s">
        <v>3931</v>
      </c>
      <c r="EE207" t="s">
        <v>4752</v>
      </c>
      <c r="EF207" t="s">
        <v>6818</v>
      </c>
      <c r="EG207" t="s">
        <v>30</v>
      </c>
      <c r="EH207" t="s">
        <v>30</v>
      </c>
      <c r="EI207" t="s">
        <v>30</v>
      </c>
      <c r="EJ207" t="s">
        <v>30</v>
      </c>
      <c r="EK207" t="s">
        <v>30</v>
      </c>
      <c r="EL207">
        <v>0</v>
      </c>
      <c r="EM207">
        <v>0</v>
      </c>
      <c r="EN207" t="s">
        <v>30</v>
      </c>
      <c r="EO207" t="s">
        <v>30</v>
      </c>
      <c r="EP207">
        <v>0</v>
      </c>
      <c r="EQ207">
        <v>0</v>
      </c>
      <c r="ER207">
        <v>1</v>
      </c>
      <c r="ES207" t="s">
        <v>53</v>
      </c>
      <c r="ET207" t="s">
        <v>4742</v>
      </c>
      <c r="EU207">
        <v>0</v>
      </c>
      <c r="EV207" t="s">
        <v>30</v>
      </c>
      <c r="EW207" t="s">
        <v>30</v>
      </c>
      <c r="EX207" t="s">
        <v>30</v>
      </c>
      <c r="EY207" t="s">
        <v>30</v>
      </c>
      <c r="EZ207" t="str">
        <f t="shared" si="3"/>
        <v/>
      </c>
      <c r="FA207">
        <v>3.4722222222222202E-5</v>
      </c>
      <c r="FB207" t="s">
        <v>15</v>
      </c>
      <c r="FC207">
        <v>1</v>
      </c>
      <c r="FD207">
        <v>0</v>
      </c>
      <c r="FG207" t="s">
        <v>30</v>
      </c>
      <c r="FH207" t="s">
        <v>30</v>
      </c>
      <c r="FI207" t="s">
        <v>30</v>
      </c>
      <c r="FJ207" t="s">
        <v>30</v>
      </c>
      <c r="FK207" t="s">
        <v>30</v>
      </c>
      <c r="FL207">
        <v>1</v>
      </c>
      <c r="FM207" t="s">
        <v>6810</v>
      </c>
      <c r="FN207">
        <v>1</v>
      </c>
      <c r="FO207">
        <v>0</v>
      </c>
      <c r="FP207" t="s">
        <v>350</v>
      </c>
      <c r="FQ207">
        <v>1</v>
      </c>
      <c r="FR207">
        <v>0</v>
      </c>
      <c r="FS207" t="s">
        <v>30</v>
      </c>
      <c r="FT207" t="s">
        <v>55</v>
      </c>
      <c r="FU207">
        <v>0</v>
      </c>
      <c r="FV207">
        <v>0</v>
      </c>
      <c r="FW207">
        <v>0</v>
      </c>
      <c r="FX207">
        <v>0</v>
      </c>
      <c r="FY207" t="s">
        <v>53</v>
      </c>
      <c r="FZ207" t="s">
        <v>6791</v>
      </c>
      <c r="GA207" t="s">
        <v>30</v>
      </c>
      <c r="GB207" t="s">
        <v>30</v>
      </c>
      <c r="GC207" t="s">
        <v>30</v>
      </c>
    </row>
    <row r="208" spans="1:185" x14ac:dyDescent="0.25">
      <c r="A208" t="s">
        <v>350</v>
      </c>
      <c r="B208" t="s">
        <v>1937</v>
      </c>
      <c r="C208">
        <v>1</v>
      </c>
      <c r="D208" t="s">
        <v>1937</v>
      </c>
      <c r="E208">
        <v>1</v>
      </c>
      <c r="F208" t="s">
        <v>3957</v>
      </c>
      <c r="G208" t="s">
        <v>3957</v>
      </c>
      <c r="H208" t="s">
        <v>30</v>
      </c>
      <c r="I208" t="s">
        <v>30</v>
      </c>
      <c r="J208" t="s">
        <v>30</v>
      </c>
      <c r="K208" t="s">
        <v>30</v>
      </c>
      <c r="L208" t="s">
        <v>30</v>
      </c>
      <c r="M208" t="s">
        <v>30</v>
      </c>
      <c r="N208" t="s">
        <v>30</v>
      </c>
      <c r="O208" t="s">
        <v>30</v>
      </c>
      <c r="P208" t="s">
        <v>30</v>
      </c>
      <c r="Q208" s="29" t="s">
        <v>30</v>
      </c>
      <c r="R208" s="29" t="s">
        <v>30</v>
      </c>
      <c r="S208" t="s">
        <v>30</v>
      </c>
      <c r="T208" t="s">
        <v>30</v>
      </c>
      <c r="U208" t="s">
        <v>30</v>
      </c>
      <c r="V208" t="s">
        <v>30</v>
      </c>
      <c r="W208" t="s">
        <v>30</v>
      </c>
      <c r="X208" t="s">
        <v>30</v>
      </c>
      <c r="Y208" s="29" t="s">
        <v>30</v>
      </c>
      <c r="Z208" s="29" t="s">
        <v>30</v>
      </c>
      <c r="AA208" s="29" t="s">
        <v>30</v>
      </c>
      <c r="AB208" t="s">
        <v>30</v>
      </c>
      <c r="AC208" t="s">
        <v>30</v>
      </c>
      <c r="AD208" t="s">
        <v>30</v>
      </c>
      <c r="AE208" t="s">
        <v>30</v>
      </c>
      <c r="AF208" t="s">
        <v>30</v>
      </c>
      <c r="AG208" t="s">
        <v>30</v>
      </c>
      <c r="AH208" t="s">
        <v>30</v>
      </c>
      <c r="AI208" t="s">
        <v>30</v>
      </c>
      <c r="AJ208" t="s">
        <v>6819</v>
      </c>
      <c r="AK208" t="s">
        <v>30</v>
      </c>
      <c r="AL208" t="s">
        <v>30</v>
      </c>
      <c r="AM208" t="s">
        <v>30</v>
      </c>
      <c r="AN208" s="29" t="s">
        <v>30</v>
      </c>
      <c r="AO208" t="s">
        <v>30</v>
      </c>
      <c r="AP208" t="s">
        <v>30</v>
      </c>
      <c r="AQ208" t="s">
        <v>30</v>
      </c>
      <c r="AR208" t="s">
        <v>30</v>
      </c>
      <c r="AS208" t="s">
        <v>30</v>
      </c>
      <c r="AT208" t="s">
        <v>30</v>
      </c>
      <c r="AU208" t="s">
        <v>30</v>
      </c>
      <c r="AV208" t="s">
        <v>30</v>
      </c>
      <c r="AW208" t="s">
        <v>30</v>
      </c>
      <c r="AX208" t="s">
        <v>30</v>
      </c>
      <c r="AY208" t="s">
        <v>30</v>
      </c>
      <c r="AZ208" t="s">
        <v>30</v>
      </c>
      <c r="BA208" t="s">
        <v>30</v>
      </c>
      <c r="BB208" t="s">
        <v>30</v>
      </c>
      <c r="BC208" t="s">
        <v>30</v>
      </c>
      <c r="BD208" t="s">
        <v>30</v>
      </c>
      <c r="BE208" t="s">
        <v>30</v>
      </c>
      <c r="BF208" t="s">
        <v>30</v>
      </c>
      <c r="BG208" t="s">
        <v>30</v>
      </c>
      <c r="BH208" t="s">
        <v>30</v>
      </c>
      <c r="BI208" t="s">
        <v>30</v>
      </c>
      <c r="BJ208" t="s">
        <v>30</v>
      </c>
      <c r="BK208" s="29" t="s">
        <v>30</v>
      </c>
      <c r="BL208" t="s">
        <v>3914</v>
      </c>
      <c r="BM208" t="s">
        <v>3915</v>
      </c>
      <c r="BN208" s="30">
        <v>45366.636689814797</v>
      </c>
      <c r="BO208" t="s">
        <v>6820</v>
      </c>
      <c r="BP208" t="s">
        <v>6821</v>
      </c>
      <c r="BQ208" t="s">
        <v>6822</v>
      </c>
      <c r="BR208" t="s">
        <v>3962</v>
      </c>
      <c r="BS208" t="s">
        <v>3920</v>
      </c>
      <c r="BT208" t="s">
        <v>4013</v>
      </c>
      <c r="BU208" t="s">
        <v>4014</v>
      </c>
      <c r="BV208" t="s">
        <v>6823</v>
      </c>
      <c r="BW208" t="s">
        <v>6824</v>
      </c>
      <c r="BX208" t="s">
        <v>3966</v>
      </c>
      <c r="BY208" t="s">
        <v>3926</v>
      </c>
      <c r="BZ208" t="s">
        <v>3927</v>
      </c>
      <c r="CA208" s="30">
        <v>45366.636655092603</v>
      </c>
      <c r="CB208" s="30">
        <v>45366.636689814797</v>
      </c>
      <c r="CC208" s="30">
        <v>45366.636435185203</v>
      </c>
      <c r="CD208" t="s">
        <v>15</v>
      </c>
      <c r="CE208">
        <v>2024</v>
      </c>
      <c r="CF208">
        <v>3</v>
      </c>
      <c r="CG208" t="s">
        <v>3967</v>
      </c>
      <c r="CH208" t="s">
        <v>55</v>
      </c>
      <c r="CI208" t="s">
        <v>3929</v>
      </c>
      <c r="CJ208" t="s">
        <v>3930</v>
      </c>
      <c r="CK208" t="s">
        <v>3931</v>
      </c>
      <c r="CL208" t="s">
        <v>3967</v>
      </c>
      <c r="CM208">
        <v>2035</v>
      </c>
      <c r="CN208" t="s">
        <v>3967</v>
      </c>
      <c r="CO208" t="s">
        <v>3967</v>
      </c>
      <c r="CP208" s="30">
        <v>45366</v>
      </c>
      <c r="CQ208" s="30">
        <v>45731</v>
      </c>
      <c r="CR208" t="s">
        <v>3968</v>
      </c>
      <c r="CS208" t="s">
        <v>6825</v>
      </c>
      <c r="CT208" t="s">
        <v>6826</v>
      </c>
      <c r="CU208">
        <v>18774</v>
      </c>
      <c r="CV208">
        <v>72</v>
      </c>
      <c r="CW208" t="s">
        <v>3935</v>
      </c>
      <c r="CX208" t="s">
        <v>3968</v>
      </c>
      <c r="CY208" t="s">
        <v>3972</v>
      </c>
      <c r="CZ208" t="s">
        <v>3973</v>
      </c>
      <c r="DA208" t="s">
        <v>6803</v>
      </c>
      <c r="DB208" t="s">
        <v>6823</v>
      </c>
      <c r="DC208" t="s">
        <v>6823</v>
      </c>
      <c r="DD208" t="s">
        <v>6827</v>
      </c>
      <c r="DE208" t="s">
        <v>6828</v>
      </c>
      <c r="DF208" t="s">
        <v>6829</v>
      </c>
      <c r="DG208" t="s">
        <v>4158</v>
      </c>
      <c r="DH208" t="s">
        <v>5788</v>
      </c>
      <c r="DI208" t="s">
        <v>3978</v>
      </c>
      <c r="DJ208" t="s">
        <v>3979</v>
      </c>
      <c r="DK208" t="s">
        <v>3957</v>
      </c>
      <c r="DL208" t="s">
        <v>3926</v>
      </c>
      <c r="DM208" t="s">
        <v>3945</v>
      </c>
      <c r="DN208" t="s">
        <v>3927</v>
      </c>
      <c r="DO208" t="s">
        <v>3966</v>
      </c>
      <c r="DP208" t="s">
        <v>3980</v>
      </c>
      <c r="DQ208" t="s">
        <v>15</v>
      </c>
      <c r="DR208" t="s">
        <v>3980</v>
      </c>
      <c r="DS208" t="s">
        <v>3981</v>
      </c>
      <c r="DT208" t="s">
        <v>3949</v>
      </c>
      <c r="DU208" t="s">
        <v>6806</v>
      </c>
      <c r="DV208">
        <v>0</v>
      </c>
      <c r="DW208">
        <v>0</v>
      </c>
      <c r="DX208" t="s">
        <v>3931</v>
      </c>
      <c r="DY208" t="s">
        <v>6830</v>
      </c>
      <c r="DZ208" s="30" t="s">
        <v>30</v>
      </c>
      <c r="EA208" t="s">
        <v>3931</v>
      </c>
      <c r="EB208" t="s">
        <v>3931</v>
      </c>
      <c r="EC208" t="s">
        <v>3931</v>
      </c>
      <c r="ED208" t="s">
        <v>3931</v>
      </c>
      <c r="EE208" t="s">
        <v>6831</v>
      </c>
      <c r="EF208" t="s">
        <v>6832</v>
      </c>
      <c r="EG208" t="s">
        <v>30</v>
      </c>
      <c r="EH208" t="s">
        <v>30</v>
      </c>
      <c r="EI208" t="s">
        <v>30</v>
      </c>
      <c r="EJ208" t="s">
        <v>30</v>
      </c>
      <c r="EK208" t="s">
        <v>30</v>
      </c>
      <c r="EL208">
        <v>0</v>
      </c>
      <c r="EM208">
        <v>0</v>
      </c>
      <c r="EN208" t="s">
        <v>30</v>
      </c>
      <c r="EO208" t="s">
        <v>30</v>
      </c>
      <c r="EP208">
        <v>0</v>
      </c>
      <c r="EQ208">
        <v>0</v>
      </c>
      <c r="ER208">
        <v>1</v>
      </c>
      <c r="ES208" t="s">
        <v>62</v>
      </c>
      <c r="ET208" t="s">
        <v>6823</v>
      </c>
      <c r="EU208">
        <v>0</v>
      </c>
      <c r="EV208" t="s">
        <v>30</v>
      </c>
      <c r="EW208" t="s">
        <v>30</v>
      </c>
      <c r="EX208" t="s">
        <v>30</v>
      </c>
      <c r="EY208" t="s">
        <v>30</v>
      </c>
      <c r="EZ208" t="str">
        <f t="shared" si="3"/>
        <v/>
      </c>
      <c r="FA208">
        <v>3.4722222222222202E-5</v>
      </c>
      <c r="FB208" t="s">
        <v>15</v>
      </c>
      <c r="FC208">
        <v>1</v>
      </c>
      <c r="FD208">
        <v>0</v>
      </c>
      <c r="FG208" t="s">
        <v>30</v>
      </c>
      <c r="FH208" t="s">
        <v>30</v>
      </c>
      <c r="FI208" t="s">
        <v>30</v>
      </c>
      <c r="FJ208" t="s">
        <v>30</v>
      </c>
      <c r="FK208" t="s">
        <v>30</v>
      </c>
      <c r="FL208">
        <v>1</v>
      </c>
      <c r="FM208" t="s">
        <v>6810</v>
      </c>
      <c r="FN208">
        <v>1</v>
      </c>
      <c r="FO208">
        <v>0</v>
      </c>
      <c r="FP208" t="s">
        <v>350</v>
      </c>
      <c r="FQ208">
        <v>1</v>
      </c>
      <c r="FR208">
        <v>0</v>
      </c>
      <c r="FS208" t="s">
        <v>30</v>
      </c>
      <c r="FT208" t="s">
        <v>55</v>
      </c>
      <c r="FU208">
        <v>0</v>
      </c>
      <c r="FV208">
        <v>0</v>
      </c>
      <c r="FW208">
        <v>0</v>
      </c>
      <c r="FX208">
        <v>0</v>
      </c>
      <c r="FY208" t="s">
        <v>62</v>
      </c>
      <c r="FZ208" t="s">
        <v>3957</v>
      </c>
      <c r="GA208" t="s">
        <v>30</v>
      </c>
      <c r="GB208" t="s">
        <v>30</v>
      </c>
      <c r="GC208" t="s">
        <v>30</v>
      </c>
    </row>
    <row r="209" spans="1:185" x14ac:dyDescent="0.25">
      <c r="A209" t="s">
        <v>350</v>
      </c>
      <c r="B209" t="s">
        <v>1937</v>
      </c>
      <c r="C209">
        <v>1</v>
      </c>
      <c r="D209" t="s">
        <v>1937</v>
      </c>
      <c r="E209">
        <v>1</v>
      </c>
      <c r="F209" t="s">
        <v>6791</v>
      </c>
      <c r="G209" t="s">
        <v>6791</v>
      </c>
      <c r="H209" t="s">
        <v>30</v>
      </c>
      <c r="I209" t="s">
        <v>30</v>
      </c>
      <c r="J209" t="s">
        <v>30</v>
      </c>
      <c r="K209" t="s">
        <v>30</v>
      </c>
      <c r="L209" t="s">
        <v>30</v>
      </c>
      <c r="M209" t="s">
        <v>30</v>
      </c>
      <c r="N209" t="s">
        <v>30</v>
      </c>
      <c r="O209" t="s">
        <v>30</v>
      </c>
      <c r="P209" t="s">
        <v>30</v>
      </c>
      <c r="Q209" s="29" t="s">
        <v>30</v>
      </c>
      <c r="R209" s="29" t="s">
        <v>30</v>
      </c>
      <c r="S209" t="s">
        <v>30</v>
      </c>
      <c r="T209" t="s">
        <v>30</v>
      </c>
      <c r="U209" t="s">
        <v>30</v>
      </c>
      <c r="V209" t="s">
        <v>30</v>
      </c>
      <c r="W209" t="s">
        <v>30</v>
      </c>
      <c r="X209" t="s">
        <v>30</v>
      </c>
      <c r="Y209" s="29" t="s">
        <v>30</v>
      </c>
      <c r="Z209" s="29" t="s">
        <v>30</v>
      </c>
      <c r="AA209" s="29" t="s">
        <v>30</v>
      </c>
      <c r="AB209" t="s">
        <v>30</v>
      </c>
      <c r="AC209" t="s">
        <v>30</v>
      </c>
      <c r="AD209" t="s">
        <v>30</v>
      </c>
      <c r="AE209" t="s">
        <v>30</v>
      </c>
      <c r="AF209" t="s">
        <v>30</v>
      </c>
      <c r="AG209" t="s">
        <v>30</v>
      </c>
      <c r="AH209" t="s">
        <v>30</v>
      </c>
      <c r="AI209" t="s">
        <v>30</v>
      </c>
      <c r="AJ209" t="s">
        <v>6833</v>
      </c>
      <c r="AK209" t="s">
        <v>30</v>
      </c>
      <c r="AL209" t="s">
        <v>30</v>
      </c>
      <c r="AM209" t="s">
        <v>30</v>
      </c>
      <c r="AN209" s="29" t="s">
        <v>30</v>
      </c>
      <c r="AO209" t="s">
        <v>30</v>
      </c>
      <c r="AP209" t="s">
        <v>30</v>
      </c>
      <c r="AQ209" t="s">
        <v>30</v>
      </c>
      <c r="AR209" t="s">
        <v>30</v>
      </c>
      <c r="AS209" t="s">
        <v>30</v>
      </c>
      <c r="AT209" t="s">
        <v>30</v>
      </c>
      <c r="AU209" t="s">
        <v>30</v>
      </c>
      <c r="AV209" t="s">
        <v>30</v>
      </c>
      <c r="AW209" t="s">
        <v>30</v>
      </c>
      <c r="AX209" t="s">
        <v>30</v>
      </c>
      <c r="AY209" t="s">
        <v>30</v>
      </c>
      <c r="AZ209" t="s">
        <v>30</v>
      </c>
      <c r="BA209" t="s">
        <v>30</v>
      </c>
      <c r="BB209" t="s">
        <v>30</v>
      </c>
      <c r="BC209" t="s">
        <v>30</v>
      </c>
      <c r="BD209" t="s">
        <v>30</v>
      </c>
      <c r="BE209" t="s">
        <v>30</v>
      </c>
      <c r="BF209" t="s">
        <v>30</v>
      </c>
      <c r="BG209" t="s">
        <v>30</v>
      </c>
      <c r="BH209" t="s">
        <v>30</v>
      </c>
      <c r="BI209" t="s">
        <v>30</v>
      </c>
      <c r="BJ209" t="s">
        <v>30</v>
      </c>
      <c r="BK209" s="29" t="s">
        <v>30</v>
      </c>
      <c r="BL209" t="s">
        <v>3914</v>
      </c>
      <c r="BM209" t="s">
        <v>3915</v>
      </c>
      <c r="BN209" s="30">
        <v>45351.422604166699</v>
      </c>
      <c r="BO209" t="s">
        <v>6834</v>
      </c>
      <c r="BP209" t="s">
        <v>4118</v>
      </c>
      <c r="BQ209" t="s">
        <v>4119</v>
      </c>
      <c r="BR209" t="s">
        <v>3962</v>
      </c>
      <c r="BS209" t="s">
        <v>3920</v>
      </c>
      <c r="BT209" t="s">
        <v>3921</v>
      </c>
      <c r="BU209" t="s">
        <v>4096</v>
      </c>
      <c r="BV209" t="s">
        <v>6835</v>
      </c>
      <c r="BW209" t="s">
        <v>6836</v>
      </c>
      <c r="BX209" t="s">
        <v>3966</v>
      </c>
      <c r="BY209" t="s">
        <v>3926</v>
      </c>
      <c r="BZ209" t="s">
        <v>3927</v>
      </c>
      <c r="CA209" s="30">
        <v>45351.422557870399</v>
      </c>
      <c r="CB209" s="30">
        <v>45351.422604166699</v>
      </c>
      <c r="CC209" s="30">
        <v>45351.421678240702</v>
      </c>
      <c r="CD209" t="s">
        <v>15</v>
      </c>
      <c r="CE209">
        <v>2024</v>
      </c>
      <c r="CF209">
        <v>2</v>
      </c>
      <c r="CG209" t="s">
        <v>3967</v>
      </c>
      <c r="CH209" t="s">
        <v>55</v>
      </c>
      <c r="CI209" t="s">
        <v>3929</v>
      </c>
      <c r="CJ209" t="s">
        <v>3930</v>
      </c>
      <c r="CK209" t="s">
        <v>3931</v>
      </c>
      <c r="CL209" t="s">
        <v>3967</v>
      </c>
      <c r="CM209">
        <v>2035</v>
      </c>
      <c r="CN209" t="s">
        <v>3967</v>
      </c>
      <c r="CO209" t="s">
        <v>3967</v>
      </c>
      <c r="CP209" s="30">
        <v>45351</v>
      </c>
      <c r="CQ209" s="30">
        <v>45716</v>
      </c>
      <c r="CR209" t="s">
        <v>3968</v>
      </c>
      <c r="CS209" t="s">
        <v>4125</v>
      </c>
      <c r="CT209" t="s">
        <v>4126</v>
      </c>
      <c r="CU209">
        <v>25094</v>
      </c>
      <c r="CV209">
        <v>55</v>
      </c>
      <c r="CW209" t="s">
        <v>3971</v>
      </c>
      <c r="CX209" t="s">
        <v>3968</v>
      </c>
      <c r="CY209" t="s">
        <v>6813</v>
      </c>
      <c r="CZ209" t="s">
        <v>6814</v>
      </c>
      <c r="DA209" t="s">
        <v>6803</v>
      </c>
      <c r="DB209" t="s">
        <v>6835</v>
      </c>
      <c r="DC209" t="s">
        <v>6835</v>
      </c>
      <c r="DD209" t="s">
        <v>6837</v>
      </c>
      <c r="DE209" t="s">
        <v>6838</v>
      </c>
      <c r="DF209" t="s">
        <v>4899</v>
      </c>
      <c r="DG209" t="s">
        <v>3968</v>
      </c>
      <c r="DH209" t="s">
        <v>6839</v>
      </c>
      <c r="DI209" t="s">
        <v>3978</v>
      </c>
      <c r="DJ209" t="s">
        <v>3979</v>
      </c>
      <c r="DK209" t="s">
        <v>6791</v>
      </c>
      <c r="DL209" t="s">
        <v>3926</v>
      </c>
      <c r="DM209" t="s">
        <v>3945</v>
      </c>
      <c r="DN209" t="s">
        <v>3927</v>
      </c>
      <c r="DO209" t="s">
        <v>3966</v>
      </c>
      <c r="DP209" t="s">
        <v>3980</v>
      </c>
      <c r="DQ209" t="s">
        <v>15</v>
      </c>
      <c r="DR209" t="s">
        <v>3980</v>
      </c>
      <c r="DS209" t="s">
        <v>3981</v>
      </c>
      <c r="DT209" t="s">
        <v>3949</v>
      </c>
      <c r="DU209" t="s">
        <v>6806</v>
      </c>
      <c r="DV209">
        <v>0</v>
      </c>
      <c r="DW209">
        <v>0</v>
      </c>
      <c r="DX209" t="s">
        <v>3931</v>
      </c>
      <c r="DY209" t="s">
        <v>6840</v>
      </c>
      <c r="DZ209" s="30" t="s">
        <v>30</v>
      </c>
      <c r="EA209" t="s">
        <v>3931</v>
      </c>
      <c r="EB209" t="s">
        <v>3931</v>
      </c>
      <c r="EC209" t="s">
        <v>3931</v>
      </c>
      <c r="ED209" t="s">
        <v>3931</v>
      </c>
      <c r="EE209" t="s">
        <v>4139</v>
      </c>
      <c r="EF209" t="s">
        <v>6841</v>
      </c>
      <c r="EG209" t="s">
        <v>30</v>
      </c>
      <c r="EH209" t="s">
        <v>30</v>
      </c>
      <c r="EI209" t="s">
        <v>30</v>
      </c>
      <c r="EJ209" t="s">
        <v>30</v>
      </c>
      <c r="EK209" t="s">
        <v>30</v>
      </c>
      <c r="EL209">
        <v>0</v>
      </c>
      <c r="EM209">
        <v>0</v>
      </c>
      <c r="EN209" t="s">
        <v>30</v>
      </c>
      <c r="EO209" t="s">
        <v>30</v>
      </c>
      <c r="EP209">
        <v>0</v>
      </c>
      <c r="EQ209">
        <v>0</v>
      </c>
      <c r="ER209">
        <v>1</v>
      </c>
      <c r="ES209" t="s">
        <v>62</v>
      </c>
      <c r="ET209" t="s">
        <v>6835</v>
      </c>
      <c r="EU209">
        <v>0</v>
      </c>
      <c r="EV209" t="s">
        <v>30</v>
      </c>
      <c r="EW209" t="s">
        <v>30</v>
      </c>
      <c r="EX209" t="s">
        <v>30</v>
      </c>
      <c r="EY209" t="s">
        <v>30</v>
      </c>
      <c r="EZ209" t="str">
        <f t="shared" si="3"/>
        <v/>
      </c>
      <c r="FA209">
        <v>4.6296296296296301E-5</v>
      </c>
      <c r="FB209" t="s">
        <v>15</v>
      </c>
      <c r="FC209">
        <v>1</v>
      </c>
      <c r="FD209">
        <v>0</v>
      </c>
      <c r="FG209" t="s">
        <v>30</v>
      </c>
      <c r="FH209" t="s">
        <v>30</v>
      </c>
      <c r="FI209" t="s">
        <v>30</v>
      </c>
      <c r="FJ209" t="s">
        <v>30</v>
      </c>
      <c r="FK209" t="s">
        <v>30</v>
      </c>
      <c r="FL209">
        <v>1</v>
      </c>
      <c r="FM209" t="s">
        <v>6810</v>
      </c>
      <c r="FN209">
        <v>1</v>
      </c>
      <c r="FO209">
        <v>0</v>
      </c>
      <c r="FP209" t="s">
        <v>350</v>
      </c>
      <c r="FQ209">
        <v>1</v>
      </c>
      <c r="FR209">
        <v>0</v>
      </c>
      <c r="FS209" t="s">
        <v>30</v>
      </c>
      <c r="FT209" t="s">
        <v>55</v>
      </c>
      <c r="FU209">
        <v>0</v>
      </c>
      <c r="FV209">
        <v>0</v>
      </c>
      <c r="FW209">
        <v>0</v>
      </c>
      <c r="FX209">
        <v>0</v>
      </c>
      <c r="FY209" t="s">
        <v>62</v>
      </c>
      <c r="FZ209" t="s">
        <v>6791</v>
      </c>
      <c r="GA209" t="s">
        <v>30</v>
      </c>
      <c r="GB209" t="s">
        <v>30</v>
      </c>
      <c r="GC209" t="s">
        <v>30</v>
      </c>
    </row>
    <row r="210" spans="1:185" x14ac:dyDescent="0.25">
      <c r="A210" t="s">
        <v>350</v>
      </c>
      <c r="B210" t="s">
        <v>1937</v>
      </c>
      <c r="C210">
        <v>1</v>
      </c>
      <c r="D210" t="s">
        <v>1937</v>
      </c>
      <c r="E210">
        <v>1</v>
      </c>
      <c r="F210" t="s">
        <v>3957</v>
      </c>
      <c r="G210" t="s">
        <v>3957</v>
      </c>
      <c r="H210" t="s">
        <v>30</v>
      </c>
      <c r="I210" t="s">
        <v>30</v>
      </c>
      <c r="J210" t="s">
        <v>30</v>
      </c>
      <c r="K210" t="s">
        <v>30</v>
      </c>
      <c r="L210" t="s">
        <v>30</v>
      </c>
      <c r="M210" t="s">
        <v>30</v>
      </c>
      <c r="N210" t="s">
        <v>30</v>
      </c>
      <c r="O210" t="s">
        <v>30</v>
      </c>
      <c r="P210" t="s">
        <v>30</v>
      </c>
      <c r="Q210" s="29" t="s">
        <v>30</v>
      </c>
      <c r="R210" s="29" t="s">
        <v>30</v>
      </c>
      <c r="S210" t="s">
        <v>30</v>
      </c>
      <c r="T210" t="s">
        <v>30</v>
      </c>
      <c r="U210" t="s">
        <v>30</v>
      </c>
      <c r="V210" t="s">
        <v>30</v>
      </c>
      <c r="W210" t="s">
        <v>30</v>
      </c>
      <c r="X210" t="s">
        <v>30</v>
      </c>
      <c r="Y210" s="29" t="s">
        <v>30</v>
      </c>
      <c r="Z210" s="29" t="s">
        <v>30</v>
      </c>
      <c r="AA210" s="29" t="s">
        <v>30</v>
      </c>
      <c r="AB210" t="s">
        <v>30</v>
      </c>
      <c r="AC210" t="s">
        <v>30</v>
      </c>
      <c r="AD210" t="s">
        <v>30</v>
      </c>
      <c r="AE210" t="s">
        <v>30</v>
      </c>
      <c r="AF210" t="s">
        <v>30</v>
      </c>
      <c r="AG210" t="s">
        <v>30</v>
      </c>
      <c r="AH210" t="s">
        <v>30</v>
      </c>
      <c r="AI210" t="s">
        <v>30</v>
      </c>
      <c r="AJ210" t="s">
        <v>6842</v>
      </c>
      <c r="AK210" t="s">
        <v>30</v>
      </c>
      <c r="AL210" t="s">
        <v>30</v>
      </c>
      <c r="AM210" t="s">
        <v>30</v>
      </c>
      <c r="AN210" s="29" t="s">
        <v>30</v>
      </c>
      <c r="AO210" t="s">
        <v>30</v>
      </c>
      <c r="AP210" t="s">
        <v>30</v>
      </c>
      <c r="AQ210" t="s">
        <v>30</v>
      </c>
      <c r="AR210" t="s">
        <v>30</v>
      </c>
      <c r="AS210" t="s">
        <v>30</v>
      </c>
      <c r="AT210" t="s">
        <v>30</v>
      </c>
      <c r="AU210" t="s">
        <v>30</v>
      </c>
      <c r="AV210" t="s">
        <v>30</v>
      </c>
      <c r="AW210" t="s">
        <v>30</v>
      </c>
      <c r="AX210" t="s">
        <v>30</v>
      </c>
      <c r="AY210" t="s">
        <v>30</v>
      </c>
      <c r="AZ210" t="s">
        <v>30</v>
      </c>
      <c r="BA210" t="s">
        <v>30</v>
      </c>
      <c r="BB210" t="s">
        <v>30</v>
      </c>
      <c r="BC210" t="s">
        <v>30</v>
      </c>
      <c r="BD210" t="s">
        <v>30</v>
      </c>
      <c r="BE210" t="s">
        <v>30</v>
      </c>
      <c r="BF210" t="s">
        <v>30</v>
      </c>
      <c r="BG210" t="s">
        <v>30</v>
      </c>
      <c r="BH210" t="s">
        <v>30</v>
      </c>
      <c r="BI210" t="s">
        <v>30</v>
      </c>
      <c r="BJ210" t="s">
        <v>30</v>
      </c>
      <c r="BK210" s="29" t="s">
        <v>30</v>
      </c>
      <c r="BL210" t="s">
        <v>3914</v>
      </c>
      <c r="BM210" t="s">
        <v>3915</v>
      </c>
      <c r="BN210" s="30">
        <v>45329.408356481501</v>
      </c>
      <c r="BO210" t="s">
        <v>6843</v>
      </c>
      <c r="BP210" t="s">
        <v>6844</v>
      </c>
      <c r="BQ210" t="s">
        <v>6845</v>
      </c>
      <c r="BR210" t="s">
        <v>3962</v>
      </c>
      <c r="BS210" t="s">
        <v>3920</v>
      </c>
      <c r="BT210" t="s">
        <v>4302</v>
      </c>
      <c r="BU210" t="s">
        <v>4303</v>
      </c>
      <c r="BV210" t="s">
        <v>6846</v>
      </c>
      <c r="BW210" t="s">
        <v>6847</v>
      </c>
      <c r="BX210" t="s">
        <v>3966</v>
      </c>
      <c r="BY210" t="s">
        <v>3926</v>
      </c>
      <c r="BZ210" t="s">
        <v>3927</v>
      </c>
      <c r="CA210" s="30">
        <v>45329.408310185201</v>
      </c>
      <c r="CB210" s="30">
        <v>45329.408356481501</v>
      </c>
      <c r="CC210" s="30">
        <v>45329.407129629602</v>
      </c>
      <c r="CD210" t="s">
        <v>15</v>
      </c>
      <c r="CE210">
        <v>2024</v>
      </c>
      <c r="CF210">
        <v>2</v>
      </c>
      <c r="CG210" t="s">
        <v>3967</v>
      </c>
      <c r="CH210" t="s">
        <v>55</v>
      </c>
      <c r="CI210" t="s">
        <v>3929</v>
      </c>
      <c r="CJ210" t="s">
        <v>3930</v>
      </c>
      <c r="CK210" t="s">
        <v>3931</v>
      </c>
      <c r="CL210" t="s">
        <v>3967</v>
      </c>
      <c r="CM210">
        <v>2035</v>
      </c>
      <c r="CN210" t="s">
        <v>3967</v>
      </c>
      <c r="CO210" t="s">
        <v>3967</v>
      </c>
      <c r="CP210" s="30">
        <v>45329</v>
      </c>
      <c r="CQ210" s="30">
        <v>45694</v>
      </c>
      <c r="CR210" t="s">
        <v>3968</v>
      </c>
      <c r="CS210" t="s">
        <v>4552</v>
      </c>
      <c r="CT210" t="s">
        <v>6848</v>
      </c>
      <c r="CU210">
        <v>34268</v>
      </c>
      <c r="CV210">
        <v>30</v>
      </c>
      <c r="CW210" t="s">
        <v>3971</v>
      </c>
      <c r="CX210" t="s">
        <v>3968</v>
      </c>
      <c r="CY210" t="s">
        <v>3972</v>
      </c>
      <c r="CZ210" t="s">
        <v>3973</v>
      </c>
      <c r="DA210" t="s">
        <v>6803</v>
      </c>
      <c r="DB210" t="s">
        <v>6846</v>
      </c>
      <c r="DC210" t="s">
        <v>6846</v>
      </c>
      <c r="DD210" t="s">
        <v>6849</v>
      </c>
      <c r="DE210" t="s">
        <v>6850</v>
      </c>
      <c r="DF210" t="s">
        <v>6851</v>
      </c>
      <c r="DG210" t="s">
        <v>3968</v>
      </c>
      <c r="DH210" t="s">
        <v>5837</v>
      </c>
      <c r="DI210" t="s">
        <v>3978</v>
      </c>
      <c r="DJ210" t="s">
        <v>3979</v>
      </c>
      <c r="DK210" t="s">
        <v>3957</v>
      </c>
      <c r="DL210" t="s">
        <v>3926</v>
      </c>
      <c r="DM210" t="s">
        <v>3945</v>
      </c>
      <c r="DN210" t="s">
        <v>3927</v>
      </c>
      <c r="DO210" t="s">
        <v>3966</v>
      </c>
      <c r="DP210" t="s">
        <v>3980</v>
      </c>
      <c r="DQ210" t="s">
        <v>15</v>
      </c>
      <c r="DR210" t="s">
        <v>3980</v>
      </c>
      <c r="DS210" t="s">
        <v>3981</v>
      </c>
      <c r="DT210" t="s">
        <v>3949</v>
      </c>
      <c r="DU210" t="s">
        <v>6806</v>
      </c>
      <c r="DV210">
        <v>0</v>
      </c>
      <c r="DW210">
        <v>0</v>
      </c>
      <c r="DX210" t="s">
        <v>3931</v>
      </c>
      <c r="DY210" t="s">
        <v>6852</v>
      </c>
      <c r="DZ210" s="30" t="s">
        <v>30</v>
      </c>
      <c r="EA210" t="s">
        <v>3931</v>
      </c>
      <c r="EB210" t="s">
        <v>3931</v>
      </c>
      <c r="EC210" t="s">
        <v>3931</v>
      </c>
      <c r="ED210" t="s">
        <v>3931</v>
      </c>
      <c r="EE210" t="s">
        <v>6853</v>
      </c>
      <c r="EF210" t="s">
        <v>6854</v>
      </c>
      <c r="EG210" t="s">
        <v>30</v>
      </c>
      <c r="EH210" t="s">
        <v>30</v>
      </c>
      <c r="EI210" t="s">
        <v>30</v>
      </c>
      <c r="EJ210" t="s">
        <v>30</v>
      </c>
      <c r="EK210" t="s">
        <v>30</v>
      </c>
      <c r="EL210">
        <v>0</v>
      </c>
      <c r="EM210">
        <v>0</v>
      </c>
      <c r="EN210" t="s">
        <v>30</v>
      </c>
      <c r="EO210" t="s">
        <v>30</v>
      </c>
      <c r="EP210">
        <v>0</v>
      </c>
      <c r="EQ210">
        <v>0</v>
      </c>
      <c r="ER210">
        <v>1</v>
      </c>
      <c r="ES210" t="s">
        <v>62</v>
      </c>
      <c r="ET210" t="s">
        <v>6846</v>
      </c>
      <c r="EU210">
        <v>0</v>
      </c>
      <c r="EV210" t="s">
        <v>30</v>
      </c>
      <c r="EW210" t="s">
        <v>30</v>
      </c>
      <c r="EX210" t="s">
        <v>30</v>
      </c>
      <c r="EY210" t="s">
        <v>30</v>
      </c>
      <c r="EZ210" t="str">
        <f t="shared" si="3"/>
        <v/>
      </c>
      <c r="FA210">
        <v>4.6296296296296301E-5</v>
      </c>
      <c r="FB210" t="s">
        <v>15</v>
      </c>
      <c r="FC210">
        <v>1</v>
      </c>
      <c r="FD210">
        <v>0</v>
      </c>
      <c r="FG210" t="s">
        <v>30</v>
      </c>
      <c r="FH210" t="s">
        <v>30</v>
      </c>
      <c r="FI210" t="s">
        <v>30</v>
      </c>
      <c r="FJ210" t="s">
        <v>30</v>
      </c>
      <c r="FK210" t="s">
        <v>30</v>
      </c>
      <c r="FL210">
        <v>1</v>
      </c>
      <c r="FM210" t="s">
        <v>6810</v>
      </c>
      <c r="FN210">
        <v>1</v>
      </c>
      <c r="FO210">
        <v>0</v>
      </c>
      <c r="FP210" t="s">
        <v>350</v>
      </c>
      <c r="FQ210">
        <v>1</v>
      </c>
      <c r="FR210">
        <v>0</v>
      </c>
      <c r="FS210" t="s">
        <v>30</v>
      </c>
      <c r="FT210" t="s">
        <v>55</v>
      </c>
      <c r="FU210">
        <v>0</v>
      </c>
      <c r="FV210">
        <v>0</v>
      </c>
      <c r="FW210">
        <v>0</v>
      </c>
      <c r="FX210">
        <v>0</v>
      </c>
      <c r="FY210" t="s">
        <v>62</v>
      </c>
      <c r="FZ210" t="s">
        <v>3957</v>
      </c>
      <c r="GA210" t="s">
        <v>30</v>
      </c>
      <c r="GB210" t="s">
        <v>30</v>
      </c>
      <c r="GC210" t="s">
        <v>30</v>
      </c>
    </row>
    <row r="211" spans="1:185" x14ac:dyDescent="0.25">
      <c r="A211" t="s">
        <v>350</v>
      </c>
      <c r="B211" t="s">
        <v>1937</v>
      </c>
      <c r="C211">
        <v>1</v>
      </c>
      <c r="D211" t="s">
        <v>1937</v>
      </c>
      <c r="E211">
        <v>1</v>
      </c>
      <c r="F211" t="s">
        <v>3957</v>
      </c>
      <c r="G211" t="s">
        <v>3957</v>
      </c>
      <c r="H211" t="s">
        <v>30</v>
      </c>
      <c r="I211" t="s">
        <v>30</v>
      </c>
      <c r="J211" t="s">
        <v>30</v>
      </c>
      <c r="K211" t="s">
        <v>30</v>
      </c>
      <c r="L211" t="s">
        <v>30</v>
      </c>
      <c r="M211" t="s">
        <v>30</v>
      </c>
      <c r="N211" t="s">
        <v>30</v>
      </c>
      <c r="O211" t="s">
        <v>30</v>
      </c>
      <c r="P211" t="s">
        <v>30</v>
      </c>
      <c r="Q211" s="29" t="s">
        <v>30</v>
      </c>
      <c r="R211" s="29" t="s">
        <v>30</v>
      </c>
      <c r="S211" t="s">
        <v>30</v>
      </c>
      <c r="T211" t="s">
        <v>30</v>
      </c>
      <c r="U211" t="s">
        <v>30</v>
      </c>
      <c r="V211" t="s">
        <v>30</v>
      </c>
      <c r="W211" t="s">
        <v>30</v>
      </c>
      <c r="X211" t="s">
        <v>30</v>
      </c>
      <c r="Y211" s="29" t="s">
        <v>30</v>
      </c>
      <c r="Z211" s="29" t="s">
        <v>30</v>
      </c>
      <c r="AA211" s="29" t="s">
        <v>30</v>
      </c>
      <c r="AB211" t="s">
        <v>30</v>
      </c>
      <c r="AC211" t="s">
        <v>30</v>
      </c>
      <c r="AD211" t="s">
        <v>30</v>
      </c>
      <c r="AE211" t="s">
        <v>30</v>
      </c>
      <c r="AF211" t="s">
        <v>30</v>
      </c>
      <c r="AG211" t="s">
        <v>30</v>
      </c>
      <c r="AH211" t="s">
        <v>30</v>
      </c>
      <c r="AI211" t="s">
        <v>30</v>
      </c>
      <c r="AJ211" t="s">
        <v>6855</v>
      </c>
      <c r="AK211" t="s">
        <v>30</v>
      </c>
      <c r="AL211" t="s">
        <v>30</v>
      </c>
      <c r="AM211" t="s">
        <v>30</v>
      </c>
      <c r="AN211" s="29" t="s">
        <v>30</v>
      </c>
      <c r="AO211" t="s">
        <v>30</v>
      </c>
      <c r="AP211" t="s">
        <v>30</v>
      </c>
      <c r="AQ211" t="s">
        <v>30</v>
      </c>
      <c r="AR211" t="s">
        <v>30</v>
      </c>
      <c r="AS211" t="s">
        <v>30</v>
      </c>
      <c r="AT211" t="s">
        <v>30</v>
      </c>
      <c r="AU211" t="s">
        <v>30</v>
      </c>
      <c r="AV211" t="s">
        <v>30</v>
      </c>
      <c r="AW211" t="s">
        <v>30</v>
      </c>
      <c r="AX211" t="s">
        <v>30</v>
      </c>
      <c r="AY211" t="s">
        <v>30</v>
      </c>
      <c r="AZ211" t="s">
        <v>30</v>
      </c>
      <c r="BA211" t="s">
        <v>30</v>
      </c>
      <c r="BB211" t="s">
        <v>30</v>
      </c>
      <c r="BC211" t="s">
        <v>30</v>
      </c>
      <c r="BD211" t="s">
        <v>30</v>
      </c>
      <c r="BE211" t="s">
        <v>30</v>
      </c>
      <c r="BF211" t="s">
        <v>30</v>
      </c>
      <c r="BG211" t="s">
        <v>30</v>
      </c>
      <c r="BH211" t="s">
        <v>30</v>
      </c>
      <c r="BI211" t="s">
        <v>30</v>
      </c>
      <c r="BJ211" t="s">
        <v>30</v>
      </c>
      <c r="BK211" s="29" t="s">
        <v>30</v>
      </c>
      <c r="BL211" t="s">
        <v>3914</v>
      </c>
      <c r="BM211" t="s">
        <v>3915</v>
      </c>
      <c r="BN211" s="30">
        <v>45377.577997685199</v>
      </c>
      <c r="BO211" t="s">
        <v>6856</v>
      </c>
      <c r="BP211" t="s">
        <v>5239</v>
      </c>
      <c r="BQ211" t="s">
        <v>5240</v>
      </c>
      <c r="BR211" t="s">
        <v>3962</v>
      </c>
      <c r="BS211" t="s">
        <v>3920</v>
      </c>
      <c r="BT211" t="s">
        <v>4416</v>
      </c>
      <c r="BU211" t="s">
        <v>4417</v>
      </c>
      <c r="BV211" t="s">
        <v>5241</v>
      </c>
      <c r="BW211" t="s">
        <v>6857</v>
      </c>
      <c r="BX211" t="s">
        <v>3966</v>
      </c>
      <c r="BY211" t="s">
        <v>3926</v>
      </c>
      <c r="BZ211" t="s">
        <v>3927</v>
      </c>
      <c r="CA211" s="30">
        <v>45377.577962962998</v>
      </c>
      <c r="CB211" s="30">
        <v>45377.577997685199</v>
      </c>
      <c r="CC211" s="30">
        <v>45377.5754282407</v>
      </c>
      <c r="CD211" t="s">
        <v>15</v>
      </c>
      <c r="CE211">
        <v>2024</v>
      </c>
      <c r="CF211">
        <v>3</v>
      </c>
      <c r="CG211" t="s">
        <v>3967</v>
      </c>
      <c r="CH211" t="s">
        <v>55</v>
      </c>
      <c r="CI211" t="s">
        <v>3929</v>
      </c>
      <c r="CJ211" t="s">
        <v>3930</v>
      </c>
      <c r="CK211" t="s">
        <v>3931</v>
      </c>
      <c r="CL211" t="s">
        <v>3967</v>
      </c>
      <c r="CM211">
        <v>2035</v>
      </c>
      <c r="CN211" t="s">
        <v>3967</v>
      </c>
      <c r="CO211" t="s">
        <v>3967</v>
      </c>
      <c r="CP211" s="30">
        <v>45377</v>
      </c>
      <c r="CQ211" s="30">
        <v>45742</v>
      </c>
      <c r="CR211" t="s">
        <v>3968</v>
      </c>
      <c r="CS211" t="s">
        <v>5243</v>
      </c>
      <c r="CT211" t="s">
        <v>5244</v>
      </c>
      <c r="CU211">
        <v>26085</v>
      </c>
      <c r="CV211">
        <v>52</v>
      </c>
      <c r="CW211" t="s">
        <v>3935</v>
      </c>
      <c r="CX211" t="s">
        <v>3968</v>
      </c>
      <c r="CY211" t="s">
        <v>6858</v>
      </c>
      <c r="CZ211" t="s">
        <v>3973</v>
      </c>
      <c r="DA211" t="s">
        <v>6803</v>
      </c>
      <c r="DB211" t="s">
        <v>5241</v>
      </c>
      <c r="DC211" t="s">
        <v>5241</v>
      </c>
      <c r="DD211" t="s">
        <v>6859</v>
      </c>
      <c r="DE211" t="s">
        <v>6860</v>
      </c>
      <c r="DF211" t="s">
        <v>4628</v>
      </c>
      <c r="DG211" t="s">
        <v>3968</v>
      </c>
      <c r="DH211" t="s">
        <v>4629</v>
      </c>
      <c r="DI211" t="s">
        <v>3978</v>
      </c>
      <c r="DJ211" t="s">
        <v>3979</v>
      </c>
      <c r="DK211" t="s">
        <v>3957</v>
      </c>
      <c r="DL211" t="s">
        <v>3926</v>
      </c>
      <c r="DM211" t="s">
        <v>3945</v>
      </c>
      <c r="DN211" t="s">
        <v>3927</v>
      </c>
      <c r="DO211" t="s">
        <v>3966</v>
      </c>
      <c r="DP211" t="s">
        <v>3980</v>
      </c>
      <c r="DQ211" t="s">
        <v>15</v>
      </c>
      <c r="DR211" t="s">
        <v>3980</v>
      </c>
      <c r="DS211" t="s">
        <v>3981</v>
      </c>
      <c r="DT211" t="s">
        <v>3949</v>
      </c>
      <c r="DU211" t="s">
        <v>6806</v>
      </c>
      <c r="DV211">
        <v>0</v>
      </c>
      <c r="DW211">
        <v>0</v>
      </c>
      <c r="DX211" t="s">
        <v>3931</v>
      </c>
      <c r="DY211" t="s">
        <v>6861</v>
      </c>
      <c r="DZ211" s="30" t="s">
        <v>30</v>
      </c>
      <c r="EA211" t="s">
        <v>3931</v>
      </c>
      <c r="EB211" t="s">
        <v>3931</v>
      </c>
      <c r="EC211" t="s">
        <v>3931</v>
      </c>
      <c r="ED211" t="s">
        <v>3931</v>
      </c>
      <c r="EE211" t="s">
        <v>5247</v>
      </c>
      <c r="EF211" t="s">
        <v>6862</v>
      </c>
      <c r="EG211" t="s">
        <v>30</v>
      </c>
      <c r="EH211" t="s">
        <v>30</v>
      </c>
      <c r="EI211" t="s">
        <v>30</v>
      </c>
      <c r="EJ211" t="s">
        <v>30</v>
      </c>
      <c r="EK211" t="s">
        <v>30</v>
      </c>
      <c r="EL211">
        <v>0</v>
      </c>
      <c r="EM211">
        <v>0</v>
      </c>
      <c r="EN211" t="s">
        <v>30</v>
      </c>
      <c r="EO211" t="s">
        <v>30</v>
      </c>
      <c r="EP211">
        <v>0</v>
      </c>
      <c r="EQ211">
        <v>0</v>
      </c>
      <c r="ER211">
        <v>1</v>
      </c>
      <c r="ES211" t="s">
        <v>62</v>
      </c>
      <c r="ET211" t="s">
        <v>5241</v>
      </c>
      <c r="EU211">
        <v>0</v>
      </c>
      <c r="EV211" t="s">
        <v>30</v>
      </c>
      <c r="EW211" t="s">
        <v>30</v>
      </c>
      <c r="EX211" t="s">
        <v>30</v>
      </c>
      <c r="EY211" t="s">
        <v>30</v>
      </c>
      <c r="EZ211" t="str">
        <f t="shared" si="3"/>
        <v/>
      </c>
      <c r="FA211">
        <v>3.4722222222222202E-5</v>
      </c>
      <c r="FB211" t="s">
        <v>15</v>
      </c>
      <c r="FC211">
        <v>1</v>
      </c>
      <c r="FD211">
        <v>0</v>
      </c>
      <c r="FG211" t="s">
        <v>30</v>
      </c>
      <c r="FH211" t="s">
        <v>30</v>
      </c>
      <c r="FI211" t="s">
        <v>30</v>
      </c>
      <c r="FJ211" t="s">
        <v>30</v>
      </c>
      <c r="FK211" t="s">
        <v>30</v>
      </c>
      <c r="FL211">
        <v>1</v>
      </c>
      <c r="FM211" t="s">
        <v>6810</v>
      </c>
      <c r="FN211">
        <v>1</v>
      </c>
      <c r="FO211">
        <v>0</v>
      </c>
      <c r="FP211" t="s">
        <v>350</v>
      </c>
      <c r="FQ211">
        <v>1</v>
      </c>
      <c r="FR211">
        <v>0</v>
      </c>
      <c r="FS211" t="s">
        <v>30</v>
      </c>
      <c r="FT211" t="s">
        <v>55</v>
      </c>
      <c r="FU211">
        <v>0</v>
      </c>
      <c r="FV211">
        <v>0</v>
      </c>
      <c r="FW211">
        <v>0</v>
      </c>
      <c r="FX211">
        <v>0</v>
      </c>
      <c r="FY211" t="s">
        <v>62</v>
      </c>
      <c r="FZ211" t="s">
        <v>3957</v>
      </c>
      <c r="GA211" t="s">
        <v>30</v>
      </c>
      <c r="GB211" t="s">
        <v>30</v>
      </c>
      <c r="GC211" t="s">
        <v>30</v>
      </c>
    </row>
    <row r="212" spans="1:185" x14ac:dyDescent="0.25">
      <c r="A212" t="s">
        <v>369</v>
      </c>
      <c r="B212" t="s">
        <v>1976</v>
      </c>
      <c r="C212">
        <v>1</v>
      </c>
      <c r="D212" t="s">
        <v>1976</v>
      </c>
      <c r="E212">
        <v>1</v>
      </c>
      <c r="F212" t="s">
        <v>6863</v>
      </c>
      <c r="G212" t="s">
        <v>6863</v>
      </c>
      <c r="H212" t="s">
        <v>30</v>
      </c>
      <c r="I212" t="s">
        <v>30</v>
      </c>
      <c r="J212" t="s">
        <v>30</v>
      </c>
      <c r="K212" t="s">
        <v>30</v>
      </c>
      <c r="L212" t="s">
        <v>30</v>
      </c>
      <c r="M212" t="s">
        <v>30</v>
      </c>
      <c r="N212" t="s">
        <v>30</v>
      </c>
      <c r="O212" t="s">
        <v>30</v>
      </c>
      <c r="P212" t="s">
        <v>30</v>
      </c>
      <c r="Q212" s="29" t="s">
        <v>30</v>
      </c>
      <c r="R212" s="29" t="s">
        <v>30</v>
      </c>
      <c r="S212" t="s">
        <v>30</v>
      </c>
      <c r="T212" t="s">
        <v>30</v>
      </c>
      <c r="U212" t="s">
        <v>30</v>
      </c>
      <c r="V212" t="s">
        <v>30</v>
      </c>
      <c r="W212" t="s">
        <v>30</v>
      </c>
      <c r="X212" t="s">
        <v>30</v>
      </c>
      <c r="Y212" s="29" t="s">
        <v>30</v>
      </c>
      <c r="Z212" s="29" t="s">
        <v>30</v>
      </c>
      <c r="AA212" s="29" t="s">
        <v>30</v>
      </c>
      <c r="AB212" t="s">
        <v>30</v>
      </c>
      <c r="AC212" t="s">
        <v>30</v>
      </c>
      <c r="AD212" t="s">
        <v>30</v>
      </c>
      <c r="AE212" t="s">
        <v>30</v>
      </c>
      <c r="AF212" t="s">
        <v>30</v>
      </c>
      <c r="AG212" t="s">
        <v>30</v>
      </c>
      <c r="AH212" t="s">
        <v>30</v>
      </c>
      <c r="AI212" t="s">
        <v>30</v>
      </c>
      <c r="AJ212" t="s">
        <v>6864</v>
      </c>
      <c r="AK212" t="s">
        <v>30</v>
      </c>
      <c r="AL212" t="s">
        <v>30</v>
      </c>
      <c r="AM212" t="s">
        <v>30</v>
      </c>
      <c r="AN212" s="29" t="s">
        <v>30</v>
      </c>
      <c r="AO212" t="s">
        <v>30</v>
      </c>
      <c r="AP212" t="s">
        <v>30</v>
      </c>
      <c r="AQ212" t="s">
        <v>30</v>
      </c>
      <c r="AR212" t="s">
        <v>30</v>
      </c>
      <c r="AS212" t="s">
        <v>30</v>
      </c>
      <c r="AT212" t="s">
        <v>30</v>
      </c>
      <c r="AU212" t="s">
        <v>30</v>
      </c>
      <c r="AV212" t="s">
        <v>30</v>
      </c>
      <c r="AW212" t="s">
        <v>30</v>
      </c>
      <c r="AX212" t="s">
        <v>30</v>
      </c>
      <c r="AY212" t="s">
        <v>30</v>
      </c>
      <c r="AZ212" t="s">
        <v>30</v>
      </c>
      <c r="BA212" t="s">
        <v>30</v>
      </c>
      <c r="BB212" t="s">
        <v>30</v>
      </c>
      <c r="BC212" t="s">
        <v>30</v>
      </c>
      <c r="BD212" t="s">
        <v>30</v>
      </c>
      <c r="BE212" t="s">
        <v>30</v>
      </c>
      <c r="BF212" t="s">
        <v>30</v>
      </c>
      <c r="BG212" t="s">
        <v>30</v>
      </c>
      <c r="BH212" t="s">
        <v>30</v>
      </c>
      <c r="BI212" t="s">
        <v>30</v>
      </c>
      <c r="BJ212" t="s">
        <v>30</v>
      </c>
      <c r="BK212" s="29" t="s">
        <v>30</v>
      </c>
      <c r="BL212" t="s">
        <v>3914</v>
      </c>
      <c r="BM212" t="s">
        <v>3915</v>
      </c>
      <c r="BN212" s="30">
        <v>45526.495567129597</v>
      </c>
      <c r="BO212" t="s">
        <v>6865</v>
      </c>
      <c r="BP212" t="s">
        <v>6866</v>
      </c>
      <c r="BQ212" t="s">
        <v>6867</v>
      </c>
      <c r="BR212" t="s">
        <v>3962</v>
      </c>
      <c r="BS212" t="s">
        <v>3920</v>
      </c>
      <c r="BT212" t="s">
        <v>4416</v>
      </c>
      <c r="BU212" t="s">
        <v>4417</v>
      </c>
      <c r="BV212" t="s">
        <v>6868</v>
      </c>
      <c r="BW212" t="s">
        <v>6869</v>
      </c>
      <c r="BX212" t="s">
        <v>6870</v>
      </c>
      <c r="BY212" t="s">
        <v>3926</v>
      </c>
      <c r="BZ212" t="s">
        <v>4123</v>
      </c>
      <c r="CA212" s="30">
        <v>45526.476493055598</v>
      </c>
      <c r="CB212" s="30">
        <v>45526.476493055598</v>
      </c>
      <c r="CC212" s="30">
        <v>45526.474282407398</v>
      </c>
      <c r="CD212" t="s">
        <v>14</v>
      </c>
      <c r="CE212">
        <v>2024</v>
      </c>
      <c r="CF212">
        <v>8</v>
      </c>
      <c r="CG212" t="s">
        <v>6871</v>
      </c>
      <c r="CH212" t="s">
        <v>55</v>
      </c>
      <c r="CI212" t="s">
        <v>3929</v>
      </c>
      <c r="CJ212" t="s">
        <v>3930</v>
      </c>
      <c r="CK212" t="s">
        <v>3931</v>
      </c>
      <c r="CL212" t="s">
        <v>6871</v>
      </c>
      <c r="CM212">
        <v>0</v>
      </c>
      <c r="CN212" t="s">
        <v>71</v>
      </c>
      <c r="CO212" t="s">
        <v>6871</v>
      </c>
      <c r="CP212" s="30" t="s">
        <v>30</v>
      </c>
      <c r="CQ212" s="30" t="s">
        <v>30</v>
      </c>
      <c r="CR212" t="s">
        <v>3968</v>
      </c>
      <c r="CS212" t="s">
        <v>5230</v>
      </c>
      <c r="CT212" t="s">
        <v>6872</v>
      </c>
      <c r="CU212">
        <v>37721</v>
      </c>
      <c r="CV212">
        <v>21</v>
      </c>
      <c r="CW212" t="s">
        <v>3971</v>
      </c>
      <c r="CX212" t="s">
        <v>3968</v>
      </c>
      <c r="CY212" t="s">
        <v>6873</v>
      </c>
      <c r="CZ212" t="s">
        <v>6874</v>
      </c>
      <c r="DA212" t="s">
        <v>6875</v>
      </c>
      <c r="DB212" t="s">
        <v>6868</v>
      </c>
      <c r="DC212" t="s">
        <v>6868</v>
      </c>
      <c r="DD212" t="s">
        <v>6876</v>
      </c>
      <c r="DE212" t="s">
        <v>5855</v>
      </c>
      <c r="DF212" t="s">
        <v>4252</v>
      </c>
      <c r="DG212" t="s">
        <v>3968</v>
      </c>
      <c r="DH212" t="s">
        <v>4078</v>
      </c>
      <c r="DI212" t="s">
        <v>6877</v>
      </c>
      <c r="DJ212" t="s">
        <v>6878</v>
      </c>
      <c r="DK212" t="s">
        <v>6863</v>
      </c>
      <c r="DL212" t="s">
        <v>3926</v>
      </c>
      <c r="DM212" t="s">
        <v>4136</v>
      </c>
      <c r="DN212" t="s">
        <v>4123</v>
      </c>
      <c r="DO212" t="s">
        <v>6870</v>
      </c>
      <c r="DP212" t="s">
        <v>4110</v>
      </c>
      <c r="DQ212" t="s">
        <v>14</v>
      </c>
      <c r="DR212" t="s">
        <v>14</v>
      </c>
      <c r="DS212" t="s">
        <v>3948</v>
      </c>
      <c r="DT212" t="s">
        <v>3949</v>
      </c>
      <c r="DU212" t="s">
        <v>6879</v>
      </c>
      <c r="DV212">
        <v>0.27</v>
      </c>
      <c r="DW212">
        <v>0.27</v>
      </c>
      <c r="DX212" t="s">
        <v>3931</v>
      </c>
      <c r="DY212" t="s">
        <v>6880</v>
      </c>
      <c r="DZ212" s="30">
        <v>45526.495567129597</v>
      </c>
      <c r="EA212" t="s">
        <v>6881</v>
      </c>
      <c r="EB212" t="s">
        <v>3931</v>
      </c>
      <c r="EC212" t="s">
        <v>6882</v>
      </c>
      <c r="ED212" t="s">
        <v>6883</v>
      </c>
      <c r="EE212" t="s">
        <v>5235</v>
      </c>
      <c r="EF212" t="s">
        <v>6884</v>
      </c>
      <c r="EG212" t="s">
        <v>39</v>
      </c>
      <c r="EH212">
        <v>0</v>
      </c>
      <c r="EI212">
        <v>0</v>
      </c>
      <c r="EJ212">
        <v>1</v>
      </c>
      <c r="EK212">
        <v>0</v>
      </c>
      <c r="EL212">
        <v>0</v>
      </c>
      <c r="EM212">
        <v>0</v>
      </c>
      <c r="EN212">
        <v>0</v>
      </c>
      <c r="EO212">
        <v>0</v>
      </c>
      <c r="EP212">
        <v>0</v>
      </c>
      <c r="EQ212">
        <v>0</v>
      </c>
      <c r="ER212">
        <v>1</v>
      </c>
      <c r="ES212" t="s">
        <v>56</v>
      </c>
      <c r="ET212" t="s">
        <v>6868</v>
      </c>
      <c r="EU212">
        <v>0</v>
      </c>
      <c r="EV212" t="s">
        <v>30</v>
      </c>
      <c r="EW212" t="s">
        <v>30</v>
      </c>
      <c r="EX212" t="s">
        <v>30</v>
      </c>
      <c r="EY212" t="s">
        <v>30</v>
      </c>
      <c r="EZ212">
        <f t="shared" si="3"/>
        <v>1.907407399994554E-2</v>
      </c>
      <c r="FA212">
        <v>1.9074074074074101E-2</v>
      </c>
      <c r="FB212" t="s">
        <v>14</v>
      </c>
      <c r="FC212">
        <v>0</v>
      </c>
      <c r="FD212">
        <v>1</v>
      </c>
      <c r="FF212">
        <v>1</v>
      </c>
      <c r="FG212" t="s">
        <v>30</v>
      </c>
      <c r="FH212" t="s">
        <v>30</v>
      </c>
      <c r="FI212" t="s">
        <v>30</v>
      </c>
      <c r="FJ212" t="s">
        <v>30</v>
      </c>
      <c r="FK212" t="s">
        <v>30</v>
      </c>
      <c r="FL212">
        <v>1</v>
      </c>
      <c r="FM212" t="s">
        <v>6885</v>
      </c>
      <c r="FN212">
        <v>0</v>
      </c>
      <c r="FO212">
        <v>1</v>
      </c>
      <c r="FP212" t="s">
        <v>369</v>
      </c>
      <c r="FQ212">
        <v>0</v>
      </c>
      <c r="FR212">
        <v>1</v>
      </c>
      <c r="FS212" t="s">
        <v>30</v>
      </c>
      <c r="FT212" t="s">
        <v>55</v>
      </c>
      <c r="FU212">
        <v>0</v>
      </c>
      <c r="FV212">
        <v>0</v>
      </c>
      <c r="FW212">
        <v>0</v>
      </c>
      <c r="FX212">
        <v>0</v>
      </c>
      <c r="FY212" t="s">
        <v>56</v>
      </c>
      <c r="FZ212" t="s">
        <v>6863</v>
      </c>
      <c r="GA212" t="s">
        <v>39</v>
      </c>
      <c r="GB212" t="s">
        <v>30</v>
      </c>
      <c r="GC212" t="s">
        <v>30</v>
      </c>
    </row>
    <row r="213" spans="1:185" x14ac:dyDescent="0.25">
      <c r="A213" t="s">
        <v>376</v>
      </c>
      <c r="B213" t="s">
        <v>1995</v>
      </c>
      <c r="C213">
        <v>1</v>
      </c>
      <c r="D213" t="s">
        <v>1995</v>
      </c>
      <c r="E213">
        <v>1</v>
      </c>
      <c r="F213" t="s">
        <v>4857</v>
      </c>
      <c r="G213" t="s">
        <v>4857</v>
      </c>
      <c r="H213" t="s">
        <v>30</v>
      </c>
      <c r="I213" t="s">
        <v>30</v>
      </c>
      <c r="J213" t="s">
        <v>30</v>
      </c>
      <c r="K213" t="s">
        <v>30</v>
      </c>
      <c r="L213" t="s">
        <v>30</v>
      </c>
      <c r="M213" t="s">
        <v>30</v>
      </c>
      <c r="N213" t="s">
        <v>30</v>
      </c>
      <c r="O213" t="s">
        <v>30</v>
      </c>
      <c r="P213" t="s">
        <v>30</v>
      </c>
      <c r="Q213" s="29" t="s">
        <v>30</v>
      </c>
      <c r="R213" s="29" t="s">
        <v>30</v>
      </c>
      <c r="S213" t="s">
        <v>30</v>
      </c>
      <c r="T213" t="s">
        <v>30</v>
      </c>
      <c r="U213" t="s">
        <v>30</v>
      </c>
      <c r="V213" t="s">
        <v>30</v>
      </c>
      <c r="W213" t="s">
        <v>30</v>
      </c>
      <c r="X213" t="s">
        <v>30</v>
      </c>
      <c r="Y213" s="29" t="s">
        <v>30</v>
      </c>
      <c r="Z213" s="29" t="s">
        <v>30</v>
      </c>
      <c r="AA213" s="29" t="s">
        <v>30</v>
      </c>
      <c r="AB213" t="s">
        <v>30</v>
      </c>
      <c r="AC213" t="s">
        <v>30</v>
      </c>
      <c r="AD213" t="s">
        <v>30</v>
      </c>
      <c r="AE213" t="s">
        <v>30</v>
      </c>
      <c r="AF213" t="s">
        <v>30</v>
      </c>
      <c r="AG213" t="s">
        <v>30</v>
      </c>
      <c r="AH213" t="s">
        <v>30</v>
      </c>
      <c r="AI213" t="s">
        <v>30</v>
      </c>
      <c r="AJ213" t="s">
        <v>6886</v>
      </c>
      <c r="AK213" t="s">
        <v>30</v>
      </c>
      <c r="AL213" t="s">
        <v>30</v>
      </c>
      <c r="AM213" t="s">
        <v>30</v>
      </c>
      <c r="AN213" s="29" t="s">
        <v>30</v>
      </c>
      <c r="AO213" t="s">
        <v>30</v>
      </c>
      <c r="AP213" t="s">
        <v>30</v>
      </c>
      <c r="AQ213" t="s">
        <v>30</v>
      </c>
      <c r="AR213" t="s">
        <v>30</v>
      </c>
      <c r="AS213" t="s">
        <v>30</v>
      </c>
      <c r="AT213" t="s">
        <v>30</v>
      </c>
      <c r="AU213" t="s">
        <v>30</v>
      </c>
      <c r="AV213" t="s">
        <v>30</v>
      </c>
      <c r="AW213" t="s">
        <v>30</v>
      </c>
      <c r="AX213" t="s">
        <v>30</v>
      </c>
      <c r="AY213" t="s">
        <v>30</v>
      </c>
      <c r="AZ213" t="s">
        <v>30</v>
      </c>
      <c r="BA213" t="s">
        <v>30</v>
      </c>
      <c r="BB213" t="s">
        <v>30</v>
      </c>
      <c r="BC213" t="s">
        <v>30</v>
      </c>
      <c r="BD213" t="s">
        <v>30</v>
      </c>
      <c r="BE213" t="s">
        <v>30</v>
      </c>
      <c r="BF213" t="s">
        <v>30</v>
      </c>
      <c r="BG213" t="s">
        <v>30</v>
      </c>
      <c r="BH213" t="s">
        <v>30</v>
      </c>
      <c r="BI213" t="s">
        <v>30</v>
      </c>
      <c r="BJ213" t="s">
        <v>30</v>
      </c>
      <c r="BK213" s="29" t="s">
        <v>30</v>
      </c>
      <c r="BL213" t="s">
        <v>3914</v>
      </c>
      <c r="BM213" t="s">
        <v>3915</v>
      </c>
      <c r="BN213" s="30">
        <v>45539.745729166701</v>
      </c>
      <c r="BO213" t="s">
        <v>6887</v>
      </c>
      <c r="BP213" t="s">
        <v>5900</v>
      </c>
      <c r="BQ213" t="s">
        <v>5901</v>
      </c>
      <c r="BR213" t="s">
        <v>3962</v>
      </c>
      <c r="BS213" t="s">
        <v>3920</v>
      </c>
      <c r="BT213" t="s">
        <v>3921</v>
      </c>
      <c r="BU213" t="s">
        <v>5902</v>
      </c>
      <c r="BV213" t="s">
        <v>5903</v>
      </c>
      <c r="BW213" t="s">
        <v>6888</v>
      </c>
      <c r="BX213" t="s">
        <v>4403</v>
      </c>
      <c r="BY213" t="s">
        <v>3926</v>
      </c>
      <c r="BZ213" t="s">
        <v>3927</v>
      </c>
      <c r="CA213" s="30">
        <v>45539.7352777778</v>
      </c>
      <c r="CB213" s="30">
        <v>45539.7352777778</v>
      </c>
      <c r="CC213" s="30">
        <v>45539.733715277798</v>
      </c>
      <c r="CD213" t="s">
        <v>14</v>
      </c>
      <c r="CE213">
        <v>2024</v>
      </c>
      <c r="CF213">
        <v>9</v>
      </c>
      <c r="CG213" t="s">
        <v>5158</v>
      </c>
      <c r="CH213" t="s">
        <v>55</v>
      </c>
      <c r="CI213" t="s">
        <v>3929</v>
      </c>
      <c r="CJ213" t="s">
        <v>3930</v>
      </c>
      <c r="CK213" t="s">
        <v>3931</v>
      </c>
      <c r="CL213" t="s">
        <v>5158</v>
      </c>
      <c r="CM213">
        <v>0</v>
      </c>
      <c r="CN213" t="s">
        <v>71</v>
      </c>
      <c r="CO213" t="s">
        <v>5158</v>
      </c>
      <c r="CP213" s="30" t="s">
        <v>30</v>
      </c>
      <c r="CQ213" s="30" t="s">
        <v>30</v>
      </c>
      <c r="CR213" t="s">
        <v>3968</v>
      </c>
      <c r="CS213" t="s">
        <v>5905</v>
      </c>
      <c r="CT213" t="s">
        <v>4777</v>
      </c>
      <c r="CU213">
        <v>21449</v>
      </c>
      <c r="CV213">
        <v>65</v>
      </c>
      <c r="CW213" t="s">
        <v>3935</v>
      </c>
      <c r="CX213" t="s">
        <v>3996</v>
      </c>
      <c r="CY213" t="s">
        <v>4863</v>
      </c>
      <c r="CZ213" t="s">
        <v>4864</v>
      </c>
      <c r="DA213" t="s">
        <v>6889</v>
      </c>
      <c r="DB213" t="s">
        <v>5903</v>
      </c>
      <c r="DC213" t="s">
        <v>5903</v>
      </c>
      <c r="DD213" t="s">
        <v>6890</v>
      </c>
      <c r="DE213" t="s">
        <v>6891</v>
      </c>
      <c r="DF213" t="s">
        <v>6892</v>
      </c>
      <c r="DG213" t="s">
        <v>3996</v>
      </c>
      <c r="DH213" t="s">
        <v>5909</v>
      </c>
      <c r="DI213" t="s">
        <v>4003</v>
      </c>
      <c r="DJ213" t="s">
        <v>4408</v>
      </c>
      <c r="DK213" t="s">
        <v>4857</v>
      </c>
      <c r="DL213" t="s">
        <v>3926</v>
      </c>
      <c r="DM213" t="s">
        <v>3945</v>
      </c>
      <c r="DN213" t="s">
        <v>3927</v>
      </c>
      <c r="DO213" t="s">
        <v>4403</v>
      </c>
      <c r="DP213" t="s">
        <v>4110</v>
      </c>
      <c r="DQ213" t="s">
        <v>14</v>
      </c>
      <c r="DR213" t="s">
        <v>14</v>
      </c>
      <c r="DS213" t="s">
        <v>3948</v>
      </c>
      <c r="DT213" t="s">
        <v>3949</v>
      </c>
      <c r="DU213" t="s">
        <v>6893</v>
      </c>
      <c r="DV213">
        <v>0.15</v>
      </c>
      <c r="DW213">
        <v>0.15</v>
      </c>
      <c r="DX213" t="s">
        <v>3931</v>
      </c>
      <c r="DY213" t="s">
        <v>5137</v>
      </c>
      <c r="DZ213" s="30">
        <v>45539.745729166701</v>
      </c>
      <c r="EA213" t="s">
        <v>4112</v>
      </c>
      <c r="EB213" t="s">
        <v>3931</v>
      </c>
      <c r="EC213" t="s">
        <v>3931</v>
      </c>
      <c r="ED213" t="s">
        <v>3931</v>
      </c>
      <c r="EE213" t="s">
        <v>5910</v>
      </c>
      <c r="EF213" t="s">
        <v>6894</v>
      </c>
      <c r="EG213" t="s">
        <v>40</v>
      </c>
      <c r="EH213">
        <v>0</v>
      </c>
      <c r="EI213">
        <v>1</v>
      </c>
      <c r="EJ213">
        <v>0</v>
      </c>
      <c r="EK213">
        <v>0</v>
      </c>
      <c r="EL213">
        <v>0</v>
      </c>
      <c r="EM213">
        <v>0</v>
      </c>
      <c r="EN213">
        <v>0</v>
      </c>
      <c r="EO213">
        <v>0</v>
      </c>
      <c r="EP213">
        <v>0</v>
      </c>
      <c r="EQ213">
        <v>0</v>
      </c>
      <c r="ER213">
        <v>1</v>
      </c>
      <c r="ES213" t="s">
        <v>59</v>
      </c>
      <c r="ET213" t="s">
        <v>5903</v>
      </c>
      <c r="EU213">
        <v>0</v>
      </c>
      <c r="EV213" t="s">
        <v>30</v>
      </c>
      <c r="EW213" t="s">
        <v>30</v>
      </c>
      <c r="EX213" t="s">
        <v>30</v>
      </c>
      <c r="EY213" t="s">
        <v>30</v>
      </c>
      <c r="EZ213" t="str">
        <f t="shared" si="3"/>
        <v/>
      </c>
      <c r="FA213">
        <v>1.0451388888888901E-2</v>
      </c>
      <c r="FB213" t="s">
        <v>14</v>
      </c>
      <c r="FC213">
        <v>0</v>
      </c>
      <c r="FD213">
        <v>1</v>
      </c>
      <c r="FG213" t="s">
        <v>30</v>
      </c>
      <c r="FH213" t="s">
        <v>30</v>
      </c>
      <c r="FI213" t="s">
        <v>30</v>
      </c>
      <c r="FJ213" t="s">
        <v>30</v>
      </c>
      <c r="FK213" t="s">
        <v>30</v>
      </c>
      <c r="FL213">
        <v>1</v>
      </c>
      <c r="FM213" t="s">
        <v>6895</v>
      </c>
      <c r="FN213">
        <v>0</v>
      </c>
      <c r="FO213">
        <v>1</v>
      </c>
      <c r="FP213" t="s">
        <v>376</v>
      </c>
      <c r="FQ213">
        <v>0</v>
      </c>
      <c r="FR213">
        <v>1</v>
      </c>
      <c r="FS213" t="s">
        <v>30</v>
      </c>
      <c r="FT213" t="s">
        <v>55</v>
      </c>
      <c r="FU213">
        <v>0</v>
      </c>
      <c r="FV213">
        <v>0</v>
      </c>
      <c r="FW213">
        <v>0</v>
      </c>
      <c r="FX213">
        <v>0</v>
      </c>
      <c r="FY213" t="s">
        <v>59</v>
      </c>
      <c r="FZ213" t="s">
        <v>4857</v>
      </c>
      <c r="GA213" t="s">
        <v>40</v>
      </c>
      <c r="GB213" t="s">
        <v>30</v>
      </c>
      <c r="GC213" t="s">
        <v>30</v>
      </c>
    </row>
    <row r="214" spans="1:185" x14ac:dyDescent="0.25">
      <c r="A214" t="s">
        <v>391</v>
      </c>
      <c r="B214" t="s">
        <v>2036</v>
      </c>
      <c r="C214">
        <v>1</v>
      </c>
      <c r="D214" t="s">
        <v>2036</v>
      </c>
      <c r="E214">
        <v>1</v>
      </c>
      <c r="F214" t="s">
        <v>6896</v>
      </c>
      <c r="G214" t="s">
        <v>6896</v>
      </c>
      <c r="H214" t="s">
        <v>30</v>
      </c>
      <c r="I214" t="s">
        <v>30</v>
      </c>
      <c r="J214" t="s">
        <v>30</v>
      </c>
      <c r="K214" t="s">
        <v>30</v>
      </c>
      <c r="L214" t="s">
        <v>30</v>
      </c>
      <c r="M214" t="s">
        <v>30</v>
      </c>
      <c r="N214" t="s">
        <v>30</v>
      </c>
      <c r="O214" t="s">
        <v>30</v>
      </c>
      <c r="P214" t="s">
        <v>30</v>
      </c>
      <c r="Q214" s="29" t="s">
        <v>30</v>
      </c>
      <c r="R214" s="29" t="s">
        <v>30</v>
      </c>
      <c r="S214" t="s">
        <v>30</v>
      </c>
      <c r="T214" t="s">
        <v>30</v>
      </c>
      <c r="U214" t="s">
        <v>30</v>
      </c>
      <c r="V214" t="s">
        <v>30</v>
      </c>
      <c r="W214" t="s">
        <v>30</v>
      </c>
      <c r="X214" t="s">
        <v>30</v>
      </c>
      <c r="Y214" s="29" t="s">
        <v>30</v>
      </c>
      <c r="Z214" s="29" t="s">
        <v>30</v>
      </c>
      <c r="AA214" s="29" t="s">
        <v>30</v>
      </c>
      <c r="AB214" t="s">
        <v>30</v>
      </c>
      <c r="AC214" t="s">
        <v>30</v>
      </c>
      <c r="AD214" t="s">
        <v>30</v>
      </c>
      <c r="AE214" t="s">
        <v>30</v>
      </c>
      <c r="AF214" t="s">
        <v>30</v>
      </c>
      <c r="AG214" t="s">
        <v>30</v>
      </c>
      <c r="AH214" t="s">
        <v>30</v>
      </c>
      <c r="AI214" t="s">
        <v>30</v>
      </c>
      <c r="AJ214" t="s">
        <v>6897</v>
      </c>
      <c r="AK214" t="s">
        <v>30</v>
      </c>
      <c r="AL214" t="s">
        <v>30</v>
      </c>
      <c r="AM214" t="s">
        <v>30</v>
      </c>
      <c r="AN214" s="29" t="s">
        <v>30</v>
      </c>
      <c r="AO214" t="s">
        <v>30</v>
      </c>
      <c r="AP214" t="s">
        <v>30</v>
      </c>
      <c r="AQ214" t="s">
        <v>30</v>
      </c>
      <c r="AR214" t="s">
        <v>30</v>
      </c>
      <c r="AS214" t="s">
        <v>30</v>
      </c>
      <c r="AT214" t="s">
        <v>30</v>
      </c>
      <c r="AU214" t="s">
        <v>30</v>
      </c>
      <c r="AV214" t="s">
        <v>30</v>
      </c>
      <c r="AW214" t="s">
        <v>30</v>
      </c>
      <c r="AX214" t="s">
        <v>30</v>
      </c>
      <c r="AY214" t="s">
        <v>30</v>
      </c>
      <c r="AZ214" t="s">
        <v>30</v>
      </c>
      <c r="BA214" t="s">
        <v>30</v>
      </c>
      <c r="BB214" t="s">
        <v>30</v>
      </c>
      <c r="BC214" t="s">
        <v>30</v>
      </c>
      <c r="BD214" t="s">
        <v>30</v>
      </c>
      <c r="BE214" t="s">
        <v>30</v>
      </c>
      <c r="BF214" t="s">
        <v>30</v>
      </c>
      <c r="BG214" t="s">
        <v>30</v>
      </c>
      <c r="BH214" t="s">
        <v>30</v>
      </c>
      <c r="BI214" t="s">
        <v>30</v>
      </c>
      <c r="BJ214" t="s">
        <v>30</v>
      </c>
      <c r="BK214" s="29" t="s">
        <v>30</v>
      </c>
      <c r="BL214" t="s">
        <v>3914</v>
      </c>
      <c r="BM214" t="s">
        <v>3915</v>
      </c>
      <c r="BN214" s="30">
        <v>45551.473263888904</v>
      </c>
      <c r="BO214" t="s">
        <v>6898</v>
      </c>
      <c r="BP214" t="s">
        <v>6899</v>
      </c>
      <c r="BQ214" t="s">
        <v>6900</v>
      </c>
      <c r="BR214" t="s">
        <v>3962</v>
      </c>
      <c r="BS214" t="s">
        <v>3920</v>
      </c>
      <c r="BT214" t="s">
        <v>4302</v>
      </c>
      <c r="BU214" t="s">
        <v>4303</v>
      </c>
      <c r="BV214" t="s">
        <v>6901</v>
      </c>
      <c r="BW214" t="s">
        <v>6902</v>
      </c>
      <c r="BX214" t="s">
        <v>6903</v>
      </c>
      <c r="BY214" t="s">
        <v>3926</v>
      </c>
      <c r="BZ214" t="s">
        <v>4123</v>
      </c>
      <c r="CA214" s="30">
        <v>45551.304409722201</v>
      </c>
      <c r="CB214" s="30">
        <v>45551.406597222202</v>
      </c>
      <c r="CC214" s="30">
        <v>45551.303506944503</v>
      </c>
      <c r="CD214" t="s">
        <v>14</v>
      </c>
      <c r="CE214">
        <v>2024</v>
      </c>
      <c r="CF214">
        <v>9</v>
      </c>
      <c r="CG214" t="s">
        <v>6904</v>
      </c>
      <c r="CH214" t="s">
        <v>55</v>
      </c>
      <c r="CI214" t="s">
        <v>3929</v>
      </c>
      <c r="CJ214" t="s">
        <v>3930</v>
      </c>
      <c r="CK214" t="s">
        <v>3931</v>
      </c>
      <c r="CL214" t="s">
        <v>6904</v>
      </c>
      <c r="CM214">
        <v>0</v>
      </c>
      <c r="CN214" t="s">
        <v>71</v>
      </c>
      <c r="CO214" t="s">
        <v>6904</v>
      </c>
      <c r="CP214" s="30" t="s">
        <v>30</v>
      </c>
      <c r="CQ214" s="30" t="s">
        <v>30</v>
      </c>
      <c r="CR214" t="s">
        <v>3968</v>
      </c>
      <c r="CS214" t="s">
        <v>6905</v>
      </c>
      <c r="CT214" t="s">
        <v>6906</v>
      </c>
      <c r="CU214">
        <v>24195</v>
      </c>
      <c r="CV214">
        <v>58</v>
      </c>
      <c r="CW214" t="s">
        <v>3935</v>
      </c>
      <c r="CX214" t="s">
        <v>3968</v>
      </c>
      <c r="CY214" t="s">
        <v>6907</v>
      </c>
      <c r="CZ214" t="s">
        <v>6908</v>
      </c>
      <c r="DA214" t="s">
        <v>6909</v>
      </c>
      <c r="DB214" t="s">
        <v>6901</v>
      </c>
      <c r="DC214" t="s">
        <v>6901</v>
      </c>
      <c r="DD214" t="s">
        <v>5099</v>
      </c>
      <c r="DE214" t="s">
        <v>6910</v>
      </c>
      <c r="DF214" t="s">
        <v>4796</v>
      </c>
      <c r="DG214" t="s">
        <v>3968</v>
      </c>
      <c r="DH214" t="s">
        <v>4797</v>
      </c>
      <c r="DI214" t="s">
        <v>6877</v>
      </c>
      <c r="DJ214" t="s">
        <v>6911</v>
      </c>
      <c r="DK214" t="s">
        <v>6896</v>
      </c>
      <c r="DL214" t="s">
        <v>3926</v>
      </c>
      <c r="DM214" t="s">
        <v>4136</v>
      </c>
      <c r="DN214" t="s">
        <v>4123</v>
      </c>
      <c r="DO214" t="s">
        <v>6903</v>
      </c>
      <c r="DP214" t="s">
        <v>4110</v>
      </c>
      <c r="DQ214" t="s">
        <v>14</v>
      </c>
      <c r="DR214" t="s">
        <v>14</v>
      </c>
      <c r="DS214" t="s">
        <v>3948</v>
      </c>
      <c r="DT214" t="s">
        <v>3949</v>
      </c>
      <c r="DU214" t="s">
        <v>6912</v>
      </c>
      <c r="DV214">
        <v>1.36</v>
      </c>
      <c r="DW214">
        <v>1.36</v>
      </c>
      <c r="DX214" t="s">
        <v>3931</v>
      </c>
      <c r="DY214" t="s">
        <v>6913</v>
      </c>
      <c r="DZ214" s="30">
        <v>45551.473252314798</v>
      </c>
      <c r="EA214" t="s">
        <v>4112</v>
      </c>
      <c r="EB214" t="s">
        <v>3931</v>
      </c>
      <c r="EC214" t="s">
        <v>3931</v>
      </c>
      <c r="ED214" t="s">
        <v>3931</v>
      </c>
      <c r="EE214" t="s">
        <v>6914</v>
      </c>
      <c r="EF214" t="s">
        <v>6915</v>
      </c>
      <c r="EG214" t="s">
        <v>39</v>
      </c>
      <c r="EH214">
        <v>0</v>
      </c>
      <c r="EI214">
        <v>0</v>
      </c>
      <c r="EJ214">
        <v>1</v>
      </c>
      <c r="EK214">
        <v>0</v>
      </c>
      <c r="EL214">
        <v>0</v>
      </c>
      <c r="EM214">
        <v>0</v>
      </c>
      <c r="EN214">
        <v>0</v>
      </c>
      <c r="EO214">
        <v>0</v>
      </c>
      <c r="EP214">
        <v>0</v>
      </c>
      <c r="EQ214">
        <v>0</v>
      </c>
      <c r="ER214">
        <v>1</v>
      </c>
      <c r="ES214" t="s">
        <v>6916</v>
      </c>
      <c r="ET214" t="s">
        <v>6901</v>
      </c>
      <c r="EU214">
        <v>0</v>
      </c>
      <c r="EV214" t="s">
        <v>30</v>
      </c>
      <c r="EW214" t="s">
        <v>30</v>
      </c>
      <c r="EX214" t="s">
        <v>30</v>
      </c>
      <c r="EY214" t="s">
        <v>30</v>
      </c>
      <c r="EZ214">
        <f t="shared" si="3"/>
        <v>0.1688541667026584</v>
      </c>
      <c r="FA214">
        <v>0.168854166666667</v>
      </c>
      <c r="FB214" t="s">
        <v>14</v>
      </c>
      <c r="FC214">
        <v>0</v>
      </c>
      <c r="FD214">
        <v>1</v>
      </c>
      <c r="FF214">
        <v>1</v>
      </c>
      <c r="FG214" t="s">
        <v>30</v>
      </c>
      <c r="FH214" t="s">
        <v>30</v>
      </c>
      <c r="FI214" t="s">
        <v>30</v>
      </c>
      <c r="FJ214" t="s">
        <v>30</v>
      </c>
      <c r="FK214" t="s">
        <v>30</v>
      </c>
      <c r="FL214">
        <v>1</v>
      </c>
      <c r="FM214" t="s">
        <v>3730</v>
      </c>
      <c r="FN214">
        <v>0</v>
      </c>
      <c r="FO214">
        <v>1</v>
      </c>
      <c r="FP214" t="s">
        <v>391</v>
      </c>
      <c r="FQ214">
        <v>0</v>
      </c>
      <c r="FR214">
        <v>1</v>
      </c>
      <c r="FS214" t="s">
        <v>30</v>
      </c>
      <c r="FT214" t="s">
        <v>55</v>
      </c>
      <c r="FU214">
        <v>0</v>
      </c>
      <c r="FV214">
        <v>0</v>
      </c>
      <c r="FW214">
        <v>0</v>
      </c>
      <c r="FX214">
        <v>0</v>
      </c>
      <c r="FY214" t="s">
        <v>6916</v>
      </c>
      <c r="FZ214" t="s">
        <v>6896</v>
      </c>
      <c r="GA214" t="s">
        <v>39</v>
      </c>
      <c r="GB214" t="s">
        <v>30</v>
      </c>
      <c r="GC214" t="s">
        <v>30</v>
      </c>
    </row>
    <row r="215" spans="1:185" x14ac:dyDescent="0.25">
      <c r="A215" t="s">
        <v>391</v>
      </c>
      <c r="B215" t="s">
        <v>2036</v>
      </c>
      <c r="C215">
        <v>1</v>
      </c>
      <c r="D215" t="s">
        <v>2036</v>
      </c>
      <c r="E215">
        <v>1</v>
      </c>
      <c r="F215" t="s">
        <v>6917</v>
      </c>
      <c r="G215" t="s">
        <v>6917</v>
      </c>
      <c r="H215" t="s">
        <v>6918</v>
      </c>
      <c r="I215" t="s">
        <v>6919</v>
      </c>
      <c r="J215" t="s">
        <v>6223</v>
      </c>
      <c r="K215" t="s">
        <v>3981</v>
      </c>
      <c r="L215" t="s">
        <v>3971</v>
      </c>
      <c r="M215" t="s">
        <v>6224</v>
      </c>
      <c r="N215" t="s">
        <v>6248</v>
      </c>
      <c r="O215" t="s">
        <v>6920</v>
      </c>
      <c r="P215" t="s">
        <v>6921</v>
      </c>
      <c r="Q215" s="29">
        <v>45410</v>
      </c>
      <c r="R215" s="29">
        <v>45409</v>
      </c>
      <c r="S215">
        <v>-1</v>
      </c>
      <c r="T215" t="s">
        <v>6922</v>
      </c>
      <c r="U215" t="s">
        <v>6923</v>
      </c>
      <c r="V215" t="s">
        <v>6230</v>
      </c>
      <c r="W215" t="s">
        <v>6924</v>
      </c>
      <c r="X215" t="s">
        <v>6925</v>
      </c>
      <c r="Y215" s="29">
        <v>45433</v>
      </c>
      <c r="Z215" s="29">
        <v>45461</v>
      </c>
      <c r="AA215" s="29">
        <v>45440</v>
      </c>
      <c r="AB215" t="s">
        <v>33</v>
      </c>
      <c r="AC215" t="s">
        <v>6233</v>
      </c>
      <c r="AD215" t="s">
        <v>6926</v>
      </c>
      <c r="AE215" t="s">
        <v>6927</v>
      </c>
      <c r="AF215" t="s">
        <v>6928</v>
      </c>
      <c r="AG215" t="s">
        <v>34</v>
      </c>
      <c r="AH215" t="s">
        <v>6399</v>
      </c>
      <c r="AI215" t="s">
        <v>6929</v>
      </c>
      <c r="AJ215" t="s">
        <v>6929</v>
      </c>
      <c r="AK215" t="s">
        <v>6230</v>
      </c>
      <c r="AL215" t="s">
        <v>6930</v>
      </c>
      <c r="AM215" t="s">
        <v>6931</v>
      </c>
      <c r="AN215" s="29">
        <v>42958</v>
      </c>
      <c r="AO215">
        <v>2</v>
      </c>
      <c r="AP215" t="s">
        <v>3932</v>
      </c>
      <c r="AQ215" t="s">
        <v>3968</v>
      </c>
      <c r="AR215" t="s">
        <v>3932</v>
      </c>
      <c r="AS215" t="s">
        <v>3932</v>
      </c>
      <c r="AT215" t="s">
        <v>6242</v>
      </c>
      <c r="AU215" t="s">
        <v>6243</v>
      </c>
      <c r="AV215" t="s">
        <v>6244</v>
      </c>
      <c r="AW215" t="s">
        <v>6245</v>
      </c>
      <c r="AX215" t="s">
        <v>3971</v>
      </c>
      <c r="AY215" t="s">
        <v>6932</v>
      </c>
      <c r="AZ215" t="s">
        <v>6247</v>
      </c>
      <c r="BA215" t="s">
        <v>6248</v>
      </c>
      <c r="BB215" t="s">
        <v>6248</v>
      </c>
      <c r="BC215" t="s">
        <v>6248</v>
      </c>
      <c r="BD215" t="s">
        <v>3915</v>
      </c>
      <c r="BE215" t="s">
        <v>6681</v>
      </c>
      <c r="BF215" t="s">
        <v>6920</v>
      </c>
      <c r="BG215" t="s">
        <v>6933</v>
      </c>
      <c r="BH215" t="s">
        <v>6923</v>
      </c>
      <c r="BI215" t="s">
        <v>6934</v>
      </c>
      <c r="BJ215" t="s">
        <v>14</v>
      </c>
      <c r="BK215" s="29">
        <v>42958</v>
      </c>
      <c r="BL215" t="s">
        <v>3914</v>
      </c>
      <c r="BM215" t="s">
        <v>3915</v>
      </c>
      <c r="BN215" s="30">
        <v>45409.664351851898</v>
      </c>
      <c r="BO215" t="s">
        <v>6935</v>
      </c>
      <c r="BP215" t="s">
        <v>6934</v>
      </c>
      <c r="BQ215" t="s">
        <v>6936</v>
      </c>
      <c r="BR215" t="s">
        <v>6681</v>
      </c>
      <c r="BS215" t="s">
        <v>3920</v>
      </c>
      <c r="BT215" t="s">
        <v>3921</v>
      </c>
      <c r="BU215" t="s">
        <v>3922</v>
      </c>
      <c r="BV215" t="s">
        <v>6937</v>
      </c>
      <c r="BW215" t="s">
        <v>6938</v>
      </c>
      <c r="BX215" t="s">
        <v>6939</v>
      </c>
      <c r="BY215" t="s">
        <v>3926</v>
      </c>
      <c r="BZ215" t="s">
        <v>3927</v>
      </c>
      <c r="CA215" s="30">
        <v>45408.491261574098</v>
      </c>
      <c r="CB215" s="30">
        <v>45408.491261574098</v>
      </c>
      <c r="CC215" s="30">
        <v>45408.478518518503</v>
      </c>
      <c r="CD215" t="s">
        <v>14</v>
      </c>
      <c r="CE215">
        <v>2024</v>
      </c>
      <c r="CF215">
        <v>4</v>
      </c>
      <c r="CG215" t="s">
        <v>6940</v>
      </c>
      <c r="CH215" t="s">
        <v>55</v>
      </c>
      <c r="CI215" t="s">
        <v>3929</v>
      </c>
      <c r="CJ215" t="s">
        <v>3930</v>
      </c>
      <c r="CK215" t="s">
        <v>6940</v>
      </c>
      <c r="CL215" t="s">
        <v>6940</v>
      </c>
      <c r="CM215">
        <v>88992</v>
      </c>
      <c r="CN215" t="s">
        <v>6941</v>
      </c>
      <c r="CO215" t="s">
        <v>6940</v>
      </c>
      <c r="CP215" s="30" t="s">
        <v>30</v>
      </c>
      <c r="CQ215" s="30" t="s">
        <v>30</v>
      </c>
      <c r="CR215" t="s">
        <v>3932</v>
      </c>
      <c r="CS215" t="s">
        <v>6931</v>
      </c>
      <c r="CT215" t="s">
        <v>6930</v>
      </c>
      <c r="CU215">
        <v>42958</v>
      </c>
      <c r="CV215">
        <v>6</v>
      </c>
      <c r="CW215" t="s">
        <v>3971</v>
      </c>
      <c r="CX215" t="s">
        <v>3932</v>
      </c>
      <c r="CY215" t="s">
        <v>6925</v>
      </c>
      <c r="CZ215" t="s">
        <v>6942</v>
      </c>
      <c r="DA215" t="s">
        <v>391</v>
      </c>
      <c r="DB215" t="s">
        <v>6937</v>
      </c>
      <c r="DC215" t="s">
        <v>6937</v>
      </c>
      <c r="DD215" t="s">
        <v>3999</v>
      </c>
      <c r="DE215" t="s">
        <v>6943</v>
      </c>
      <c r="DF215" t="s">
        <v>4203</v>
      </c>
      <c r="DG215" t="s">
        <v>3932</v>
      </c>
      <c r="DH215" t="s">
        <v>6944</v>
      </c>
      <c r="DI215" t="s">
        <v>6877</v>
      </c>
      <c r="DJ215" t="s">
        <v>6945</v>
      </c>
      <c r="DK215" t="s">
        <v>6917</v>
      </c>
      <c r="DL215" t="s">
        <v>3926</v>
      </c>
      <c r="DM215" t="s">
        <v>3945</v>
      </c>
      <c r="DN215" t="s">
        <v>3927</v>
      </c>
      <c r="DO215" t="s">
        <v>6939</v>
      </c>
      <c r="DP215" t="s">
        <v>14</v>
      </c>
      <c r="DQ215" t="s">
        <v>14</v>
      </c>
      <c r="DR215" t="s">
        <v>6089</v>
      </c>
      <c r="DS215" t="s">
        <v>3948</v>
      </c>
      <c r="DT215" t="s">
        <v>3949</v>
      </c>
      <c r="DU215" t="s">
        <v>6946</v>
      </c>
      <c r="DV215">
        <v>12.13</v>
      </c>
      <c r="DW215">
        <v>12.13</v>
      </c>
      <c r="DX215" t="s">
        <v>3931</v>
      </c>
      <c r="DY215" t="s">
        <v>6947</v>
      </c>
      <c r="DZ215" s="30">
        <v>45409.483263888898</v>
      </c>
      <c r="EA215" t="s">
        <v>6948</v>
      </c>
      <c r="EB215" t="s">
        <v>3931</v>
      </c>
      <c r="EC215" t="s">
        <v>6949</v>
      </c>
      <c r="ED215" t="s">
        <v>6950</v>
      </c>
      <c r="EE215" t="s">
        <v>6920</v>
      </c>
      <c r="EF215" t="s">
        <v>6933</v>
      </c>
      <c r="EG215" t="s">
        <v>39</v>
      </c>
      <c r="EH215">
        <v>0</v>
      </c>
      <c r="EI215">
        <v>0</v>
      </c>
      <c r="EJ215">
        <v>1</v>
      </c>
      <c r="EK215">
        <v>0</v>
      </c>
      <c r="EL215">
        <v>0</v>
      </c>
      <c r="EM215">
        <v>0</v>
      </c>
      <c r="EN215">
        <v>0</v>
      </c>
      <c r="EO215">
        <v>0</v>
      </c>
      <c r="EP215">
        <v>0</v>
      </c>
      <c r="EQ215">
        <v>0</v>
      </c>
      <c r="ER215">
        <v>1</v>
      </c>
      <c r="ES215" t="s">
        <v>6916</v>
      </c>
      <c r="ET215" t="s">
        <v>6937</v>
      </c>
      <c r="EU215">
        <v>0</v>
      </c>
      <c r="EV215" t="s">
        <v>30</v>
      </c>
      <c r="EW215" t="s">
        <v>30</v>
      </c>
      <c r="EX215" t="s">
        <v>30</v>
      </c>
      <c r="EY215" t="s">
        <v>30</v>
      </c>
      <c r="EZ215" t="str">
        <f t="shared" si="3"/>
        <v/>
      </c>
      <c r="FA215">
        <v>1.1730902777777801</v>
      </c>
      <c r="FB215" t="s">
        <v>14</v>
      </c>
      <c r="FC215">
        <v>0</v>
      </c>
      <c r="FD215">
        <v>1</v>
      </c>
      <c r="FG215" t="s">
        <v>33</v>
      </c>
      <c r="FH215">
        <v>1</v>
      </c>
      <c r="FI215" t="s">
        <v>34</v>
      </c>
      <c r="FJ215">
        <v>0</v>
      </c>
      <c r="FK215">
        <v>1</v>
      </c>
      <c r="FL215">
        <v>1</v>
      </c>
      <c r="FM215" t="s">
        <v>3730</v>
      </c>
      <c r="FN215">
        <v>0</v>
      </c>
      <c r="FO215">
        <v>1</v>
      </c>
      <c r="FP215" t="s">
        <v>391</v>
      </c>
      <c r="FQ215">
        <v>0</v>
      </c>
      <c r="FR215">
        <v>1</v>
      </c>
      <c r="FS215" t="s">
        <v>30</v>
      </c>
      <c r="FT215" t="s">
        <v>55</v>
      </c>
      <c r="FU215">
        <v>0</v>
      </c>
      <c r="FV215">
        <v>0</v>
      </c>
      <c r="FW215">
        <v>0</v>
      </c>
      <c r="FX215">
        <v>0</v>
      </c>
      <c r="FY215" t="s">
        <v>6916</v>
      </c>
      <c r="FZ215" t="s">
        <v>6917</v>
      </c>
      <c r="GA215" t="s">
        <v>39</v>
      </c>
      <c r="GB215" t="s">
        <v>30</v>
      </c>
      <c r="GC215" t="s">
        <v>30</v>
      </c>
    </row>
    <row r="216" spans="1:185" x14ac:dyDescent="0.25">
      <c r="A216" t="s">
        <v>391</v>
      </c>
      <c r="B216" t="s">
        <v>2036</v>
      </c>
      <c r="C216">
        <v>1</v>
      </c>
      <c r="D216" t="s">
        <v>2036</v>
      </c>
      <c r="E216">
        <v>1</v>
      </c>
      <c r="F216" t="s">
        <v>6951</v>
      </c>
      <c r="G216" t="s">
        <v>6951</v>
      </c>
      <c r="H216" t="s">
        <v>30</v>
      </c>
      <c r="I216" t="s">
        <v>30</v>
      </c>
      <c r="J216" t="s">
        <v>30</v>
      </c>
      <c r="K216" t="s">
        <v>30</v>
      </c>
      <c r="L216" t="s">
        <v>30</v>
      </c>
      <c r="M216" t="s">
        <v>30</v>
      </c>
      <c r="N216" t="s">
        <v>30</v>
      </c>
      <c r="O216" t="s">
        <v>30</v>
      </c>
      <c r="P216" t="s">
        <v>30</v>
      </c>
      <c r="Q216" s="29" t="s">
        <v>30</v>
      </c>
      <c r="R216" s="29" t="s">
        <v>30</v>
      </c>
      <c r="S216" t="s">
        <v>30</v>
      </c>
      <c r="T216" t="s">
        <v>30</v>
      </c>
      <c r="U216" t="s">
        <v>30</v>
      </c>
      <c r="V216" t="s">
        <v>30</v>
      </c>
      <c r="W216" t="s">
        <v>30</v>
      </c>
      <c r="X216" t="s">
        <v>30</v>
      </c>
      <c r="Y216" s="29" t="s">
        <v>30</v>
      </c>
      <c r="Z216" s="29" t="s">
        <v>30</v>
      </c>
      <c r="AA216" s="29" t="s">
        <v>30</v>
      </c>
      <c r="AB216" t="s">
        <v>30</v>
      </c>
      <c r="AC216" t="s">
        <v>30</v>
      </c>
      <c r="AD216" t="s">
        <v>30</v>
      </c>
      <c r="AE216" t="s">
        <v>30</v>
      </c>
      <c r="AF216" t="s">
        <v>30</v>
      </c>
      <c r="AG216" t="s">
        <v>30</v>
      </c>
      <c r="AH216" t="s">
        <v>30</v>
      </c>
      <c r="AI216" t="s">
        <v>30</v>
      </c>
      <c r="AJ216" t="s">
        <v>6952</v>
      </c>
      <c r="AK216" t="s">
        <v>30</v>
      </c>
      <c r="AL216" t="s">
        <v>30</v>
      </c>
      <c r="AM216" t="s">
        <v>30</v>
      </c>
      <c r="AN216" s="29" t="s">
        <v>30</v>
      </c>
      <c r="AO216" t="s">
        <v>30</v>
      </c>
      <c r="AP216" t="s">
        <v>30</v>
      </c>
      <c r="AQ216" t="s">
        <v>30</v>
      </c>
      <c r="AR216" t="s">
        <v>30</v>
      </c>
      <c r="AS216" t="s">
        <v>30</v>
      </c>
      <c r="AT216" t="s">
        <v>30</v>
      </c>
      <c r="AU216" t="s">
        <v>30</v>
      </c>
      <c r="AV216" t="s">
        <v>30</v>
      </c>
      <c r="AW216" t="s">
        <v>30</v>
      </c>
      <c r="AX216" t="s">
        <v>30</v>
      </c>
      <c r="AY216" t="s">
        <v>30</v>
      </c>
      <c r="AZ216" t="s">
        <v>30</v>
      </c>
      <c r="BA216" t="s">
        <v>30</v>
      </c>
      <c r="BB216" t="s">
        <v>30</v>
      </c>
      <c r="BC216" t="s">
        <v>30</v>
      </c>
      <c r="BD216" t="s">
        <v>30</v>
      </c>
      <c r="BE216" t="s">
        <v>30</v>
      </c>
      <c r="BF216" t="s">
        <v>30</v>
      </c>
      <c r="BG216" t="s">
        <v>30</v>
      </c>
      <c r="BH216" t="s">
        <v>30</v>
      </c>
      <c r="BI216" t="s">
        <v>30</v>
      </c>
      <c r="BJ216" t="s">
        <v>30</v>
      </c>
      <c r="BK216" s="29" t="s">
        <v>30</v>
      </c>
      <c r="BL216" t="s">
        <v>3914</v>
      </c>
      <c r="BM216" t="s">
        <v>3915</v>
      </c>
      <c r="BN216" s="30">
        <v>45589.387071759302</v>
      </c>
      <c r="BO216" t="s">
        <v>6953</v>
      </c>
      <c r="BP216" t="s">
        <v>6954</v>
      </c>
      <c r="BQ216" t="s">
        <v>6955</v>
      </c>
      <c r="BR216" t="s">
        <v>3919</v>
      </c>
      <c r="BS216" t="s">
        <v>3920</v>
      </c>
      <c r="BT216" t="s">
        <v>3921</v>
      </c>
      <c r="BU216" t="s">
        <v>4438</v>
      </c>
      <c r="BV216" t="s">
        <v>6937</v>
      </c>
      <c r="BW216" t="s">
        <v>6956</v>
      </c>
      <c r="BX216" t="s">
        <v>6957</v>
      </c>
      <c r="BY216" t="s">
        <v>3926</v>
      </c>
      <c r="BZ216" t="s">
        <v>3927</v>
      </c>
      <c r="CA216" s="30">
        <v>45589.387025463002</v>
      </c>
      <c r="CB216" s="30">
        <v>45589.387071759302</v>
      </c>
      <c r="CC216" s="30">
        <v>45589.386388888903</v>
      </c>
      <c r="CD216" t="s">
        <v>15</v>
      </c>
      <c r="CE216">
        <v>2024</v>
      </c>
      <c r="CF216">
        <v>10</v>
      </c>
      <c r="CG216" t="s">
        <v>3967</v>
      </c>
      <c r="CH216" t="s">
        <v>55</v>
      </c>
      <c r="CI216" t="s">
        <v>3929</v>
      </c>
      <c r="CJ216" t="s">
        <v>3930</v>
      </c>
      <c r="CK216" t="s">
        <v>3931</v>
      </c>
      <c r="CL216" t="s">
        <v>3967</v>
      </c>
      <c r="CM216">
        <v>2035</v>
      </c>
      <c r="CN216" t="s">
        <v>3967</v>
      </c>
      <c r="CO216" t="s">
        <v>3967</v>
      </c>
      <c r="CP216" s="30">
        <v>45589</v>
      </c>
      <c r="CQ216" s="30">
        <v>45679</v>
      </c>
      <c r="CR216" t="s">
        <v>3932</v>
      </c>
      <c r="CS216" t="s">
        <v>6931</v>
      </c>
      <c r="CT216" t="s">
        <v>6958</v>
      </c>
      <c r="CU216">
        <v>45037</v>
      </c>
      <c r="CV216">
        <v>1</v>
      </c>
      <c r="CW216" t="s">
        <v>3935</v>
      </c>
      <c r="CX216" t="s">
        <v>3932</v>
      </c>
      <c r="CY216" t="s">
        <v>6959</v>
      </c>
      <c r="CZ216" t="s">
        <v>6960</v>
      </c>
      <c r="DA216" t="s">
        <v>6961</v>
      </c>
      <c r="DB216" t="s">
        <v>6937</v>
      </c>
      <c r="DC216" t="s">
        <v>6937</v>
      </c>
      <c r="DD216" t="s">
        <v>5168</v>
      </c>
      <c r="DE216" t="s">
        <v>6962</v>
      </c>
      <c r="DF216" t="s">
        <v>4203</v>
      </c>
      <c r="DG216" t="s">
        <v>3932</v>
      </c>
      <c r="DH216" t="s">
        <v>6944</v>
      </c>
      <c r="DI216" t="s">
        <v>6877</v>
      </c>
      <c r="DJ216" t="s">
        <v>6911</v>
      </c>
      <c r="DK216" t="s">
        <v>6951</v>
      </c>
      <c r="DL216" t="s">
        <v>3926</v>
      </c>
      <c r="DM216" t="s">
        <v>3945</v>
      </c>
      <c r="DN216" t="s">
        <v>3927</v>
      </c>
      <c r="DO216" t="s">
        <v>6957</v>
      </c>
      <c r="DP216" t="s">
        <v>3980</v>
      </c>
      <c r="DQ216" t="s">
        <v>15</v>
      </c>
      <c r="DR216" t="s">
        <v>3980</v>
      </c>
      <c r="DS216" t="s">
        <v>3981</v>
      </c>
      <c r="DT216" t="s">
        <v>3949</v>
      </c>
      <c r="DU216" t="s">
        <v>6963</v>
      </c>
      <c r="DV216">
        <v>0</v>
      </c>
      <c r="DW216">
        <v>0</v>
      </c>
      <c r="DX216" t="s">
        <v>3931</v>
      </c>
      <c r="DY216" t="s">
        <v>6964</v>
      </c>
      <c r="DZ216" s="30" t="s">
        <v>30</v>
      </c>
      <c r="EA216" t="s">
        <v>3931</v>
      </c>
      <c r="EB216" t="s">
        <v>3931</v>
      </c>
      <c r="EC216" t="s">
        <v>3931</v>
      </c>
      <c r="ED216" t="s">
        <v>3931</v>
      </c>
      <c r="EE216" t="s">
        <v>6920</v>
      </c>
      <c r="EF216" t="s">
        <v>6965</v>
      </c>
      <c r="EG216" t="s">
        <v>30</v>
      </c>
      <c r="EH216" t="s">
        <v>30</v>
      </c>
      <c r="EI216" t="s">
        <v>30</v>
      </c>
      <c r="EJ216" t="s">
        <v>30</v>
      </c>
      <c r="EK216" t="s">
        <v>30</v>
      </c>
      <c r="EL216">
        <v>0</v>
      </c>
      <c r="EM216">
        <v>0</v>
      </c>
      <c r="EN216" t="s">
        <v>30</v>
      </c>
      <c r="EO216" t="s">
        <v>30</v>
      </c>
      <c r="EP216">
        <v>0</v>
      </c>
      <c r="EQ216">
        <v>0</v>
      </c>
      <c r="ER216">
        <v>1</v>
      </c>
      <c r="ES216" t="s">
        <v>6916</v>
      </c>
      <c r="ET216" t="s">
        <v>6937</v>
      </c>
      <c r="EU216">
        <v>0</v>
      </c>
      <c r="EV216" t="s">
        <v>30</v>
      </c>
      <c r="EW216" t="s">
        <v>30</v>
      </c>
      <c r="EX216" t="s">
        <v>30</v>
      </c>
      <c r="EY216" t="s">
        <v>30</v>
      </c>
      <c r="EZ216" t="str">
        <f t="shared" si="3"/>
        <v/>
      </c>
      <c r="FA216">
        <v>4.6296296296296301E-5</v>
      </c>
      <c r="FB216" t="s">
        <v>15</v>
      </c>
      <c r="FC216">
        <v>1</v>
      </c>
      <c r="FD216">
        <v>0</v>
      </c>
      <c r="FG216" t="s">
        <v>30</v>
      </c>
      <c r="FH216" t="s">
        <v>30</v>
      </c>
      <c r="FI216" t="s">
        <v>30</v>
      </c>
      <c r="FJ216" t="s">
        <v>30</v>
      </c>
      <c r="FK216" t="s">
        <v>30</v>
      </c>
      <c r="FL216">
        <v>1</v>
      </c>
      <c r="FM216" t="s">
        <v>3730</v>
      </c>
      <c r="FN216">
        <v>1</v>
      </c>
      <c r="FO216">
        <v>0</v>
      </c>
      <c r="FP216" t="s">
        <v>391</v>
      </c>
      <c r="FQ216">
        <v>1</v>
      </c>
      <c r="FR216">
        <v>0</v>
      </c>
      <c r="FS216" t="s">
        <v>30</v>
      </c>
      <c r="FT216" t="s">
        <v>55</v>
      </c>
      <c r="FU216">
        <v>0</v>
      </c>
      <c r="FV216">
        <v>0</v>
      </c>
      <c r="FW216">
        <v>0</v>
      </c>
      <c r="FX216">
        <v>0</v>
      </c>
      <c r="FY216" t="s">
        <v>6916</v>
      </c>
      <c r="FZ216" t="s">
        <v>6951</v>
      </c>
      <c r="GA216" t="s">
        <v>30</v>
      </c>
      <c r="GB216" t="s">
        <v>30</v>
      </c>
      <c r="GC216" t="s">
        <v>30</v>
      </c>
    </row>
    <row r="217" spans="1:185" x14ac:dyDescent="0.25">
      <c r="A217" t="s">
        <v>391</v>
      </c>
      <c r="B217" t="s">
        <v>2036</v>
      </c>
      <c r="C217">
        <v>1</v>
      </c>
      <c r="D217" t="s">
        <v>2036</v>
      </c>
      <c r="E217">
        <v>1</v>
      </c>
      <c r="F217" t="s">
        <v>6896</v>
      </c>
      <c r="G217" t="s">
        <v>6896</v>
      </c>
      <c r="H217" t="s">
        <v>30</v>
      </c>
      <c r="I217" t="s">
        <v>30</v>
      </c>
      <c r="J217" t="s">
        <v>30</v>
      </c>
      <c r="K217" t="s">
        <v>30</v>
      </c>
      <c r="L217" t="s">
        <v>30</v>
      </c>
      <c r="M217" t="s">
        <v>30</v>
      </c>
      <c r="N217" t="s">
        <v>30</v>
      </c>
      <c r="O217" t="s">
        <v>30</v>
      </c>
      <c r="P217" t="s">
        <v>30</v>
      </c>
      <c r="Q217" s="29" t="s">
        <v>30</v>
      </c>
      <c r="R217" s="29" t="s">
        <v>30</v>
      </c>
      <c r="S217" t="s">
        <v>30</v>
      </c>
      <c r="T217" t="s">
        <v>30</v>
      </c>
      <c r="U217" t="s">
        <v>30</v>
      </c>
      <c r="V217" t="s">
        <v>30</v>
      </c>
      <c r="W217" t="s">
        <v>30</v>
      </c>
      <c r="X217" t="s">
        <v>30</v>
      </c>
      <c r="Y217" s="29" t="s">
        <v>30</v>
      </c>
      <c r="Z217" s="29" t="s">
        <v>30</v>
      </c>
      <c r="AA217" s="29" t="s">
        <v>30</v>
      </c>
      <c r="AB217" t="s">
        <v>30</v>
      </c>
      <c r="AC217" t="s">
        <v>30</v>
      </c>
      <c r="AD217" t="s">
        <v>30</v>
      </c>
      <c r="AE217" t="s">
        <v>30</v>
      </c>
      <c r="AF217" t="s">
        <v>30</v>
      </c>
      <c r="AG217" t="s">
        <v>30</v>
      </c>
      <c r="AH217" t="s">
        <v>30</v>
      </c>
      <c r="AI217" t="s">
        <v>30</v>
      </c>
      <c r="AJ217" t="s">
        <v>6966</v>
      </c>
      <c r="AK217" t="s">
        <v>30</v>
      </c>
      <c r="AL217" t="s">
        <v>30</v>
      </c>
      <c r="AM217" t="s">
        <v>30</v>
      </c>
      <c r="AN217" s="29" t="s">
        <v>30</v>
      </c>
      <c r="AO217" t="s">
        <v>30</v>
      </c>
      <c r="AP217" t="s">
        <v>30</v>
      </c>
      <c r="AQ217" t="s">
        <v>30</v>
      </c>
      <c r="AR217" t="s">
        <v>30</v>
      </c>
      <c r="AS217" t="s">
        <v>30</v>
      </c>
      <c r="AT217" t="s">
        <v>30</v>
      </c>
      <c r="AU217" t="s">
        <v>30</v>
      </c>
      <c r="AV217" t="s">
        <v>30</v>
      </c>
      <c r="AW217" t="s">
        <v>30</v>
      </c>
      <c r="AX217" t="s">
        <v>30</v>
      </c>
      <c r="AY217" t="s">
        <v>30</v>
      </c>
      <c r="AZ217" t="s">
        <v>30</v>
      </c>
      <c r="BA217" t="s">
        <v>30</v>
      </c>
      <c r="BB217" t="s">
        <v>30</v>
      </c>
      <c r="BC217" t="s">
        <v>30</v>
      </c>
      <c r="BD217" t="s">
        <v>30</v>
      </c>
      <c r="BE217" t="s">
        <v>30</v>
      </c>
      <c r="BF217" t="s">
        <v>30</v>
      </c>
      <c r="BG217" t="s">
        <v>30</v>
      </c>
      <c r="BH217" t="s">
        <v>30</v>
      </c>
      <c r="BI217" t="s">
        <v>30</v>
      </c>
      <c r="BJ217" t="s">
        <v>30</v>
      </c>
      <c r="BK217" s="29" t="s">
        <v>30</v>
      </c>
      <c r="BL217" t="s">
        <v>3914</v>
      </c>
      <c r="BM217" t="s">
        <v>3915</v>
      </c>
      <c r="BN217" s="30">
        <v>45600.683287036998</v>
      </c>
      <c r="BO217" t="s">
        <v>6967</v>
      </c>
      <c r="BP217" t="s">
        <v>6954</v>
      </c>
      <c r="BQ217" t="s">
        <v>6955</v>
      </c>
      <c r="BR217" t="s">
        <v>3919</v>
      </c>
      <c r="BS217" t="s">
        <v>3920</v>
      </c>
      <c r="BT217" t="s">
        <v>3921</v>
      </c>
      <c r="BU217" t="s">
        <v>4438</v>
      </c>
      <c r="BV217" t="s">
        <v>6937</v>
      </c>
      <c r="BW217" t="s">
        <v>6956</v>
      </c>
      <c r="BX217" t="s">
        <v>6903</v>
      </c>
      <c r="BY217" t="s">
        <v>3926</v>
      </c>
      <c r="BZ217" t="s">
        <v>3927</v>
      </c>
      <c r="CA217" s="30">
        <v>45600.683263888903</v>
      </c>
      <c r="CB217" s="30">
        <v>45600.683287036998</v>
      </c>
      <c r="CC217" s="30">
        <v>45600.681238425903</v>
      </c>
      <c r="CD217" t="s">
        <v>15</v>
      </c>
      <c r="CE217">
        <v>2024</v>
      </c>
      <c r="CF217">
        <v>11</v>
      </c>
      <c r="CG217" t="s">
        <v>3967</v>
      </c>
      <c r="CH217" t="s">
        <v>55</v>
      </c>
      <c r="CI217" t="s">
        <v>3929</v>
      </c>
      <c r="CJ217" t="s">
        <v>3930</v>
      </c>
      <c r="CK217" t="s">
        <v>3931</v>
      </c>
      <c r="CL217" t="s">
        <v>3967</v>
      </c>
      <c r="CM217">
        <v>2035</v>
      </c>
      <c r="CN217" t="s">
        <v>3967</v>
      </c>
      <c r="CO217" t="s">
        <v>3967</v>
      </c>
      <c r="CP217" s="30">
        <v>45600</v>
      </c>
      <c r="CQ217" s="30">
        <v>45690</v>
      </c>
      <c r="CR217" t="s">
        <v>3932</v>
      </c>
      <c r="CS217" t="s">
        <v>6931</v>
      </c>
      <c r="CT217" t="s">
        <v>6958</v>
      </c>
      <c r="CU217">
        <v>45037</v>
      </c>
      <c r="CV217">
        <v>1</v>
      </c>
      <c r="CW217" t="s">
        <v>3935</v>
      </c>
      <c r="CX217" t="s">
        <v>3932</v>
      </c>
      <c r="CY217" t="s">
        <v>6968</v>
      </c>
      <c r="CZ217" t="s">
        <v>6908</v>
      </c>
      <c r="DA217" t="s">
        <v>6961</v>
      </c>
      <c r="DB217" t="s">
        <v>6937</v>
      </c>
      <c r="DC217" t="s">
        <v>6937</v>
      </c>
      <c r="DD217" t="s">
        <v>5168</v>
      </c>
      <c r="DE217" t="s">
        <v>6962</v>
      </c>
      <c r="DF217" t="s">
        <v>4203</v>
      </c>
      <c r="DG217" t="s">
        <v>3932</v>
      </c>
      <c r="DH217" t="s">
        <v>6944</v>
      </c>
      <c r="DI217" t="s">
        <v>6877</v>
      </c>
      <c r="DJ217" t="s">
        <v>6911</v>
      </c>
      <c r="DK217" t="s">
        <v>6896</v>
      </c>
      <c r="DL217" t="s">
        <v>3926</v>
      </c>
      <c r="DM217" t="s">
        <v>3945</v>
      </c>
      <c r="DN217" t="s">
        <v>3927</v>
      </c>
      <c r="DO217" t="s">
        <v>6903</v>
      </c>
      <c r="DP217" t="s">
        <v>3980</v>
      </c>
      <c r="DQ217" t="s">
        <v>15</v>
      </c>
      <c r="DR217" t="s">
        <v>3980</v>
      </c>
      <c r="DS217" t="s">
        <v>3981</v>
      </c>
      <c r="DT217" t="s">
        <v>3949</v>
      </c>
      <c r="DU217" t="s">
        <v>6963</v>
      </c>
      <c r="DV217">
        <v>0</v>
      </c>
      <c r="DW217">
        <v>0</v>
      </c>
      <c r="DX217" t="s">
        <v>3931</v>
      </c>
      <c r="DY217" t="s">
        <v>6969</v>
      </c>
      <c r="DZ217" s="30" t="s">
        <v>30</v>
      </c>
      <c r="EA217" t="s">
        <v>3931</v>
      </c>
      <c r="EB217" t="s">
        <v>3931</v>
      </c>
      <c r="EC217" t="s">
        <v>3931</v>
      </c>
      <c r="ED217" t="s">
        <v>3931</v>
      </c>
      <c r="EE217" t="s">
        <v>6920</v>
      </c>
      <c r="EF217" t="s">
        <v>6970</v>
      </c>
      <c r="EG217" t="s">
        <v>30</v>
      </c>
      <c r="EH217" t="s">
        <v>30</v>
      </c>
      <c r="EI217" t="s">
        <v>30</v>
      </c>
      <c r="EJ217" t="s">
        <v>30</v>
      </c>
      <c r="EK217" t="s">
        <v>30</v>
      </c>
      <c r="EL217">
        <v>0</v>
      </c>
      <c r="EM217">
        <v>0</v>
      </c>
      <c r="EN217" t="s">
        <v>30</v>
      </c>
      <c r="EO217" t="s">
        <v>30</v>
      </c>
      <c r="EP217">
        <v>0</v>
      </c>
      <c r="EQ217">
        <v>0</v>
      </c>
      <c r="ER217">
        <v>1</v>
      </c>
      <c r="ES217" t="s">
        <v>6916</v>
      </c>
      <c r="ET217" t="s">
        <v>6937</v>
      </c>
      <c r="EU217">
        <v>0</v>
      </c>
      <c r="EV217" t="s">
        <v>30</v>
      </c>
      <c r="EW217" t="s">
        <v>30</v>
      </c>
      <c r="EX217" t="s">
        <v>30</v>
      </c>
      <c r="EY217" t="s">
        <v>30</v>
      </c>
      <c r="EZ217" t="str">
        <f t="shared" si="3"/>
        <v/>
      </c>
      <c r="FA217">
        <v>2.31481481481481E-5</v>
      </c>
      <c r="FB217" t="s">
        <v>15</v>
      </c>
      <c r="FC217">
        <v>1</v>
      </c>
      <c r="FD217">
        <v>0</v>
      </c>
      <c r="FG217" t="s">
        <v>30</v>
      </c>
      <c r="FH217" t="s">
        <v>30</v>
      </c>
      <c r="FI217" t="s">
        <v>30</v>
      </c>
      <c r="FJ217" t="s">
        <v>30</v>
      </c>
      <c r="FK217" t="s">
        <v>30</v>
      </c>
      <c r="FL217">
        <v>1</v>
      </c>
      <c r="FM217" t="s">
        <v>3730</v>
      </c>
      <c r="FN217">
        <v>1</v>
      </c>
      <c r="FO217">
        <v>0</v>
      </c>
      <c r="FP217" t="s">
        <v>391</v>
      </c>
      <c r="FQ217">
        <v>1</v>
      </c>
      <c r="FR217">
        <v>0</v>
      </c>
      <c r="FS217" t="s">
        <v>30</v>
      </c>
      <c r="FT217" t="s">
        <v>55</v>
      </c>
      <c r="FU217">
        <v>0</v>
      </c>
      <c r="FV217">
        <v>0</v>
      </c>
      <c r="FW217">
        <v>0</v>
      </c>
      <c r="FX217">
        <v>0</v>
      </c>
      <c r="FY217" t="s">
        <v>6916</v>
      </c>
      <c r="FZ217" t="s">
        <v>6896</v>
      </c>
      <c r="GA217" t="s">
        <v>30</v>
      </c>
      <c r="GB217" t="s">
        <v>30</v>
      </c>
      <c r="GC217" t="s">
        <v>30</v>
      </c>
    </row>
    <row r="218" spans="1:185" x14ac:dyDescent="0.25">
      <c r="A218" t="s">
        <v>391</v>
      </c>
      <c r="B218" t="s">
        <v>2036</v>
      </c>
      <c r="C218">
        <v>1</v>
      </c>
      <c r="D218" t="s">
        <v>2036</v>
      </c>
      <c r="E218">
        <v>1</v>
      </c>
      <c r="F218" t="s">
        <v>6971</v>
      </c>
      <c r="G218" t="s">
        <v>6971</v>
      </c>
      <c r="H218" t="s">
        <v>30</v>
      </c>
      <c r="I218" t="s">
        <v>30</v>
      </c>
      <c r="J218" t="s">
        <v>30</v>
      </c>
      <c r="K218" t="s">
        <v>30</v>
      </c>
      <c r="L218" t="s">
        <v>30</v>
      </c>
      <c r="M218" t="s">
        <v>30</v>
      </c>
      <c r="N218" t="s">
        <v>30</v>
      </c>
      <c r="O218" t="s">
        <v>30</v>
      </c>
      <c r="P218" t="s">
        <v>30</v>
      </c>
      <c r="Q218" s="29" t="s">
        <v>30</v>
      </c>
      <c r="R218" s="29" t="s">
        <v>30</v>
      </c>
      <c r="S218" t="s">
        <v>30</v>
      </c>
      <c r="T218" t="s">
        <v>30</v>
      </c>
      <c r="U218" t="s">
        <v>30</v>
      </c>
      <c r="V218" t="s">
        <v>30</v>
      </c>
      <c r="W218" t="s">
        <v>30</v>
      </c>
      <c r="X218" t="s">
        <v>30</v>
      </c>
      <c r="Y218" s="29" t="s">
        <v>30</v>
      </c>
      <c r="Z218" s="29" t="s">
        <v>30</v>
      </c>
      <c r="AA218" s="29" t="s">
        <v>30</v>
      </c>
      <c r="AB218" t="s">
        <v>30</v>
      </c>
      <c r="AC218" t="s">
        <v>30</v>
      </c>
      <c r="AD218" t="s">
        <v>30</v>
      </c>
      <c r="AE218" t="s">
        <v>30</v>
      </c>
      <c r="AF218" t="s">
        <v>30</v>
      </c>
      <c r="AG218" t="s">
        <v>30</v>
      </c>
      <c r="AH218" t="s">
        <v>30</v>
      </c>
      <c r="AI218" t="s">
        <v>30</v>
      </c>
      <c r="AJ218" t="s">
        <v>6972</v>
      </c>
      <c r="AK218" t="s">
        <v>30</v>
      </c>
      <c r="AL218" t="s">
        <v>30</v>
      </c>
      <c r="AM218" t="s">
        <v>30</v>
      </c>
      <c r="AN218" s="29" t="s">
        <v>30</v>
      </c>
      <c r="AO218" t="s">
        <v>30</v>
      </c>
      <c r="AP218" t="s">
        <v>30</v>
      </c>
      <c r="AQ218" t="s">
        <v>30</v>
      </c>
      <c r="AR218" t="s">
        <v>30</v>
      </c>
      <c r="AS218" t="s">
        <v>30</v>
      </c>
      <c r="AT218" t="s">
        <v>30</v>
      </c>
      <c r="AU218" t="s">
        <v>30</v>
      </c>
      <c r="AV218" t="s">
        <v>30</v>
      </c>
      <c r="AW218" t="s">
        <v>30</v>
      </c>
      <c r="AX218" t="s">
        <v>30</v>
      </c>
      <c r="AY218" t="s">
        <v>30</v>
      </c>
      <c r="AZ218" t="s">
        <v>30</v>
      </c>
      <c r="BA218" t="s">
        <v>30</v>
      </c>
      <c r="BB218" t="s">
        <v>30</v>
      </c>
      <c r="BC218" t="s">
        <v>30</v>
      </c>
      <c r="BD218" t="s">
        <v>30</v>
      </c>
      <c r="BE218" t="s">
        <v>30</v>
      </c>
      <c r="BF218" t="s">
        <v>30</v>
      </c>
      <c r="BG218" t="s">
        <v>30</v>
      </c>
      <c r="BH218" t="s">
        <v>30</v>
      </c>
      <c r="BI218" t="s">
        <v>30</v>
      </c>
      <c r="BJ218" t="s">
        <v>30</v>
      </c>
      <c r="BK218" s="29" t="s">
        <v>30</v>
      </c>
      <c r="BL218" t="s">
        <v>3914</v>
      </c>
      <c r="BM218" t="s">
        <v>3915</v>
      </c>
      <c r="BN218" s="30">
        <v>45560.567372685196</v>
      </c>
      <c r="BO218" t="s">
        <v>6973</v>
      </c>
      <c r="BP218" t="s">
        <v>6934</v>
      </c>
      <c r="BQ218" t="s">
        <v>6936</v>
      </c>
      <c r="BR218" t="s">
        <v>6681</v>
      </c>
      <c r="BS218" t="s">
        <v>3920</v>
      </c>
      <c r="BT218" t="s">
        <v>3921</v>
      </c>
      <c r="BU218" t="s">
        <v>4438</v>
      </c>
      <c r="BV218" t="s">
        <v>6937</v>
      </c>
      <c r="BW218" t="s">
        <v>6938</v>
      </c>
      <c r="BX218" t="s">
        <v>6974</v>
      </c>
      <c r="BY218" t="s">
        <v>3926</v>
      </c>
      <c r="BZ218" t="s">
        <v>3927</v>
      </c>
      <c r="CA218" s="30">
        <v>45560.390590277799</v>
      </c>
      <c r="CB218" s="30">
        <v>45560.390590277799</v>
      </c>
      <c r="CC218" s="30">
        <v>45553.750347222202</v>
      </c>
      <c r="CD218" t="s">
        <v>15</v>
      </c>
      <c r="CE218">
        <v>2024</v>
      </c>
      <c r="CF218">
        <v>9</v>
      </c>
      <c r="CG218" t="s">
        <v>6975</v>
      </c>
      <c r="CH218" t="s">
        <v>54</v>
      </c>
      <c r="CI218" t="s">
        <v>3929</v>
      </c>
      <c r="CJ218" t="s">
        <v>3930</v>
      </c>
      <c r="CK218" t="s">
        <v>6975</v>
      </c>
      <c r="CL218" t="s">
        <v>3931</v>
      </c>
      <c r="CM218">
        <v>13130</v>
      </c>
      <c r="CN218" t="s">
        <v>5642</v>
      </c>
      <c r="CO218" t="s">
        <v>6975</v>
      </c>
      <c r="CP218" s="30">
        <v>45560</v>
      </c>
      <c r="CQ218" s="30">
        <v>45925</v>
      </c>
      <c r="CR218" t="s">
        <v>3932</v>
      </c>
      <c r="CS218" t="s">
        <v>6931</v>
      </c>
      <c r="CT218" t="s">
        <v>6930</v>
      </c>
      <c r="CU218">
        <v>42958</v>
      </c>
      <c r="CV218">
        <v>7</v>
      </c>
      <c r="CW218" t="s">
        <v>3971</v>
      </c>
      <c r="CX218" t="s">
        <v>3932</v>
      </c>
      <c r="CY218" t="s">
        <v>6976</v>
      </c>
      <c r="CZ218" t="s">
        <v>6977</v>
      </c>
      <c r="DA218" t="s">
        <v>6961</v>
      </c>
      <c r="DB218" t="s">
        <v>4097</v>
      </c>
      <c r="DC218" t="s">
        <v>6937</v>
      </c>
      <c r="DD218" t="s">
        <v>3999</v>
      </c>
      <c r="DE218" t="s">
        <v>6943</v>
      </c>
      <c r="DF218" t="s">
        <v>4203</v>
      </c>
      <c r="DG218" t="s">
        <v>3932</v>
      </c>
      <c r="DH218" t="s">
        <v>6944</v>
      </c>
      <c r="DI218" t="s">
        <v>6978</v>
      </c>
      <c r="DJ218" t="s">
        <v>6979</v>
      </c>
      <c r="DK218" t="s">
        <v>6971</v>
      </c>
      <c r="DL218" t="s">
        <v>3926</v>
      </c>
      <c r="DM218" t="s">
        <v>3945</v>
      </c>
      <c r="DN218" t="s">
        <v>3927</v>
      </c>
      <c r="DO218" t="s">
        <v>6974</v>
      </c>
      <c r="DP218" t="s">
        <v>6980</v>
      </c>
      <c r="DQ218" t="s">
        <v>15</v>
      </c>
      <c r="DR218" t="s">
        <v>6980</v>
      </c>
      <c r="DS218" t="s">
        <v>3981</v>
      </c>
      <c r="DT218" t="s">
        <v>3949</v>
      </c>
      <c r="DU218" t="s">
        <v>6963</v>
      </c>
      <c r="DV218">
        <v>4.1500000000000004</v>
      </c>
      <c r="DW218">
        <v>4.1500000000000004</v>
      </c>
      <c r="DX218" t="s">
        <v>3931</v>
      </c>
      <c r="DY218" t="s">
        <v>6981</v>
      </c>
      <c r="DZ218" s="30">
        <v>45560.561261574097</v>
      </c>
      <c r="EA218" t="s">
        <v>6982</v>
      </c>
      <c r="EB218" t="s">
        <v>3931</v>
      </c>
      <c r="EC218" t="s">
        <v>6983</v>
      </c>
      <c r="ED218" t="s">
        <v>6984</v>
      </c>
      <c r="EE218" t="s">
        <v>6920</v>
      </c>
      <c r="EF218" t="s">
        <v>6985</v>
      </c>
      <c r="EG218" t="s">
        <v>30</v>
      </c>
      <c r="EH218" t="s">
        <v>30</v>
      </c>
      <c r="EI218" t="s">
        <v>30</v>
      </c>
      <c r="EJ218" t="s">
        <v>30</v>
      </c>
      <c r="EK218" t="s">
        <v>30</v>
      </c>
      <c r="EL218">
        <v>0</v>
      </c>
      <c r="EM218">
        <v>0</v>
      </c>
      <c r="EN218" t="s">
        <v>30</v>
      </c>
      <c r="EO218" t="s">
        <v>30</v>
      </c>
      <c r="EP218">
        <v>0</v>
      </c>
      <c r="EQ218">
        <v>0</v>
      </c>
      <c r="ER218">
        <v>1</v>
      </c>
      <c r="ES218" t="s">
        <v>6916</v>
      </c>
      <c r="ET218" t="s">
        <v>6937</v>
      </c>
      <c r="EU218">
        <v>0</v>
      </c>
      <c r="EV218" t="s">
        <v>30</v>
      </c>
      <c r="EW218" t="s">
        <v>30</v>
      </c>
      <c r="EX218" t="s">
        <v>30</v>
      </c>
      <c r="EY218" t="s">
        <v>30</v>
      </c>
      <c r="EZ218" t="str">
        <f t="shared" si="3"/>
        <v/>
      </c>
      <c r="FA218">
        <v>0.176782407407407</v>
      </c>
      <c r="FB218" t="s">
        <v>15</v>
      </c>
      <c r="FC218">
        <v>1</v>
      </c>
      <c r="FD218">
        <v>0</v>
      </c>
      <c r="FG218" t="s">
        <v>30</v>
      </c>
      <c r="FH218" t="s">
        <v>30</v>
      </c>
      <c r="FI218" t="s">
        <v>30</v>
      </c>
      <c r="FJ218" t="s">
        <v>30</v>
      </c>
      <c r="FK218" t="s">
        <v>30</v>
      </c>
      <c r="FL218">
        <v>1</v>
      </c>
      <c r="FM218" t="s">
        <v>3730</v>
      </c>
      <c r="FN218">
        <v>1</v>
      </c>
      <c r="FO218">
        <v>0</v>
      </c>
      <c r="FP218" t="s">
        <v>391</v>
      </c>
      <c r="FQ218">
        <v>1</v>
      </c>
      <c r="FR218">
        <v>0</v>
      </c>
      <c r="FS218" t="s">
        <v>30</v>
      </c>
      <c r="FT218" t="s">
        <v>54</v>
      </c>
      <c r="FU218">
        <v>0</v>
      </c>
      <c r="FV218">
        <v>0</v>
      </c>
      <c r="FW218">
        <v>0</v>
      </c>
      <c r="FX218">
        <v>0</v>
      </c>
      <c r="FY218" t="s">
        <v>6916</v>
      </c>
      <c r="FZ218" t="s">
        <v>6971</v>
      </c>
      <c r="GA218" t="s">
        <v>30</v>
      </c>
      <c r="GB218" t="s">
        <v>30</v>
      </c>
      <c r="GC218" t="s">
        <v>30</v>
      </c>
    </row>
    <row r="219" spans="1:185" x14ac:dyDescent="0.25">
      <c r="A219" t="s">
        <v>391</v>
      </c>
      <c r="B219" t="s">
        <v>2036</v>
      </c>
      <c r="C219">
        <v>1</v>
      </c>
      <c r="D219" t="s">
        <v>2036</v>
      </c>
      <c r="E219">
        <v>1</v>
      </c>
      <c r="F219" t="s">
        <v>6917</v>
      </c>
      <c r="G219" t="s">
        <v>6917</v>
      </c>
      <c r="H219" t="s">
        <v>30</v>
      </c>
      <c r="I219" t="s">
        <v>30</v>
      </c>
      <c r="J219" t="s">
        <v>30</v>
      </c>
      <c r="K219" t="s">
        <v>30</v>
      </c>
      <c r="L219" t="s">
        <v>30</v>
      </c>
      <c r="M219" t="s">
        <v>30</v>
      </c>
      <c r="N219" t="s">
        <v>30</v>
      </c>
      <c r="O219" t="s">
        <v>30</v>
      </c>
      <c r="P219" t="s">
        <v>30</v>
      </c>
      <c r="Q219" s="29" t="s">
        <v>30</v>
      </c>
      <c r="R219" s="29" t="s">
        <v>30</v>
      </c>
      <c r="S219" t="s">
        <v>30</v>
      </c>
      <c r="T219" t="s">
        <v>30</v>
      </c>
      <c r="U219" t="s">
        <v>30</v>
      </c>
      <c r="V219" t="s">
        <v>30</v>
      </c>
      <c r="W219" t="s">
        <v>30</v>
      </c>
      <c r="X219" t="s">
        <v>30</v>
      </c>
      <c r="Y219" s="29" t="s">
        <v>30</v>
      </c>
      <c r="Z219" s="29" t="s">
        <v>30</v>
      </c>
      <c r="AA219" s="29" t="s">
        <v>30</v>
      </c>
      <c r="AB219" t="s">
        <v>30</v>
      </c>
      <c r="AC219" t="s">
        <v>30</v>
      </c>
      <c r="AD219" t="s">
        <v>30</v>
      </c>
      <c r="AE219" t="s">
        <v>30</v>
      </c>
      <c r="AF219" t="s">
        <v>30</v>
      </c>
      <c r="AG219" t="s">
        <v>30</v>
      </c>
      <c r="AH219" t="s">
        <v>30</v>
      </c>
      <c r="AI219" t="s">
        <v>30</v>
      </c>
      <c r="AJ219" t="s">
        <v>6986</v>
      </c>
      <c r="AK219" t="s">
        <v>30</v>
      </c>
      <c r="AL219" t="s">
        <v>30</v>
      </c>
      <c r="AM219" t="s">
        <v>30</v>
      </c>
      <c r="AN219" s="29" t="s">
        <v>30</v>
      </c>
      <c r="AO219" t="s">
        <v>30</v>
      </c>
      <c r="AP219" t="s">
        <v>30</v>
      </c>
      <c r="AQ219" t="s">
        <v>30</v>
      </c>
      <c r="AR219" t="s">
        <v>30</v>
      </c>
      <c r="AS219" t="s">
        <v>30</v>
      </c>
      <c r="AT219" t="s">
        <v>30</v>
      </c>
      <c r="AU219" t="s">
        <v>30</v>
      </c>
      <c r="AV219" t="s">
        <v>30</v>
      </c>
      <c r="AW219" t="s">
        <v>30</v>
      </c>
      <c r="AX219" t="s">
        <v>30</v>
      </c>
      <c r="AY219" t="s">
        <v>30</v>
      </c>
      <c r="AZ219" t="s">
        <v>30</v>
      </c>
      <c r="BA219" t="s">
        <v>30</v>
      </c>
      <c r="BB219" t="s">
        <v>30</v>
      </c>
      <c r="BC219" t="s">
        <v>30</v>
      </c>
      <c r="BD219" t="s">
        <v>30</v>
      </c>
      <c r="BE219" t="s">
        <v>30</v>
      </c>
      <c r="BF219" t="s">
        <v>30</v>
      </c>
      <c r="BG219" t="s">
        <v>30</v>
      </c>
      <c r="BH219" t="s">
        <v>30</v>
      </c>
      <c r="BI219" t="s">
        <v>30</v>
      </c>
      <c r="BJ219" t="s">
        <v>30</v>
      </c>
      <c r="BK219" s="29" t="s">
        <v>30</v>
      </c>
      <c r="BL219" t="s">
        <v>3914</v>
      </c>
      <c r="BM219" t="s">
        <v>3915</v>
      </c>
      <c r="BN219" s="30">
        <v>45602.343148148102</v>
      </c>
      <c r="BO219" t="s">
        <v>6987</v>
      </c>
      <c r="BP219" t="s">
        <v>6899</v>
      </c>
      <c r="BQ219" t="s">
        <v>6900</v>
      </c>
      <c r="BR219" t="s">
        <v>4193</v>
      </c>
      <c r="BS219" t="s">
        <v>3920</v>
      </c>
      <c r="BT219" t="s">
        <v>4302</v>
      </c>
      <c r="BU219" t="s">
        <v>4303</v>
      </c>
      <c r="BV219" t="s">
        <v>6988</v>
      </c>
      <c r="BW219" t="s">
        <v>6989</v>
      </c>
      <c r="BX219" t="s">
        <v>6939</v>
      </c>
      <c r="BY219" t="s">
        <v>3926</v>
      </c>
      <c r="BZ219" t="s">
        <v>3927</v>
      </c>
      <c r="CA219" s="30">
        <v>45600.603101851797</v>
      </c>
      <c r="CB219" s="30">
        <v>45600.688449074099</v>
      </c>
      <c r="CC219" s="30">
        <v>45600.608182870397</v>
      </c>
      <c r="CD219" t="s">
        <v>15</v>
      </c>
      <c r="CE219">
        <v>2024</v>
      </c>
      <c r="CF219">
        <v>11</v>
      </c>
      <c r="CG219" t="s">
        <v>6990</v>
      </c>
      <c r="CH219" t="s">
        <v>54</v>
      </c>
      <c r="CI219" t="s">
        <v>3929</v>
      </c>
      <c r="CJ219" t="s">
        <v>3930</v>
      </c>
      <c r="CK219" t="s">
        <v>6990</v>
      </c>
      <c r="CL219" t="s">
        <v>3931</v>
      </c>
      <c r="CM219">
        <v>13130</v>
      </c>
      <c r="CN219" t="s">
        <v>5642</v>
      </c>
      <c r="CO219" t="s">
        <v>6990</v>
      </c>
      <c r="CP219" s="30">
        <v>45602</v>
      </c>
      <c r="CQ219" s="30">
        <v>45722</v>
      </c>
      <c r="CR219" t="s">
        <v>3968</v>
      </c>
      <c r="CS219" t="s">
        <v>6905</v>
      </c>
      <c r="CT219" t="s">
        <v>6906</v>
      </c>
      <c r="CU219">
        <v>24195</v>
      </c>
      <c r="CV219">
        <v>58</v>
      </c>
      <c r="CW219" t="s">
        <v>3935</v>
      </c>
      <c r="CX219" t="s">
        <v>3968</v>
      </c>
      <c r="CY219" t="s">
        <v>6991</v>
      </c>
      <c r="CZ219" t="s">
        <v>6942</v>
      </c>
      <c r="DA219" t="s">
        <v>6909</v>
      </c>
      <c r="DB219" t="s">
        <v>4097</v>
      </c>
      <c r="DC219" t="s">
        <v>6988</v>
      </c>
      <c r="DD219" t="s">
        <v>6605</v>
      </c>
      <c r="DE219" t="s">
        <v>6992</v>
      </c>
      <c r="DF219" t="s">
        <v>4316</v>
      </c>
      <c r="DG219" t="s">
        <v>3968</v>
      </c>
      <c r="DH219" t="s">
        <v>4317</v>
      </c>
      <c r="DI219" t="s">
        <v>6877</v>
      </c>
      <c r="DJ219" t="s">
        <v>6945</v>
      </c>
      <c r="DK219" t="s">
        <v>6917</v>
      </c>
      <c r="DL219" t="s">
        <v>3926</v>
      </c>
      <c r="DM219" t="s">
        <v>3945</v>
      </c>
      <c r="DN219" t="s">
        <v>3927</v>
      </c>
      <c r="DO219" t="s">
        <v>6939</v>
      </c>
      <c r="DP219" t="s">
        <v>4270</v>
      </c>
      <c r="DQ219" t="s">
        <v>15</v>
      </c>
      <c r="DR219" t="s">
        <v>4270</v>
      </c>
      <c r="DS219" t="s">
        <v>3981</v>
      </c>
      <c r="DT219" t="s">
        <v>3949</v>
      </c>
      <c r="DU219" t="s">
        <v>6912</v>
      </c>
      <c r="DV219">
        <v>39.43</v>
      </c>
      <c r="DW219">
        <v>39.43</v>
      </c>
      <c r="DX219" t="s">
        <v>3931</v>
      </c>
      <c r="DY219" t="s">
        <v>6993</v>
      </c>
      <c r="DZ219" s="30" t="s">
        <v>30</v>
      </c>
      <c r="EA219" t="s">
        <v>3931</v>
      </c>
      <c r="EB219" t="s">
        <v>3931</v>
      </c>
      <c r="EC219" t="s">
        <v>3931</v>
      </c>
      <c r="ED219" t="s">
        <v>3931</v>
      </c>
      <c r="EE219" t="s">
        <v>6914</v>
      </c>
      <c r="EF219" t="s">
        <v>6994</v>
      </c>
      <c r="EG219" t="s">
        <v>30</v>
      </c>
      <c r="EH219" t="s">
        <v>30</v>
      </c>
      <c r="EI219" t="s">
        <v>30</v>
      </c>
      <c r="EJ219" t="s">
        <v>30</v>
      </c>
      <c r="EK219" t="s">
        <v>30</v>
      </c>
      <c r="EL219">
        <v>0</v>
      </c>
      <c r="EM219">
        <v>0</v>
      </c>
      <c r="EN219" t="s">
        <v>30</v>
      </c>
      <c r="EO219" t="s">
        <v>30</v>
      </c>
      <c r="EP219">
        <v>0</v>
      </c>
      <c r="EQ219">
        <v>0</v>
      </c>
      <c r="ER219">
        <v>1</v>
      </c>
      <c r="ES219" t="s">
        <v>71</v>
      </c>
      <c r="ET219" t="s">
        <v>6988</v>
      </c>
      <c r="EU219">
        <v>1</v>
      </c>
      <c r="EV219" t="s">
        <v>30</v>
      </c>
      <c r="EW219" t="s">
        <v>30</v>
      </c>
      <c r="EX219" t="s">
        <v>30</v>
      </c>
      <c r="EY219" t="s">
        <v>30</v>
      </c>
      <c r="EZ219" t="str">
        <f t="shared" si="3"/>
        <v/>
      </c>
      <c r="FA219">
        <v>1.7400462962962999</v>
      </c>
      <c r="FB219" t="s">
        <v>15</v>
      </c>
      <c r="FC219">
        <v>1</v>
      </c>
      <c r="FD219">
        <v>0</v>
      </c>
      <c r="FG219" t="s">
        <v>30</v>
      </c>
      <c r="FH219" t="s">
        <v>30</v>
      </c>
      <c r="FI219" t="s">
        <v>30</v>
      </c>
      <c r="FJ219" t="s">
        <v>30</v>
      </c>
      <c r="FK219" t="s">
        <v>30</v>
      </c>
      <c r="FL219">
        <v>1</v>
      </c>
      <c r="FM219" t="s">
        <v>3730</v>
      </c>
      <c r="FN219">
        <v>1</v>
      </c>
      <c r="FO219">
        <v>0</v>
      </c>
      <c r="FP219" t="s">
        <v>391</v>
      </c>
      <c r="FQ219">
        <v>1</v>
      </c>
      <c r="FR219">
        <v>0</v>
      </c>
      <c r="FS219" t="s">
        <v>30</v>
      </c>
      <c r="FT219" t="s">
        <v>54</v>
      </c>
      <c r="FU219">
        <v>0</v>
      </c>
      <c r="FV219">
        <v>0</v>
      </c>
      <c r="FW219">
        <v>0</v>
      </c>
      <c r="FX219">
        <v>0</v>
      </c>
      <c r="FY219" t="s">
        <v>71</v>
      </c>
      <c r="FZ219" t="s">
        <v>6917</v>
      </c>
      <c r="GA219" t="s">
        <v>30</v>
      </c>
      <c r="GB219" t="s">
        <v>30</v>
      </c>
      <c r="GC219" t="s">
        <v>30</v>
      </c>
    </row>
    <row r="220" spans="1:185" x14ac:dyDescent="0.25">
      <c r="A220" t="s">
        <v>400</v>
      </c>
      <c r="B220" t="s">
        <v>2047</v>
      </c>
      <c r="C220">
        <v>1</v>
      </c>
      <c r="D220" t="s">
        <v>2047</v>
      </c>
      <c r="E220">
        <v>1</v>
      </c>
      <c r="F220" t="s">
        <v>6995</v>
      </c>
      <c r="G220" t="s">
        <v>6995</v>
      </c>
      <c r="H220" t="s">
        <v>30</v>
      </c>
      <c r="I220" t="s">
        <v>30</v>
      </c>
      <c r="J220" t="s">
        <v>30</v>
      </c>
      <c r="K220" t="s">
        <v>30</v>
      </c>
      <c r="L220" t="s">
        <v>30</v>
      </c>
      <c r="M220" t="s">
        <v>30</v>
      </c>
      <c r="N220" t="s">
        <v>30</v>
      </c>
      <c r="O220" t="s">
        <v>30</v>
      </c>
      <c r="P220" t="s">
        <v>30</v>
      </c>
      <c r="Q220" s="29" t="s">
        <v>30</v>
      </c>
      <c r="R220" s="29" t="s">
        <v>30</v>
      </c>
      <c r="S220" t="s">
        <v>30</v>
      </c>
      <c r="T220" t="s">
        <v>30</v>
      </c>
      <c r="U220" t="s">
        <v>30</v>
      </c>
      <c r="V220" t="s">
        <v>30</v>
      </c>
      <c r="W220" t="s">
        <v>30</v>
      </c>
      <c r="X220" t="s">
        <v>30</v>
      </c>
      <c r="Y220" s="29" t="s">
        <v>30</v>
      </c>
      <c r="Z220" s="29" t="s">
        <v>30</v>
      </c>
      <c r="AA220" s="29" t="s">
        <v>30</v>
      </c>
      <c r="AB220" t="s">
        <v>30</v>
      </c>
      <c r="AC220" t="s">
        <v>30</v>
      </c>
      <c r="AD220" t="s">
        <v>30</v>
      </c>
      <c r="AE220" t="s">
        <v>30</v>
      </c>
      <c r="AF220" t="s">
        <v>30</v>
      </c>
      <c r="AG220" t="s">
        <v>30</v>
      </c>
      <c r="AH220" t="s">
        <v>30</v>
      </c>
      <c r="AI220" t="s">
        <v>30</v>
      </c>
      <c r="AJ220" t="s">
        <v>6996</v>
      </c>
      <c r="AK220" t="s">
        <v>30</v>
      </c>
      <c r="AL220" t="s">
        <v>30</v>
      </c>
      <c r="AM220" t="s">
        <v>30</v>
      </c>
      <c r="AN220" s="29" t="s">
        <v>30</v>
      </c>
      <c r="AO220" t="s">
        <v>30</v>
      </c>
      <c r="AP220" t="s">
        <v>30</v>
      </c>
      <c r="AQ220" t="s">
        <v>30</v>
      </c>
      <c r="AR220" t="s">
        <v>30</v>
      </c>
      <c r="AS220" t="s">
        <v>30</v>
      </c>
      <c r="AT220" t="s">
        <v>30</v>
      </c>
      <c r="AU220" t="s">
        <v>30</v>
      </c>
      <c r="AV220" t="s">
        <v>30</v>
      </c>
      <c r="AW220" t="s">
        <v>30</v>
      </c>
      <c r="AX220" t="s">
        <v>30</v>
      </c>
      <c r="AY220" t="s">
        <v>30</v>
      </c>
      <c r="AZ220" t="s">
        <v>30</v>
      </c>
      <c r="BA220" t="s">
        <v>30</v>
      </c>
      <c r="BB220" t="s">
        <v>30</v>
      </c>
      <c r="BC220" t="s">
        <v>30</v>
      </c>
      <c r="BD220" t="s">
        <v>30</v>
      </c>
      <c r="BE220" t="s">
        <v>30</v>
      </c>
      <c r="BF220" t="s">
        <v>30</v>
      </c>
      <c r="BG220" t="s">
        <v>30</v>
      </c>
      <c r="BH220" t="s">
        <v>30</v>
      </c>
      <c r="BI220" t="s">
        <v>30</v>
      </c>
      <c r="BJ220" t="s">
        <v>30</v>
      </c>
      <c r="BK220" s="29" t="s">
        <v>30</v>
      </c>
      <c r="BL220" t="s">
        <v>3914</v>
      </c>
      <c r="BM220" t="s">
        <v>3915</v>
      </c>
      <c r="BN220" s="30">
        <v>45595.586921296301</v>
      </c>
      <c r="BO220" t="s">
        <v>6997</v>
      </c>
      <c r="BP220" t="s">
        <v>6998</v>
      </c>
      <c r="BQ220" t="s">
        <v>6999</v>
      </c>
      <c r="BR220" t="s">
        <v>3962</v>
      </c>
      <c r="BS220" t="s">
        <v>3920</v>
      </c>
      <c r="BT220" t="s">
        <v>4302</v>
      </c>
      <c r="BU220" t="s">
        <v>7000</v>
      </c>
      <c r="BV220" t="s">
        <v>7001</v>
      </c>
      <c r="BW220" t="s">
        <v>7002</v>
      </c>
      <c r="BX220" t="s">
        <v>7003</v>
      </c>
      <c r="BY220" t="s">
        <v>3926</v>
      </c>
      <c r="BZ220" t="s">
        <v>3927</v>
      </c>
      <c r="CA220" s="30">
        <v>45595.586886574099</v>
      </c>
      <c r="CB220" s="30">
        <v>45595.586921296301</v>
      </c>
      <c r="CC220" s="30">
        <v>45595.584976851896</v>
      </c>
      <c r="CD220" t="s">
        <v>15</v>
      </c>
      <c r="CE220">
        <v>2024</v>
      </c>
      <c r="CF220">
        <v>10</v>
      </c>
      <c r="CG220" t="s">
        <v>3967</v>
      </c>
      <c r="CH220" t="s">
        <v>55</v>
      </c>
      <c r="CI220" t="s">
        <v>3929</v>
      </c>
      <c r="CJ220" t="s">
        <v>3930</v>
      </c>
      <c r="CK220" t="s">
        <v>3931</v>
      </c>
      <c r="CL220" t="s">
        <v>3967</v>
      </c>
      <c r="CM220">
        <v>2035</v>
      </c>
      <c r="CN220" t="s">
        <v>3967</v>
      </c>
      <c r="CO220" t="s">
        <v>3967</v>
      </c>
      <c r="CP220" s="30">
        <v>45595</v>
      </c>
      <c r="CQ220" s="30">
        <v>45960</v>
      </c>
      <c r="CR220" t="s">
        <v>3968</v>
      </c>
      <c r="CS220" t="s">
        <v>7004</v>
      </c>
      <c r="CT220" t="s">
        <v>4482</v>
      </c>
      <c r="CU220">
        <v>25869</v>
      </c>
      <c r="CV220">
        <v>54</v>
      </c>
      <c r="CW220" t="s">
        <v>3935</v>
      </c>
      <c r="CX220" t="s">
        <v>3996</v>
      </c>
      <c r="CY220" t="s">
        <v>7005</v>
      </c>
      <c r="CZ220" t="s">
        <v>7006</v>
      </c>
      <c r="DA220" t="s">
        <v>7007</v>
      </c>
      <c r="DB220" t="s">
        <v>7001</v>
      </c>
      <c r="DC220" t="s">
        <v>7001</v>
      </c>
      <c r="DD220" t="s">
        <v>7008</v>
      </c>
      <c r="DE220" t="s">
        <v>7009</v>
      </c>
      <c r="DF220" t="s">
        <v>6427</v>
      </c>
      <c r="DG220" t="s">
        <v>3996</v>
      </c>
      <c r="DH220" t="s">
        <v>7010</v>
      </c>
      <c r="DI220" t="s">
        <v>6877</v>
      </c>
      <c r="DJ220" t="s">
        <v>7011</v>
      </c>
      <c r="DK220" t="s">
        <v>6995</v>
      </c>
      <c r="DL220" t="s">
        <v>3926</v>
      </c>
      <c r="DM220" t="s">
        <v>3945</v>
      </c>
      <c r="DN220" t="s">
        <v>3927</v>
      </c>
      <c r="DO220" t="s">
        <v>7003</v>
      </c>
      <c r="DP220" t="s">
        <v>3980</v>
      </c>
      <c r="DQ220" t="s">
        <v>15</v>
      </c>
      <c r="DR220" t="s">
        <v>3980</v>
      </c>
      <c r="DS220" t="s">
        <v>3981</v>
      </c>
      <c r="DT220" t="s">
        <v>3949</v>
      </c>
      <c r="DU220" t="s">
        <v>7012</v>
      </c>
      <c r="DV220">
        <v>0</v>
      </c>
      <c r="DW220">
        <v>0</v>
      </c>
      <c r="DX220" t="s">
        <v>3931</v>
      </c>
      <c r="DY220" t="s">
        <v>7013</v>
      </c>
      <c r="DZ220" s="30" t="s">
        <v>30</v>
      </c>
      <c r="EA220" t="s">
        <v>3931</v>
      </c>
      <c r="EB220" t="s">
        <v>3931</v>
      </c>
      <c r="EC220" t="s">
        <v>3931</v>
      </c>
      <c r="ED220" t="s">
        <v>3931</v>
      </c>
      <c r="EE220" t="s">
        <v>7014</v>
      </c>
      <c r="EF220" t="s">
        <v>7015</v>
      </c>
      <c r="EG220" t="s">
        <v>30</v>
      </c>
      <c r="EH220" t="s">
        <v>30</v>
      </c>
      <c r="EI220" t="s">
        <v>30</v>
      </c>
      <c r="EJ220" t="s">
        <v>30</v>
      </c>
      <c r="EK220" t="s">
        <v>30</v>
      </c>
      <c r="EL220">
        <v>0</v>
      </c>
      <c r="EM220">
        <v>0</v>
      </c>
      <c r="EN220" t="s">
        <v>30</v>
      </c>
      <c r="EO220" t="s">
        <v>30</v>
      </c>
      <c r="EP220">
        <v>0</v>
      </c>
      <c r="EQ220">
        <v>0</v>
      </c>
      <c r="ER220">
        <v>1</v>
      </c>
      <c r="ES220" t="s">
        <v>6916</v>
      </c>
      <c r="ET220" t="s">
        <v>7001</v>
      </c>
      <c r="EU220">
        <v>0</v>
      </c>
      <c r="EV220" t="s">
        <v>30</v>
      </c>
      <c r="EW220" t="s">
        <v>30</v>
      </c>
      <c r="EX220" t="s">
        <v>30</v>
      </c>
      <c r="EY220" t="s">
        <v>30</v>
      </c>
      <c r="EZ220" t="str">
        <f t="shared" si="3"/>
        <v/>
      </c>
      <c r="FA220">
        <v>3.4722222222222202E-5</v>
      </c>
      <c r="FB220" t="s">
        <v>15</v>
      </c>
      <c r="FC220">
        <v>1</v>
      </c>
      <c r="FD220">
        <v>0</v>
      </c>
      <c r="FG220" t="s">
        <v>30</v>
      </c>
      <c r="FH220" t="s">
        <v>30</v>
      </c>
      <c r="FI220" t="s">
        <v>30</v>
      </c>
      <c r="FJ220" t="s">
        <v>30</v>
      </c>
      <c r="FK220" t="s">
        <v>30</v>
      </c>
      <c r="FL220">
        <v>1</v>
      </c>
      <c r="FM220" t="s">
        <v>3731</v>
      </c>
      <c r="FN220">
        <v>1</v>
      </c>
      <c r="FO220">
        <v>0</v>
      </c>
      <c r="FP220" t="s">
        <v>400</v>
      </c>
      <c r="FQ220">
        <v>1</v>
      </c>
      <c r="FR220">
        <v>0</v>
      </c>
      <c r="FS220" t="s">
        <v>30</v>
      </c>
      <c r="FT220" t="s">
        <v>55</v>
      </c>
      <c r="FU220">
        <v>0</v>
      </c>
      <c r="FV220">
        <v>0</v>
      </c>
      <c r="FW220">
        <v>0</v>
      </c>
      <c r="FX220">
        <v>0</v>
      </c>
      <c r="FY220" t="s">
        <v>6916</v>
      </c>
      <c r="FZ220" t="s">
        <v>6995</v>
      </c>
      <c r="GA220" t="s">
        <v>30</v>
      </c>
      <c r="GB220" t="s">
        <v>30</v>
      </c>
      <c r="GC220" t="s">
        <v>30</v>
      </c>
    </row>
    <row r="221" spans="1:185" x14ac:dyDescent="0.25">
      <c r="A221" t="s">
        <v>400</v>
      </c>
      <c r="B221" t="s">
        <v>2047</v>
      </c>
      <c r="C221">
        <v>1</v>
      </c>
      <c r="D221" t="s">
        <v>2047</v>
      </c>
      <c r="E221">
        <v>1</v>
      </c>
      <c r="F221" t="s">
        <v>6951</v>
      </c>
      <c r="G221" t="s">
        <v>6951</v>
      </c>
      <c r="H221" t="s">
        <v>30</v>
      </c>
      <c r="I221" t="s">
        <v>30</v>
      </c>
      <c r="J221" t="s">
        <v>30</v>
      </c>
      <c r="K221" t="s">
        <v>30</v>
      </c>
      <c r="L221" t="s">
        <v>30</v>
      </c>
      <c r="M221" t="s">
        <v>30</v>
      </c>
      <c r="N221" t="s">
        <v>30</v>
      </c>
      <c r="O221" t="s">
        <v>30</v>
      </c>
      <c r="P221" t="s">
        <v>30</v>
      </c>
      <c r="Q221" s="29" t="s">
        <v>30</v>
      </c>
      <c r="R221" s="29" t="s">
        <v>30</v>
      </c>
      <c r="S221" t="s">
        <v>30</v>
      </c>
      <c r="T221" t="s">
        <v>30</v>
      </c>
      <c r="U221" t="s">
        <v>30</v>
      </c>
      <c r="V221" t="s">
        <v>30</v>
      </c>
      <c r="W221" t="s">
        <v>30</v>
      </c>
      <c r="X221" t="s">
        <v>30</v>
      </c>
      <c r="Y221" s="29" t="s">
        <v>30</v>
      </c>
      <c r="Z221" s="29" t="s">
        <v>30</v>
      </c>
      <c r="AA221" s="29" t="s">
        <v>30</v>
      </c>
      <c r="AB221" t="s">
        <v>30</v>
      </c>
      <c r="AC221" t="s">
        <v>30</v>
      </c>
      <c r="AD221" t="s">
        <v>30</v>
      </c>
      <c r="AE221" t="s">
        <v>30</v>
      </c>
      <c r="AF221" t="s">
        <v>30</v>
      </c>
      <c r="AG221" t="s">
        <v>30</v>
      </c>
      <c r="AH221" t="s">
        <v>30</v>
      </c>
      <c r="AI221" t="s">
        <v>30</v>
      </c>
      <c r="AJ221" t="s">
        <v>7016</v>
      </c>
      <c r="AK221" t="s">
        <v>30</v>
      </c>
      <c r="AL221" t="s">
        <v>30</v>
      </c>
      <c r="AM221" t="s">
        <v>30</v>
      </c>
      <c r="AN221" s="29" t="s">
        <v>30</v>
      </c>
      <c r="AO221" t="s">
        <v>30</v>
      </c>
      <c r="AP221" t="s">
        <v>30</v>
      </c>
      <c r="AQ221" t="s">
        <v>30</v>
      </c>
      <c r="AR221" t="s">
        <v>30</v>
      </c>
      <c r="AS221" t="s">
        <v>30</v>
      </c>
      <c r="AT221" t="s">
        <v>30</v>
      </c>
      <c r="AU221" t="s">
        <v>30</v>
      </c>
      <c r="AV221" t="s">
        <v>30</v>
      </c>
      <c r="AW221" t="s">
        <v>30</v>
      </c>
      <c r="AX221" t="s">
        <v>30</v>
      </c>
      <c r="AY221" t="s">
        <v>30</v>
      </c>
      <c r="AZ221" t="s">
        <v>30</v>
      </c>
      <c r="BA221" t="s">
        <v>30</v>
      </c>
      <c r="BB221" t="s">
        <v>30</v>
      </c>
      <c r="BC221" t="s">
        <v>30</v>
      </c>
      <c r="BD221" t="s">
        <v>30</v>
      </c>
      <c r="BE221" t="s">
        <v>30</v>
      </c>
      <c r="BF221" t="s">
        <v>30</v>
      </c>
      <c r="BG221" t="s">
        <v>30</v>
      </c>
      <c r="BH221" t="s">
        <v>30</v>
      </c>
      <c r="BI221" t="s">
        <v>30</v>
      </c>
      <c r="BJ221" t="s">
        <v>30</v>
      </c>
      <c r="BK221" s="29" t="s">
        <v>30</v>
      </c>
      <c r="BL221" t="s">
        <v>3914</v>
      </c>
      <c r="BM221" t="s">
        <v>3915</v>
      </c>
      <c r="BN221" s="30">
        <v>45343.653032407397</v>
      </c>
      <c r="BO221" t="s">
        <v>7017</v>
      </c>
      <c r="BP221" t="s">
        <v>7018</v>
      </c>
      <c r="BQ221" t="s">
        <v>7019</v>
      </c>
      <c r="BR221" t="s">
        <v>3962</v>
      </c>
      <c r="BS221" t="s">
        <v>3920</v>
      </c>
      <c r="BT221" t="s">
        <v>3921</v>
      </c>
      <c r="BU221" t="s">
        <v>4096</v>
      </c>
      <c r="BV221" t="s">
        <v>7020</v>
      </c>
      <c r="BW221" t="s">
        <v>7021</v>
      </c>
      <c r="BX221" t="s">
        <v>6957</v>
      </c>
      <c r="BY221" t="s">
        <v>3926</v>
      </c>
      <c r="BZ221" t="s">
        <v>3927</v>
      </c>
      <c r="CA221" s="30">
        <v>45343.652986111098</v>
      </c>
      <c r="CB221" s="30">
        <v>45343.653032407397</v>
      </c>
      <c r="CC221" s="30">
        <v>45343.652164351799</v>
      </c>
      <c r="CD221" t="s">
        <v>15</v>
      </c>
      <c r="CE221">
        <v>2024</v>
      </c>
      <c r="CF221">
        <v>2</v>
      </c>
      <c r="CG221" t="s">
        <v>3967</v>
      </c>
      <c r="CH221" t="s">
        <v>55</v>
      </c>
      <c r="CI221" t="s">
        <v>3929</v>
      </c>
      <c r="CJ221" t="s">
        <v>3930</v>
      </c>
      <c r="CK221" t="s">
        <v>3931</v>
      </c>
      <c r="CL221" t="s">
        <v>3967</v>
      </c>
      <c r="CM221">
        <v>2035</v>
      </c>
      <c r="CN221" t="s">
        <v>3967</v>
      </c>
      <c r="CO221" t="s">
        <v>3967</v>
      </c>
      <c r="CP221" s="30">
        <v>45343</v>
      </c>
      <c r="CQ221" s="30">
        <v>45433</v>
      </c>
      <c r="CR221" t="s">
        <v>3968</v>
      </c>
      <c r="CS221" t="s">
        <v>7022</v>
      </c>
      <c r="CT221" t="s">
        <v>7023</v>
      </c>
      <c r="CU221">
        <v>42365</v>
      </c>
      <c r="CV221">
        <v>8</v>
      </c>
      <c r="CW221" t="s">
        <v>3971</v>
      </c>
      <c r="CX221" t="s">
        <v>3968</v>
      </c>
      <c r="CY221" t="s">
        <v>6959</v>
      </c>
      <c r="CZ221" t="s">
        <v>6960</v>
      </c>
      <c r="DA221" t="s">
        <v>7024</v>
      </c>
      <c r="DB221" t="s">
        <v>7020</v>
      </c>
      <c r="DC221" t="s">
        <v>7020</v>
      </c>
      <c r="DD221" t="s">
        <v>7025</v>
      </c>
      <c r="DE221" t="s">
        <v>7026</v>
      </c>
      <c r="DF221" t="s">
        <v>4899</v>
      </c>
      <c r="DG221" t="s">
        <v>3968</v>
      </c>
      <c r="DH221" t="s">
        <v>4931</v>
      </c>
      <c r="DI221" t="s">
        <v>6877</v>
      </c>
      <c r="DJ221" t="s">
        <v>6911</v>
      </c>
      <c r="DK221" t="s">
        <v>6951</v>
      </c>
      <c r="DL221" t="s">
        <v>3926</v>
      </c>
      <c r="DM221" t="s">
        <v>3945</v>
      </c>
      <c r="DN221" t="s">
        <v>3927</v>
      </c>
      <c r="DO221" t="s">
        <v>6957</v>
      </c>
      <c r="DP221" t="s">
        <v>3980</v>
      </c>
      <c r="DQ221" t="s">
        <v>15</v>
      </c>
      <c r="DR221" t="s">
        <v>3980</v>
      </c>
      <c r="DS221" t="s">
        <v>3981</v>
      </c>
      <c r="DT221" t="s">
        <v>3949</v>
      </c>
      <c r="DU221" t="s">
        <v>7027</v>
      </c>
      <c r="DV221">
        <v>0</v>
      </c>
      <c r="DW221">
        <v>0</v>
      </c>
      <c r="DX221" t="s">
        <v>3931</v>
      </c>
      <c r="DY221" t="s">
        <v>7028</v>
      </c>
      <c r="DZ221" s="30" t="s">
        <v>30</v>
      </c>
      <c r="EA221" t="s">
        <v>3931</v>
      </c>
      <c r="EB221" t="s">
        <v>3931</v>
      </c>
      <c r="EC221" t="s">
        <v>3931</v>
      </c>
      <c r="ED221" t="s">
        <v>3931</v>
      </c>
      <c r="EE221" t="s">
        <v>7029</v>
      </c>
      <c r="EF221" t="s">
        <v>7030</v>
      </c>
      <c r="EG221" t="s">
        <v>30</v>
      </c>
      <c r="EH221" t="s">
        <v>30</v>
      </c>
      <c r="EI221" t="s">
        <v>30</v>
      </c>
      <c r="EJ221" t="s">
        <v>30</v>
      </c>
      <c r="EK221" t="s">
        <v>30</v>
      </c>
      <c r="EL221">
        <v>0</v>
      </c>
      <c r="EM221">
        <v>0</v>
      </c>
      <c r="EN221" t="s">
        <v>30</v>
      </c>
      <c r="EO221" t="s">
        <v>30</v>
      </c>
      <c r="EP221">
        <v>0</v>
      </c>
      <c r="EQ221">
        <v>0</v>
      </c>
      <c r="ER221">
        <v>1</v>
      </c>
      <c r="ES221" t="s">
        <v>56</v>
      </c>
      <c r="ET221" t="s">
        <v>7020</v>
      </c>
      <c r="EU221">
        <v>0</v>
      </c>
      <c r="EV221" t="s">
        <v>30</v>
      </c>
      <c r="EW221" t="s">
        <v>30</v>
      </c>
      <c r="EX221" t="s">
        <v>30</v>
      </c>
      <c r="EY221" t="s">
        <v>30</v>
      </c>
      <c r="EZ221" t="str">
        <f t="shared" si="3"/>
        <v/>
      </c>
      <c r="FA221">
        <v>4.6296296296296301E-5</v>
      </c>
      <c r="FB221" t="s">
        <v>15</v>
      </c>
      <c r="FC221">
        <v>1</v>
      </c>
      <c r="FD221">
        <v>0</v>
      </c>
      <c r="FG221" t="s">
        <v>30</v>
      </c>
      <c r="FH221" t="s">
        <v>30</v>
      </c>
      <c r="FI221" t="s">
        <v>30</v>
      </c>
      <c r="FJ221" t="s">
        <v>30</v>
      </c>
      <c r="FK221" t="s">
        <v>30</v>
      </c>
      <c r="FL221">
        <v>1</v>
      </c>
      <c r="FM221" t="s">
        <v>3731</v>
      </c>
      <c r="FN221">
        <v>1</v>
      </c>
      <c r="FO221">
        <v>0</v>
      </c>
      <c r="FP221" t="s">
        <v>400</v>
      </c>
      <c r="FQ221">
        <v>1</v>
      </c>
      <c r="FR221">
        <v>0</v>
      </c>
      <c r="FS221" t="s">
        <v>30</v>
      </c>
      <c r="FT221" t="s">
        <v>55</v>
      </c>
      <c r="FU221">
        <v>0</v>
      </c>
      <c r="FV221">
        <v>0</v>
      </c>
      <c r="FW221">
        <v>0</v>
      </c>
      <c r="FX221">
        <v>0</v>
      </c>
      <c r="FY221" t="s">
        <v>56</v>
      </c>
      <c r="FZ221" t="s">
        <v>6951</v>
      </c>
      <c r="GA221" t="s">
        <v>30</v>
      </c>
      <c r="GB221" t="s">
        <v>30</v>
      </c>
      <c r="GC221" t="s">
        <v>30</v>
      </c>
    </row>
    <row r="222" spans="1:185" x14ac:dyDescent="0.25">
      <c r="A222" t="s">
        <v>401</v>
      </c>
      <c r="B222" t="s">
        <v>2048</v>
      </c>
      <c r="C222">
        <v>1</v>
      </c>
      <c r="D222" t="s">
        <v>2048</v>
      </c>
      <c r="E222">
        <v>1</v>
      </c>
      <c r="F222" t="s">
        <v>7031</v>
      </c>
      <c r="G222" t="s">
        <v>7031</v>
      </c>
      <c r="H222" t="s">
        <v>30</v>
      </c>
      <c r="I222" t="s">
        <v>30</v>
      </c>
      <c r="J222" t="s">
        <v>30</v>
      </c>
      <c r="K222" t="s">
        <v>30</v>
      </c>
      <c r="L222" t="s">
        <v>30</v>
      </c>
      <c r="M222" t="s">
        <v>30</v>
      </c>
      <c r="N222" t="s">
        <v>30</v>
      </c>
      <c r="O222" t="s">
        <v>30</v>
      </c>
      <c r="P222" t="s">
        <v>30</v>
      </c>
      <c r="Q222" s="29" t="s">
        <v>30</v>
      </c>
      <c r="R222" s="29" t="s">
        <v>30</v>
      </c>
      <c r="S222" t="s">
        <v>30</v>
      </c>
      <c r="T222" t="s">
        <v>30</v>
      </c>
      <c r="U222" t="s">
        <v>30</v>
      </c>
      <c r="V222" t="s">
        <v>30</v>
      </c>
      <c r="W222" t="s">
        <v>30</v>
      </c>
      <c r="X222" t="s">
        <v>30</v>
      </c>
      <c r="Y222" s="29" t="s">
        <v>30</v>
      </c>
      <c r="Z222" s="29" t="s">
        <v>30</v>
      </c>
      <c r="AA222" s="29" t="s">
        <v>30</v>
      </c>
      <c r="AB222" t="s">
        <v>30</v>
      </c>
      <c r="AC222" t="s">
        <v>30</v>
      </c>
      <c r="AD222" t="s">
        <v>30</v>
      </c>
      <c r="AE222" t="s">
        <v>30</v>
      </c>
      <c r="AF222" t="s">
        <v>30</v>
      </c>
      <c r="AG222" t="s">
        <v>30</v>
      </c>
      <c r="AH222" t="s">
        <v>30</v>
      </c>
      <c r="AI222" t="s">
        <v>30</v>
      </c>
      <c r="AJ222" t="s">
        <v>7032</v>
      </c>
      <c r="AK222" t="s">
        <v>30</v>
      </c>
      <c r="AL222" t="s">
        <v>30</v>
      </c>
      <c r="AM222" t="s">
        <v>30</v>
      </c>
      <c r="AN222" s="29" t="s">
        <v>30</v>
      </c>
      <c r="AO222" t="s">
        <v>30</v>
      </c>
      <c r="AP222" t="s">
        <v>30</v>
      </c>
      <c r="AQ222" t="s">
        <v>30</v>
      </c>
      <c r="AR222" t="s">
        <v>30</v>
      </c>
      <c r="AS222" t="s">
        <v>30</v>
      </c>
      <c r="AT222" t="s">
        <v>30</v>
      </c>
      <c r="AU222" t="s">
        <v>30</v>
      </c>
      <c r="AV222" t="s">
        <v>30</v>
      </c>
      <c r="AW222" t="s">
        <v>30</v>
      </c>
      <c r="AX222" t="s">
        <v>30</v>
      </c>
      <c r="AY222" t="s">
        <v>30</v>
      </c>
      <c r="AZ222" t="s">
        <v>30</v>
      </c>
      <c r="BA222" t="s">
        <v>30</v>
      </c>
      <c r="BB222" t="s">
        <v>30</v>
      </c>
      <c r="BC222" t="s">
        <v>30</v>
      </c>
      <c r="BD222" t="s">
        <v>30</v>
      </c>
      <c r="BE222" t="s">
        <v>30</v>
      </c>
      <c r="BF222" t="s">
        <v>30</v>
      </c>
      <c r="BG222" t="s">
        <v>30</v>
      </c>
      <c r="BH222" t="s">
        <v>30</v>
      </c>
      <c r="BI222" t="s">
        <v>30</v>
      </c>
      <c r="BJ222" t="s">
        <v>30</v>
      </c>
      <c r="BK222" s="29" t="s">
        <v>30</v>
      </c>
      <c r="BL222" t="s">
        <v>3914</v>
      </c>
      <c r="BM222" t="s">
        <v>3915</v>
      </c>
      <c r="BN222" s="30">
        <v>45532.357106481497</v>
      </c>
      <c r="BO222" t="s">
        <v>7033</v>
      </c>
      <c r="BP222" t="s">
        <v>6475</v>
      </c>
      <c r="BQ222" t="s">
        <v>6476</v>
      </c>
      <c r="BR222" t="s">
        <v>4193</v>
      </c>
      <c r="BS222" t="s">
        <v>3920</v>
      </c>
      <c r="BT222" t="s">
        <v>3921</v>
      </c>
      <c r="BU222" t="s">
        <v>3990</v>
      </c>
      <c r="BV222" t="s">
        <v>7034</v>
      </c>
      <c r="BW222" t="s">
        <v>7035</v>
      </c>
      <c r="BX222" t="s">
        <v>7036</v>
      </c>
      <c r="BY222" t="s">
        <v>3926</v>
      </c>
      <c r="BZ222" t="s">
        <v>4123</v>
      </c>
      <c r="CA222" s="30">
        <v>45531.534618055601</v>
      </c>
      <c r="CB222" s="30">
        <v>45531.793692129599</v>
      </c>
      <c r="CC222" s="30">
        <v>45531.521284722199</v>
      </c>
      <c r="CD222" t="s">
        <v>14</v>
      </c>
      <c r="CE222">
        <v>2024</v>
      </c>
      <c r="CF222">
        <v>8</v>
      </c>
      <c r="CG222" t="s">
        <v>7037</v>
      </c>
      <c r="CH222" t="s">
        <v>63</v>
      </c>
      <c r="CI222" t="s">
        <v>3929</v>
      </c>
      <c r="CJ222" t="s">
        <v>3930</v>
      </c>
      <c r="CK222" t="s">
        <v>7037</v>
      </c>
      <c r="CL222" t="s">
        <v>7038</v>
      </c>
      <c r="CM222">
        <v>163715</v>
      </c>
      <c r="CN222" t="s">
        <v>7039</v>
      </c>
      <c r="CO222" t="s">
        <v>7038</v>
      </c>
      <c r="CP222" s="30" t="s">
        <v>30</v>
      </c>
      <c r="CQ222" s="30" t="s">
        <v>30</v>
      </c>
      <c r="CR222" t="s">
        <v>3968</v>
      </c>
      <c r="CS222" t="s">
        <v>6480</v>
      </c>
      <c r="CT222" t="s">
        <v>6481</v>
      </c>
      <c r="CU222">
        <v>28802</v>
      </c>
      <c r="CV222">
        <v>45</v>
      </c>
      <c r="CW222" t="s">
        <v>3935</v>
      </c>
      <c r="CX222" t="s">
        <v>3996</v>
      </c>
      <c r="CY222" t="s">
        <v>7040</v>
      </c>
      <c r="CZ222" t="s">
        <v>7041</v>
      </c>
      <c r="DA222" t="s">
        <v>7042</v>
      </c>
      <c r="DB222" t="s">
        <v>4097</v>
      </c>
      <c r="DC222" t="s">
        <v>7034</v>
      </c>
      <c r="DD222" t="s">
        <v>7043</v>
      </c>
      <c r="DE222" t="s">
        <v>7044</v>
      </c>
      <c r="DF222" t="s">
        <v>6487</v>
      </c>
      <c r="DG222" t="s">
        <v>3996</v>
      </c>
      <c r="DH222" t="s">
        <v>6488</v>
      </c>
      <c r="DI222" t="s">
        <v>6877</v>
      </c>
      <c r="DJ222" t="s">
        <v>7045</v>
      </c>
      <c r="DK222" t="s">
        <v>7031</v>
      </c>
      <c r="DL222" t="s">
        <v>3926</v>
      </c>
      <c r="DM222" t="s">
        <v>4136</v>
      </c>
      <c r="DN222" t="s">
        <v>4123</v>
      </c>
      <c r="DO222" t="s">
        <v>7036</v>
      </c>
      <c r="DP222" t="s">
        <v>3947</v>
      </c>
      <c r="DQ222" t="s">
        <v>14</v>
      </c>
      <c r="DR222" t="s">
        <v>6089</v>
      </c>
      <c r="DS222" t="s">
        <v>3948</v>
      </c>
      <c r="DT222" t="s">
        <v>3949</v>
      </c>
      <c r="DU222" t="s">
        <v>7046</v>
      </c>
      <c r="DV222">
        <v>13.31</v>
      </c>
      <c r="DW222">
        <v>13.31</v>
      </c>
      <c r="DX222" t="s">
        <v>3931</v>
      </c>
      <c r="DY222" t="s">
        <v>7047</v>
      </c>
      <c r="DZ222" s="30">
        <v>45532.349745370397</v>
      </c>
      <c r="EA222" t="s">
        <v>7048</v>
      </c>
      <c r="EB222" t="s">
        <v>3931</v>
      </c>
      <c r="EC222" t="s">
        <v>5334</v>
      </c>
      <c r="ED222" t="s">
        <v>7049</v>
      </c>
      <c r="EE222" t="s">
        <v>6493</v>
      </c>
      <c r="EF222" t="s">
        <v>7050</v>
      </c>
      <c r="EG222" t="s">
        <v>39</v>
      </c>
      <c r="EH222">
        <v>0</v>
      </c>
      <c r="EI222">
        <v>0</v>
      </c>
      <c r="EJ222">
        <v>1</v>
      </c>
      <c r="EK222">
        <v>0</v>
      </c>
      <c r="EL222">
        <v>0</v>
      </c>
      <c r="EM222">
        <v>0</v>
      </c>
      <c r="EN222">
        <v>0</v>
      </c>
      <c r="EO222">
        <v>0</v>
      </c>
      <c r="EP222">
        <v>0</v>
      </c>
      <c r="EQ222">
        <v>0</v>
      </c>
      <c r="ER222">
        <v>1</v>
      </c>
      <c r="ES222" t="s">
        <v>62</v>
      </c>
      <c r="ET222" t="s">
        <v>7034</v>
      </c>
      <c r="EU222">
        <v>0</v>
      </c>
      <c r="EV222" t="s">
        <v>30</v>
      </c>
      <c r="EW222" t="s">
        <v>30</v>
      </c>
      <c r="EX222" t="s">
        <v>30</v>
      </c>
      <c r="EY222" t="s">
        <v>30</v>
      </c>
      <c r="EZ222">
        <f t="shared" si="3"/>
        <v>0.82248842589615379</v>
      </c>
      <c r="FA222">
        <v>0.82248842592592597</v>
      </c>
      <c r="FB222" t="s">
        <v>14</v>
      </c>
      <c r="FC222">
        <v>0</v>
      </c>
      <c r="FD222">
        <v>1</v>
      </c>
      <c r="FF222">
        <v>1</v>
      </c>
      <c r="FG222" t="s">
        <v>30</v>
      </c>
      <c r="FH222" t="s">
        <v>30</v>
      </c>
      <c r="FI222" t="s">
        <v>30</v>
      </c>
      <c r="FJ222" t="s">
        <v>30</v>
      </c>
      <c r="FK222" t="s">
        <v>30</v>
      </c>
      <c r="FL222">
        <v>1</v>
      </c>
      <c r="FM222" t="s">
        <v>7051</v>
      </c>
      <c r="FN222">
        <v>0</v>
      </c>
      <c r="FO222">
        <v>1</v>
      </c>
      <c r="FP222" t="s">
        <v>401</v>
      </c>
      <c r="FQ222">
        <v>0</v>
      </c>
      <c r="FR222">
        <v>1</v>
      </c>
      <c r="FS222" t="s">
        <v>30</v>
      </c>
      <c r="FT222" t="s">
        <v>63</v>
      </c>
      <c r="FU222">
        <v>0</v>
      </c>
      <c r="FV222">
        <v>0</v>
      </c>
      <c r="FW222">
        <v>0</v>
      </c>
      <c r="FX222">
        <v>0</v>
      </c>
      <c r="FY222" t="s">
        <v>62</v>
      </c>
      <c r="FZ222" t="s">
        <v>7031</v>
      </c>
      <c r="GA222" t="s">
        <v>39</v>
      </c>
      <c r="GB222" t="s">
        <v>30</v>
      </c>
      <c r="GC222" t="s">
        <v>30</v>
      </c>
    </row>
    <row r="223" spans="1:185" x14ac:dyDescent="0.25">
      <c r="A223" t="s">
        <v>401</v>
      </c>
      <c r="B223" t="s">
        <v>2048</v>
      </c>
      <c r="C223">
        <v>1</v>
      </c>
      <c r="D223" t="s">
        <v>2048</v>
      </c>
      <c r="E223">
        <v>1</v>
      </c>
      <c r="F223" t="s">
        <v>7031</v>
      </c>
      <c r="G223" t="s">
        <v>7031</v>
      </c>
      <c r="H223" t="s">
        <v>30</v>
      </c>
      <c r="I223" t="s">
        <v>30</v>
      </c>
      <c r="J223" t="s">
        <v>30</v>
      </c>
      <c r="K223" t="s">
        <v>30</v>
      </c>
      <c r="L223" t="s">
        <v>30</v>
      </c>
      <c r="M223" t="s">
        <v>30</v>
      </c>
      <c r="N223" t="s">
        <v>30</v>
      </c>
      <c r="O223" t="s">
        <v>30</v>
      </c>
      <c r="P223" t="s">
        <v>30</v>
      </c>
      <c r="Q223" s="29" t="s">
        <v>30</v>
      </c>
      <c r="R223" s="29" t="s">
        <v>30</v>
      </c>
      <c r="S223" t="s">
        <v>30</v>
      </c>
      <c r="T223" t="s">
        <v>30</v>
      </c>
      <c r="U223" t="s">
        <v>30</v>
      </c>
      <c r="V223" t="s">
        <v>30</v>
      </c>
      <c r="W223" t="s">
        <v>30</v>
      </c>
      <c r="X223" t="s">
        <v>30</v>
      </c>
      <c r="Y223" s="29" t="s">
        <v>30</v>
      </c>
      <c r="Z223" s="29" t="s">
        <v>30</v>
      </c>
      <c r="AA223" s="29" t="s">
        <v>30</v>
      </c>
      <c r="AB223" t="s">
        <v>30</v>
      </c>
      <c r="AC223" t="s">
        <v>30</v>
      </c>
      <c r="AD223" t="s">
        <v>30</v>
      </c>
      <c r="AE223" t="s">
        <v>30</v>
      </c>
      <c r="AF223" t="s">
        <v>30</v>
      </c>
      <c r="AG223" t="s">
        <v>30</v>
      </c>
      <c r="AH223" t="s">
        <v>30</v>
      </c>
      <c r="AI223" t="s">
        <v>30</v>
      </c>
      <c r="AJ223" t="s">
        <v>7052</v>
      </c>
      <c r="AK223" t="s">
        <v>30</v>
      </c>
      <c r="AL223" t="s">
        <v>30</v>
      </c>
      <c r="AM223" t="s">
        <v>30</v>
      </c>
      <c r="AN223" s="29" t="s">
        <v>30</v>
      </c>
      <c r="AO223" t="s">
        <v>30</v>
      </c>
      <c r="AP223" t="s">
        <v>30</v>
      </c>
      <c r="AQ223" t="s">
        <v>30</v>
      </c>
      <c r="AR223" t="s">
        <v>30</v>
      </c>
      <c r="AS223" t="s">
        <v>30</v>
      </c>
      <c r="AT223" t="s">
        <v>30</v>
      </c>
      <c r="AU223" t="s">
        <v>30</v>
      </c>
      <c r="AV223" t="s">
        <v>30</v>
      </c>
      <c r="AW223" t="s">
        <v>30</v>
      </c>
      <c r="AX223" t="s">
        <v>30</v>
      </c>
      <c r="AY223" t="s">
        <v>30</v>
      </c>
      <c r="AZ223" t="s">
        <v>30</v>
      </c>
      <c r="BA223" t="s">
        <v>30</v>
      </c>
      <c r="BB223" t="s">
        <v>30</v>
      </c>
      <c r="BC223" t="s">
        <v>30</v>
      </c>
      <c r="BD223" t="s">
        <v>30</v>
      </c>
      <c r="BE223" t="s">
        <v>30</v>
      </c>
      <c r="BF223" t="s">
        <v>30</v>
      </c>
      <c r="BG223" t="s">
        <v>30</v>
      </c>
      <c r="BH223" t="s">
        <v>30</v>
      </c>
      <c r="BI223" t="s">
        <v>30</v>
      </c>
      <c r="BJ223" t="s">
        <v>30</v>
      </c>
      <c r="BK223" s="29" t="s">
        <v>30</v>
      </c>
      <c r="BL223" t="s">
        <v>3914</v>
      </c>
      <c r="BM223" t="s">
        <v>3915</v>
      </c>
      <c r="BN223" s="30">
        <v>45532.531527777799</v>
      </c>
      <c r="BO223" t="s">
        <v>7053</v>
      </c>
      <c r="BP223" t="s">
        <v>6475</v>
      </c>
      <c r="BQ223" t="s">
        <v>6476</v>
      </c>
      <c r="BR223" t="s">
        <v>4193</v>
      </c>
      <c r="BS223" t="s">
        <v>3920</v>
      </c>
      <c r="BT223" t="s">
        <v>3921</v>
      </c>
      <c r="BU223" t="s">
        <v>3990</v>
      </c>
      <c r="BV223" t="s">
        <v>7034</v>
      </c>
      <c r="BW223" t="s">
        <v>7035</v>
      </c>
      <c r="BX223" t="s">
        <v>7036</v>
      </c>
      <c r="BY223" t="s">
        <v>3926</v>
      </c>
      <c r="BZ223" t="s">
        <v>3927</v>
      </c>
      <c r="CA223" s="30">
        <v>45532.527847222198</v>
      </c>
      <c r="CB223" s="30">
        <v>45532.527858796297</v>
      </c>
      <c r="CC223" s="30">
        <v>45532.523726851898</v>
      </c>
      <c r="CD223" t="s">
        <v>15</v>
      </c>
      <c r="CE223">
        <v>2024</v>
      </c>
      <c r="CF223">
        <v>8</v>
      </c>
      <c r="CG223" t="s">
        <v>7054</v>
      </c>
      <c r="CH223" t="s">
        <v>63</v>
      </c>
      <c r="CI223" t="s">
        <v>3929</v>
      </c>
      <c r="CJ223" t="s">
        <v>3930</v>
      </c>
      <c r="CK223" t="s">
        <v>7054</v>
      </c>
      <c r="CL223" t="s">
        <v>3931</v>
      </c>
      <c r="CM223">
        <v>13126</v>
      </c>
      <c r="CN223" t="s">
        <v>4222</v>
      </c>
      <c r="CO223" t="s">
        <v>7054</v>
      </c>
      <c r="CP223" s="30">
        <v>45532</v>
      </c>
      <c r="CQ223" s="30">
        <v>45897</v>
      </c>
      <c r="CR223" t="s">
        <v>3968</v>
      </c>
      <c r="CS223" t="s">
        <v>6480</v>
      </c>
      <c r="CT223" t="s">
        <v>6481</v>
      </c>
      <c r="CU223">
        <v>28802</v>
      </c>
      <c r="CV223">
        <v>45</v>
      </c>
      <c r="CW223" t="s">
        <v>3935</v>
      </c>
      <c r="CX223" t="s">
        <v>3996</v>
      </c>
      <c r="CY223" t="s">
        <v>7040</v>
      </c>
      <c r="CZ223" t="s">
        <v>7041</v>
      </c>
      <c r="DA223" t="s">
        <v>7042</v>
      </c>
      <c r="DB223" t="s">
        <v>4097</v>
      </c>
      <c r="DC223" t="s">
        <v>7034</v>
      </c>
      <c r="DD223" t="s">
        <v>7043</v>
      </c>
      <c r="DE223" t="s">
        <v>7044</v>
      </c>
      <c r="DF223" t="s">
        <v>6487</v>
      </c>
      <c r="DG223" t="s">
        <v>3996</v>
      </c>
      <c r="DH223" t="s">
        <v>6488</v>
      </c>
      <c r="DI223" t="s">
        <v>6877</v>
      </c>
      <c r="DJ223" t="s">
        <v>7045</v>
      </c>
      <c r="DK223" t="s">
        <v>7031</v>
      </c>
      <c r="DL223" t="s">
        <v>3926</v>
      </c>
      <c r="DM223" t="s">
        <v>3945</v>
      </c>
      <c r="DN223" t="s">
        <v>3927</v>
      </c>
      <c r="DO223" t="s">
        <v>7036</v>
      </c>
      <c r="DP223" t="s">
        <v>6980</v>
      </c>
      <c r="DQ223" t="s">
        <v>15</v>
      </c>
      <c r="DR223" t="s">
        <v>6980</v>
      </c>
      <c r="DS223" t="s">
        <v>3981</v>
      </c>
      <c r="DT223" t="s">
        <v>3949</v>
      </c>
      <c r="DU223" t="s">
        <v>7046</v>
      </c>
      <c r="DV223">
        <v>0.05</v>
      </c>
      <c r="DW223">
        <v>0.05</v>
      </c>
      <c r="DX223" t="s">
        <v>3931</v>
      </c>
      <c r="DY223" t="s">
        <v>7047</v>
      </c>
      <c r="DZ223" s="30" t="s">
        <v>30</v>
      </c>
      <c r="EA223" t="s">
        <v>3931</v>
      </c>
      <c r="EB223" t="s">
        <v>3931</v>
      </c>
      <c r="EC223" t="s">
        <v>3931</v>
      </c>
      <c r="ED223" t="s">
        <v>3931</v>
      </c>
      <c r="EE223" t="s">
        <v>6493</v>
      </c>
      <c r="EF223" t="s">
        <v>7050</v>
      </c>
      <c r="EG223" t="s">
        <v>30</v>
      </c>
      <c r="EH223" t="s">
        <v>30</v>
      </c>
      <c r="EI223" t="s">
        <v>30</v>
      </c>
      <c r="EJ223" t="s">
        <v>30</v>
      </c>
      <c r="EK223" t="s">
        <v>30</v>
      </c>
      <c r="EL223">
        <v>0</v>
      </c>
      <c r="EM223">
        <v>0</v>
      </c>
      <c r="EN223" t="s">
        <v>30</v>
      </c>
      <c r="EO223" t="s">
        <v>30</v>
      </c>
      <c r="EP223">
        <v>0</v>
      </c>
      <c r="EQ223">
        <v>0</v>
      </c>
      <c r="ER223">
        <v>1</v>
      </c>
      <c r="ES223" t="s">
        <v>62</v>
      </c>
      <c r="ET223" t="s">
        <v>7034</v>
      </c>
      <c r="EU223">
        <v>0</v>
      </c>
      <c r="EV223" t="s">
        <v>30</v>
      </c>
      <c r="EW223" t="s">
        <v>30</v>
      </c>
      <c r="EX223" t="s">
        <v>30</v>
      </c>
      <c r="EY223" t="s">
        <v>30</v>
      </c>
      <c r="EZ223" t="str">
        <f t="shared" si="3"/>
        <v/>
      </c>
      <c r="FA223">
        <v>3.6805555555555602E-3</v>
      </c>
      <c r="FB223" t="s">
        <v>15</v>
      </c>
      <c r="FC223">
        <v>1</v>
      </c>
      <c r="FD223">
        <v>0</v>
      </c>
      <c r="FG223" t="s">
        <v>30</v>
      </c>
      <c r="FH223" t="s">
        <v>30</v>
      </c>
      <c r="FI223" t="s">
        <v>30</v>
      </c>
      <c r="FJ223" t="s">
        <v>30</v>
      </c>
      <c r="FK223" t="s">
        <v>30</v>
      </c>
      <c r="FL223">
        <v>1</v>
      </c>
      <c r="FM223" t="s">
        <v>7051</v>
      </c>
      <c r="FN223">
        <v>1</v>
      </c>
      <c r="FO223">
        <v>0</v>
      </c>
      <c r="FP223" t="s">
        <v>401</v>
      </c>
      <c r="FQ223">
        <v>1</v>
      </c>
      <c r="FR223">
        <v>0</v>
      </c>
      <c r="FS223" t="s">
        <v>30</v>
      </c>
      <c r="FT223" t="s">
        <v>63</v>
      </c>
      <c r="FU223">
        <v>0</v>
      </c>
      <c r="FV223">
        <v>0</v>
      </c>
      <c r="FW223">
        <v>0</v>
      </c>
      <c r="FX223">
        <v>0</v>
      </c>
      <c r="FY223" t="s">
        <v>62</v>
      </c>
      <c r="FZ223" t="s">
        <v>7031</v>
      </c>
      <c r="GA223" t="s">
        <v>30</v>
      </c>
      <c r="GB223" t="s">
        <v>30</v>
      </c>
      <c r="GC223" t="s">
        <v>30</v>
      </c>
    </row>
    <row r="224" spans="1:185" x14ac:dyDescent="0.25">
      <c r="A224" t="s">
        <v>401</v>
      </c>
      <c r="B224" t="s">
        <v>2048</v>
      </c>
      <c r="C224">
        <v>1</v>
      </c>
      <c r="D224" t="s">
        <v>2048</v>
      </c>
      <c r="E224">
        <v>1</v>
      </c>
      <c r="F224" t="s">
        <v>7055</v>
      </c>
      <c r="G224" t="s">
        <v>7055</v>
      </c>
      <c r="H224" t="s">
        <v>30</v>
      </c>
      <c r="I224" t="s">
        <v>30</v>
      </c>
      <c r="J224" t="s">
        <v>30</v>
      </c>
      <c r="K224" t="s">
        <v>30</v>
      </c>
      <c r="L224" t="s">
        <v>30</v>
      </c>
      <c r="M224" t="s">
        <v>30</v>
      </c>
      <c r="N224" t="s">
        <v>30</v>
      </c>
      <c r="O224" t="s">
        <v>30</v>
      </c>
      <c r="P224" t="s">
        <v>30</v>
      </c>
      <c r="Q224" s="29" t="s">
        <v>30</v>
      </c>
      <c r="R224" s="29" t="s">
        <v>30</v>
      </c>
      <c r="S224" t="s">
        <v>30</v>
      </c>
      <c r="T224" t="s">
        <v>30</v>
      </c>
      <c r="U224" t="s">
        <v>30</v>
      </c>
      <c r="V224" t="s">
        <v>30</v>
      </c>
      <c r="W224" t="s">
        <v>30</v>
      </c>
      <c r="X224" t="s">
        <v>30</v>
      </c>
      <c r="Y224" s="29" t="s">
        <v>30</v>
      </c>
      <c r="Z224" s="29" t="s">
        <v>30</v>
      </c>
      <c r="AA224" s="29" t="s">
        <v>30</v>
      </c>
      <c r="AB224" t="s">
        <v>30</v>
      </c>
      <c r="AC224" t="s">
        <v>30</v>
      </c>
      <c r="AD224" t="s">
        <v>30</v>
      </c>
      <c r="AE224" t="s">
        <v>30</v>
      </c>
      <c r="AF224" t="s">
        <v>30</v>
      </c>
      <c r="AG224" t="s">
        <v>30</v>
      </c>
      <c r="AH224" t="s">
        <v>30</v>
      </c>
      <c r="AI224" t="s">
        <v>30</v>
      </c>
      <c r="AJ224" t="s">
        <v>7056</v>
      </c>
      <c r="AK224" t="s">
        <v>30</v>
      </c>
      <c r="AL224" t="s">
        <v>30</v>
      </c>
      <c r="AM224" t="s">
        <v>30</v>
      </c>
      <c r="AN224" s="29" t="s">
        <v>30</v>
      </c>
      <c r="AO224" t="s">
        <v>30</v>
      </c>
      <c r="AP224" t="s">
        <v>30</v>
      </c>
      <c r="AQ224" t="s">
        <v>30</v>
      </c>
      <c r="AR224" t="s">
        <v>30</v>
      </c>
      <c r="AS224" t="s">
        <v>30</v>
      </c>
      <c r="AT224" t="s">
        <v>30</v>
      </c>
      <c r="AU224" t="s">
        <v>30</v>
      </c>
      <c r="AV224" t="s">
        <v>30</v>
      </c>
      <c r="AW224" t="s">
        <v>30</v>
      </c>
      <c r="AX224" t="s">
        <v>30</v>
      </c>
      <c r="AY224" t="s">
        <v>30</v>
      </c>
      <c r="AZ224" t="s">
        <v>30</v>
      </c>
      <c r="BA224" t="s">
        <v>30</v>
      </c>
      <c r="BB224" t="s">
        <v>30</v>
      </c>
      <c r="BC224" t="s">
        <v>30</v>
      </c>
      <c r="BD224" t="s">
        <v>30</v>
      </c>
      <c r="BE224" t="s">
        <v>30</v>
      </c>
      <c r="BF224" t="s">
        <v>30</v>
      </c>
      <c r="BG224" t="s">
        <v>30</v>
      </c>
      <c r="BH224" t="s">
        <v>30</v>
      </c>
      <c r="BI224" t="s">
        <v>30</v>
      </c>
      <c r="BJ224" t="s">
        <v>30</v>
      </c>
      <c r="BK224" s="29" t="s">
        <v>30</v>
      </c>
      <c r="BL224" t="s">
        <v>3914</v>
      </c>
      <c r="BM224" t="s">
        <v>3915</v>
      </c>
      <c r="BN224" s="30">
        <v>45565.629583333299</v>
      </c>
      <c r="BO224" t="s">
        <v>7057</v>
      </c>
      <c r="BP224" t="s">
        <v>5294</v>
      </c>
      <c r="BQ224" t="s">
        <v>5295</v>
      </c>
      <c r="BR224" t="s">
        <v>4193</v>
      </c>
      <c r="BS224" t="s">
        <v>3920</v>
      </c>
      <c r="BT224" t="s">
        <v>4013</v>
      </c>
      <c r="BU224" t="s">
        <v>4014</v>
      </c>
      <c r="BV224" t="s">
        <v>7058</v>
      </c>
      <c r="BW224" t="s">
        <v>7059</v>
      </c>
      <c r="BX224" t="s">
        <v>7060</v>
      </c>
      <c r="BY224" t="s">
        <v>3926</v>
      </c>
      <c r="BZ224" t="s">
        <v>3927</v>
      </c>
      <c r="CA224" s="30">
        <v>45565.564594907402</v>
      </c>
      <c r="CB224" s="30">
        <v>45565.564594907402</v>
      </c>
      <c r="CC224" s="30">
        <v>45565.618518518502</v>
      </c>
      <c r="CD224" t="s">
        <v>15</v>
      </c>
      <c r="CE224">
        <v>2024</v>
      </c>
      <c r="CF224">
        <v>9</v>
      </c>
      <c r="CG224" t="s">
        <v>6277</v>
      </c>
      <c r="CH224" t="s">
        <v>54</v>
      </c>
      <c r="CI224" t="s">
        <v>3929</v>
      </c>
      <c r="CJ224" t="s">
        <v>3930</v>
      </c>
      <c r="CK224" t="s">
        <v>6277</v>
      </c>
      <c r="CL224" t="s">
        <v>3931</v>
      </c>
      <c r="CM224">
        <v>13126</v>
      </c>
      <c r="CN224" t="s">
        <v>4222</v>
      </c>
      <c r="CO224" t="s">
        <v>6277</v>
      </c>
      <c r="CP224" s="30">
        <v>45565</v>
      </c>
      <c r="CQ224" s="30">
        <v>45930</v>
      </c>
      <c r="CR224" t="s">
        <v>3968</v>
      </c>
      <c r="CS224" t="s">
        <v>4542</v>
      </c>
      <c r="CT224" t="s">
        <v>5299</v>
      </c>
      <c r="CU224">
        <v>21359</v>
      </c>
      <c r="CV224">
        <v>66</v>
      </c>
      <c r="CW224" t="s">
        <v>3971</v>
      </c>
      <c r="CX224" t="s">
        <v>3968</v>
      </c>
      <c r="CY224" t="s">
        <v>7061</v>
      </c>
      <c r="CZ224" t="s">
        <v>7062</v>
      </c>
      <c r="DA224" t="s">
        <v>7042</v>
      </c>
      <c r="DB224" t="s">
        <v>4097</v>
      </c>
      <c r="DC224" t="s">
        <v>7058</v>
      </c>
      <c r="DD224" t="s">
        <v>7063</v>
      </c>
      <c r="DE224" t="s">
        <v>7064</v>
      </c>
      <c r="DF224" t="s">
        <v>7065</v>
      </c>
      <c r="DG224" t="s">
        <v>3968</v>
      </c>
      <c r="DH224" t="s">
        <v>4183</v>
      </c>
      <c r="DI224" t="s">
        <v>6978</v>
      </c>
      <c r="DJ224" t="s">
        <v>7066</v>
      </c>
      <c r="DK224" t="s">
        <v>7055</v>
      </c>
      <c r="DL224" t="s">
        <v>3926</v>
      </c>
      <c r="DM224" t="s">
        <v>3945</v>
      </c>
      <c r="DN224" t="s">
        <v>3927</v>
      </c>
      <c r="DO224" t="s">
        <v>7060</v>
      </c>
      <c r="DP224" t="s">
        <v>4270</v>
      </c>
      <c r="DQ224" t="s">
        <v>15</v>
      </c>
      <c r="DR224" t="s">
        <v>4270</v>
      </c>
      <c r="DS224" t="s">
        <v>3981</v>
      </c>
      <c r="DT224" t="s">
        <v>3949</v>
      </c>
      <c r="DU224" t="s">
        <v>7046</v>
      </c>
      <c r="DV224">
        <v>1.34</v>
      </c>
      <c r="DW224">
        <v>1.34</v>
      </c>
      <c r="DX224" t="s">
        <v>3931</v>
      </c>
      <c r="DY224" t="s">
        <v>7067</v>
      </c>
      <c r="DZ224" s="30" t="s">
        <v>30</v>
      </c>
      <c r="EA224" t="s">
        <v>3931</v>
      </c>
      <c r="EB224" t="s">
        <v>3931</v>
      </c>
      <c r="EC224" t="s">
        <v>3931</v>
      </c>
      <c r="ED224" t="s">
        <v>3931</v>
      </c>
      <c r="EE224" t="s">
        <v>5306</v>
      </c>
      <c r="EF224" t="s">
        <v>7068</v>
      </c>
      <c r="EG224" t="s">
        <v>30</v>
      </c>
      <c r="EH224" t="s">
        <v>30</v>
      </c>
      <c r="EI224" t="s">
        <v>30</v>
      </c>
      <c r="EJ224" t="s">
        <v>30</v>
      </c>
      <c r="EK224" t="s">
        <v>30</v>
      </c>
      <c r="EL224">
        <v>0</v>
      </c>
      <c r="EM224">
        <v>0</v>
      </c>
      <c r="EN224" t="s">
        <v>30</v>
      </c>
      <c r="EO224" t="s">
        <v>30</v>
      </c>
      <c r="EP224">
        <v>0</v>
      </c>
      <c r="EQ224">
        <v>0</v>
      </c>
      <c r="ER224">
        <v>1</v>
      </c>
      <c r="ES224" t="s">
        <v>62</v>
      </c>
      <c r="ET224" t="s">
        <v>7058</v>
      </c>
      <c r="EU224">
        <v>0</v>
      </c>
      <c r="EV224" t="s">
        <v>30</v>
      </c>
      <c r="EW224" t="s">
        <v>30</v>
      </c>
      <c r="EX224" t="s">
        <v>30</v>
      </c>
      <c r="EY224" t="s">
        <v>30</v>
      </c>
      <c r="EZ224" t="str">
        <f t="shared" si="3"/>
        <v/>
      </c>
      <c r="FA224">
        <v>6.4988425925925894E-2</v>
      </c>
      <c r="FB224" t="s">
        <v>15</v>
      </c>
      <c r="FC224">
        <v>1</v>
      </c>
      <c r="FD224">
        <v>0</v>
      </c>
      <c r="FG224" t="s">
        <v>30</v>
      </c>
      <c r="FH224" t="s">
        <v>30</v>
      </c>
      <c r="FI224" t="s">
        <v>30</v>
      </c>
      <c r="FJ224" t="s">
        <v>30</v>
      </c>
      <c r="FK224" t="s">
        <v>30</v>
      </c>
      <c r="FL224">
        <v>1</v>
      </c>
      <c r="FM224" t="s">
        <v>7051</v>
      </c>
      <c r="FN224">
        <v>1</v>
      </c>
      <c r="FO224">
        <v>0</v>
      </c>
      <c r="FP224" t="s">
        <v>401</v>
      </c>
      <c r="FQ224">
        <v>1</v>
      </c>
      <c r="FR224">
        <v>0</v>
      </c>
      <c r="FS224" t="s">
        <v>30</v>
      </c>
      <c r="FT224" t="s">
        <v>54</v>
      </c>
      <c r="FU224">
        <v>0</v>
      </c>
      <c r="FV224">
        <v>0</v>
      </c>
      <c r="FW224">
        <v>0</v>
      </c>
      <c r="FX224">
        <v>0</v>
      </c>
      <c r="FY224" t="s">
        <v>62</v>
      </c>
      <c r="FZ224" t="s">
        <v>7055</v>
      </c>
      <c r="GA224" t="s">
        <v>30</v>
      </c>
      <c r="GB224" t="s">
        <v>30</v>
      </c>
      <c r="GC224" t="s">
        <v>30</v>
      </c>
    </row>
    <row r="225" spans="1:185" x14ac:dyDescent="0.25">
      <c r="A225" t="s">
        <v>401</v>
      </c>
      <c r="B225" t="s">
        <v>2048</v>
      </c>
      <c r="C225">
        <v>1</v>
      </c>
      <c r="D225" t="s">
        <v>2048</v>
      </c>
      <c r="E225">
        <v>1</v>
      </c>
      <c r="F225" t="s">
        <v>7069</v>
      </c>
      <c r="G225" t="s">
        <v>7069</v>
      </c>
      <c r="H225" t="s">
        <v>30</v>
      </c>
      <c r="I225" t="s">
        <v>30</v>
      </c>
      <c r="J225" t="s">
        <v>30</v>
      </c>
      <c r="K225" t="s">
        <v>30</v>
      </c>
      <c r="L225" t="s">
        <v>30</v>
      </c>
      <c r="M225" t="s">
        <v>30</v>
      </c>
      <c r="N225" t="s">
        <v>30</v>
      </c>
      <c r="O225" t="s">
        <v>30</v>
      </c>
      <c r="P225" t="s">
        <v>30</v>
      </c>
      <c r="Q225" s="29" t="s">
        <v>30</v>
      </c>
      <c r="R225" s="29" t="s">
        <v>30</v>
      </c>
      <c r="S225" t="s">
        <v>30</v>
      </c>
      <c r="T225" t="s">
        <v>30</v>
      </c>
      <c r="U225" t="s">
        <v>30</v>
      </c>
      <c r="V225" t="s">
        <v>30</v>
      </c>
      <c r="W225" t="s">
        <v>30</v>
      </c>
      <c r="X225" t="s">
        <v>30</v>
      </c>
      <c r="Y225" s="29" t="s">
        <v>30</v>
      </c>
      <c r="Z225" s="29" t="s">
        <v>30</v>
      </c>
      <c r="AA225" s="29" t="s">
        <v>30</v>
      </c>
      <c r="AB225" t="s">
        <v>30</v>
      </c>
      <c r="AC225" t="s">
        <v>30</v>
      </c>
      <c r="AD225" t="s">
        <v>30</v>
      </c>
      <c r="AE225" t="s">
        <v>30</v>
      </c>
      <c r="AF225" t="s">
        <v>30</v>
      </c>
      <c r="AG225" t="s">
        <v>30</v>
      </c>
      <c r="AH225" t="s">
        <v>30</v>
      </c>
      <c r="AI225" t="s">
        <v>30</v>
      </c>
      <c r="AJ225" t="s">
        <v>7070</v>
      </c>
      <c r="AK225" t="s">
        <v>30</v>
      </c>
      <c r="AL225" t="s">
        <v>30</v>
      </c>
      <c r="AM225" t="s">
        <v>30</v>
      </c>
      <c r="AN225" s="29" t="s">
        <v>30</v>
      </c>
      <c r="AO225" t="s">
        <v>30</v>
      </c>
      <c r="AP225" t="s">
        <v>30</v>
      </c>
      <c r="AQ225" t="s">
        <v>30</v>
      </c>
      <c r="AR225" t="s">
        <v>30</v>
      </c>
      <c r="AS225" t="s">
        <v>30</v>
      </c>
      <c r="AT225" t="s">
        <v>30</v>
      </c>
      <c r="AU225" t="s">
        <v>30</v>
      </c>
      <c r="AV225" t="s">
        <v>30</v>
      </c>
      <c r="AW225" t="s">
        <v>30</v>
      </c>
      <c r="AX225" t="s">
        <v>30</v>
      </c>
      <c r="AY225" t="s">
        <v>30</v>
      </c>
      <c r="AZ225" t="s">
        <v>30</v>
      </c>
      <c r="BA225" t="s">
        <v>30</v>
      </c>
      <c r="BB225" t="s">
        <v>30</v>
      </c>
      <c r="BC225" t="s">
        <v>30</v>
      </c>
      <c r="BD225" t="s">
        <v>30</v>
      </c>
      <c r="BE225" t="s">
        <v>30</v>
      </c>
      <c r="BF225" t="s">
        <v>30</v>
      </c>
      <c r="BG225" t="s">
        <v>30</v>
      </c>
      <c r="BH225" t="s">
        <v>30</v>
      </c>
      <c r="BI225" t="s">
        <v>30</v>
      </c>
      <c r="BJ225" t="s">
        <v>30</v>
      </c>
      <c r="BK225" s="29" t="s">
        <v>30</v>
      </c>
      <c r="BL225" t="s">
        <v>3914</v>
      </c>
      <c r="BM225" t="s">
        <v>3915</v>
      </c>
      <c r="BN225" s="30">
        <v>45569.694212962997</v>
      </c>
      <c r="BO225" t="s">
        <v>7071</v>
      </c>
      <c r="BP225" t="s">
        <v>5343</v>
      </c>
      <c r="BQ225" t="s">
        <v>5344</v>
      </c>
      <c r="BR225" t="s">
        <v>4193</v>
      </c>
      <c r="BS225" t="s">
        <v>3920</v>
      </c>
      <c r="BT225" t="s">
        <v>4013</v>
      </c>
      <c r="BU225" t="s">
        <v>4014</v>
      </c>
      <c r="BV225" t="s">
        <v>7072</v>
      </c>
      <c r="BW225" t="s">
        <v>7073</v>
      </c>
      <c r="BX225" t="s">
        <v>7074</v>
      </c>
      <c r="BY225" t="s">
        <v>3926</v>
      </c>
      <c r="BZ225" t="s">
        <v>3927</v>
      </c>
      <c r="CA225" s="30">
        <v>45569.5726041667</v>
      </c>
      <c r="CB225" s="30">
        <v>45569.5726041667</v>
      </c>
      <c r="CC225" s="30">
        <v>45568.647233796299</v>
      </c>
      <c r="CD225" t="s">
        <v>15</v>
      </c>
      <c r="CE225">
        <v>2024</v>
      </c>
      <c r="CF225">
        <v>10</v>
      </c>
      <c r="CG225" t="s">
        <v>7075</v>
      </c>
      <c r="CH225" t="s">
        <v>55</v>
      </c>
      <c r="CI225" t="s">
        <v>3929</v>
      </c>
      <c r="CJ225" t="s">
        <v>3930</v>
      </c>
      <c r="CK225" t="s">
        <v>7075</v>
      </c>
      <c r="CL225" t="s">
        <v>3931</v>
      </c>
      <c r="CM225">
        <v>13126</v>
      </c>
      <c r="CN225" t="s">
        <v>4222</v>
      </c>
      <c r="CO225" t="s">
        <v>7075</v>
      </c>
      <c r="CP225" s="30">
        <v>45569</v>
      </c>
      <c r="CQ225" s="30">
        <v>45934</v>
      </c>
      <c r="CR225" t="s">
        <v>3968</v>
      </c>
      <c r="CS225" t="s">
        <v>5346</v>
      </c>
      <c r="CT225" t="s">
        <v>5347</v>
      </c>
      <c r="CU225">
        <v>24033</v>
      </c>
      <c r="CV225">
        <v>58</v>
      </c>
      <c r="CW225" t="s">
        <v>3935</v>
      </c>
      <c r="CX225" t="s">
        <v>3968</v>
      </c>
      <c r="CY225" t="s">
        <v>7076</v>
      </c>
      <c r="CZ225" t="s">
        <v>7077</v>
      </c>
      <c r="DA225" t="s">
        <v>7078</v>
      </c>
      <c r="DB225" t="s">
        <v>7072</v>
      </c>
      <c r="DC225" t="s">
        <v>7072</v>
      </c>
      <c r="DD225" t="s">
        <v>5206</v>
      </c>
      <c r="DE225" t="s">
        <v>7079</v>
      </c>
      <c r="DF225" t="s">
        <v>4660</v>
      </c>
      <c r="DG225" t="s">
        <v>4158</v>
      </c>
      <c r="DH225" t="s">
        <v>4661</v>
      </c>
      <c r="DI225" t="s">
        <v>6877</v>
      </c>
      <c r="DJ225" t="s">
        <v>7045</v>
      </c>
      <c r="DK225" t="s">
        <v>7069</v>
      </c>
      <c r="DL225" t="s">
        <v>3926</v>
      </c>
      <c r="DM225" t="s">
        <v>3945</v>
      </c>
      <c r="DN225" t="s">
        <v>3927</v>
      </c>
      <c r="DO225" t="s">
        <v>7074</v>
      </c>
      <c r="DP225" t="s">
        <v>4207</v>
      </c>
      <c r="DQ225" t="s">
        <v>15</v>
      </c>
      <c r="DR225" t="s">
        <v>4207</v>
      </c>
      <c r="DS225" t="s">
        <v>3981</v>
      </c>
      <c r="DT225" t="s">
        <v>3949</v>
      </c>
      <c r="DU225" t="s">
        <v>2048</v>
      </c>
      <c r="DV225">
        <v>2.5499999999999998</v>
      </c>
      <c r="DW225">
        <v>2.5499999999999998</v>
      </c>
      <c r="DX225" t="s">
        <v>3931</v>
      </c>
      <c r="DY225" t="s">
        <v>7080</v>
      </c>
      <c r="DZ225" s="30" t="s">
        <v>30</v>
      </c>
      <c r="EA225" t="s">
        <v>3931</v>
      </c>
      <c r="EB225" t="s">
        <v>3931</v>
      </c>
      <c r="EC225" t="s">
        <v>3931</v>
      </c>
      <c r="ED225" t="s">
        <v>3931</v>
      </c>
      <c r="EE225" t="s">
        <v>5349</v>
      </c>
      <c r="EF225" t="s">
        <v>7081</v>
      </c>
      <c r="EG225" t="s">
        <v>30</v>
      </c>
      <c r="EH225" t="s">
        <v>30</v>
      </c>
      <c r="EI225" t="s">
        <v>30</v>
      </c>
      <c r="EJ225" t="s">
        <v>30</v>
      </c>
      <c r="EK225" t="s">
        <v>30</v>
      </c>
      <c r="EL225">
        <v>0</v>
      </c>
      <c r="EM225">
        <v>0</v>
      </c>
      <c r="EN225" t="s">
        <v>30</v>
      </c>
      <c r="EO225" t="s">
        <v>30</v>
      </c>
      <c r="EP225">
        <v>0</v>
      </c>
      <c r="EQ225">
        <v>0</v>
      </c>
      <c r="ER225">
        <v>1</v>
      </c>
      <c r="ES225" t="s">
        <v>56</v>
      </c>
      <c r="ET225" t="s">
        <v>7072</v>
      </c>
      <c r="EU225">
        <v>0</v>
      </c>
      <c r="EV225" t="s">
        <v>30</v>
      </c>
      <c r="EW225" t="s">
        <v>30</v>
      </c>
      <c r="EX225" t="s">
        <v>30</v>
      </c>
      <c r="EY225" t="s">
        <v>30</v>
      </c>
      <c r="EZ225" t="str">
        <f t="shared" si="3"/>
        <v/>
      </c>
      <c r="FA225">
        <v>0.12160879629629601</v>
      </c>
      <c r="FB225" t="s">
        <v>15</v>
      </c>
      <c r="FC225">
        <v>1</v>
      </c>
      <c r="FD225">
        <v>0</v>
      </c>
      <c r="FG225" t="s">
        <v>30</v>
      </c>
      <c r="FH225" t="s">
        <v>30</v>
      </c>
      <c r="FI225" t="s">
        <v>30</v>
      </c>
      <c r="FJ225" t="s">
        <v>30</v>
      </c>
      <c r="FK225" t="s">
        <v>30</v>
      </c>
      <c r="FL225">
        <v>1</v>
      </c>
      <c r="FM225" t="s">
        <v>7051</v>
      </c>
      <c r="FN225">
        <v>1</v>
      </c>
      <c r="FO225">
        <v>0</v>
      </c>
      <c r="FP225" t="s">
        <v>401</v>
      </c>
      <c r="FQ225">
        <v>1</v>
      </c>
      <c r="FR225">
        <v>0</v>
      </c>
      <c r="FS225" t="s">
        <v>30</v>
      </c>
      <c r="FT225" t="s">
        <v>55</v>
      </c>
      <c r="FU225">
        <v>0</v>
      </c>
      <c r="FV225">
        <v>0</v>
      </c>
      <c r="FW225">
        <v>0</v>
      </c>
      <c r="FX225">
        <v>0</v>
      </c>
      <c r="FY225" t="s">
        <v>56</v>
      </c>
      <c r="FZ225" t="s">
        <v>7069</v>
      </c>
      <c r="GA225" t="s">
        <v>30</v>
      </c>
      <c r="GB225" t="s">
        <v>30</v>
      </c>
      <c r="GC225" t="s">
        <v>30</v>
      </c>
    </row>
    <row r="226" spans="1:185" x14ac:dyDescent="0.25">
      <c r="A226" t="s">
        <v>401</v>
      </c>
      <c r="B226" t="s">
        <v>2048</v>
      </c>
      <c r="C226">
        <v>1</v>
      </c>
      <c r="D226" t="s">
        <v>2048</v>
      </c>
      <c r="E226">
        <v>1</v>
      </c>
      <c r="F226" t="s">
        <v>7069</v>
      </c>
      <c r="G226" t="s">
        <v>7069</v>
      </c>
      <c r="H226" t="s">
        <v>30</v>
      </c>
      <c r="I226" t="s">
        <v>30</v>
      </c>
      <c r="J226" t="s">
        <v>30</v>
      </c>
      <c r="K226" t="s">
        <v>30</v>
      </c>
      <c r="L226" t="s">
        <v>30</v>
      </c>
      <c r="M226" t="s">
        <v>30</v>
      </c>
      <c r="N226" t="s">
        <v>30</v>
      </c>
      <c r="O226" t="s">
        <v>30</v>
      </c>
      <c r="P226" t="s">
        <v>30</v>
      </c>
      <c r="Q226" s="29" t="s">
        <v>30</v>
      </c>
      <c r="R226" s="29" t="s">
        <v>30</v>
      </c>
      <c r="S226" t="s">
        <v>30</v>
      </c>
      <c r="T226" t="s">
        <v>30</v>
      </c>
      <c r="U226" t="s">
        <v>30</v>
      </c>
      <c r="V226" t="s">
        <v>30</v>
      </c>
      <c r="W226" t="s">
        <v>30</v>
      </c>
      <c r="X226" t="s">
        <v>30</v>
      </c>
      <c r="Y226" s="29" t="s">
        <v>30</v>
      </c>
      <c r="Z226" s="29" t="s">
        <v>30</v>
      </c>
      <c r="AA226" s="29" t="s">
        <v>30</v>
      </c>
      <c r="AB226" t="s">
        <v>30</v>
      </c>
      <c r="AC226" t="s">
        <v>30</v>
      </c>
      <c r="AD226" t="s">
        <v>30</v>
      </c>
      <c r="AE226" t="s">
        <v>30</v>
      </c>
      <c r="AF226" t="s">
        <v>30</v>
      </c>
      <c r="AG226" t="s">
        <v>30</v>
      </c>
      <c r="AH226" t="s">
        <v>30</v>
      </c>
      <c r="AI226" t="s">
        <v>30</v>
      </c>
      <c r="AJ226" t="s">
        <v>7082</v>
      </c>
      <c r="AK226" t="s">
        <v>30</v>
      </c>
      <c r="AL226" t="s">
        <v>30</v>
      </c>
      <c r="AM226" t="s">
        <v>30</v>
      </c>
      <c r="AN226" s="29" t="s">
        <v>30</v>
      </c>
      <c r="AO226" t="s">
        <v>30</v>
      </c>
      <c r="AP226" t="s">
        <v>30</v>
      </c>
      <c r="AQ226" t="s">
        <v>30</v>
      </c>
      <c r="AR226" t="s">
        <v>30</v>
      </c>
      <c r="AS226" t="s">
        <v>30</v>
      </c>
      <c r="AT226" t="s">
        <v>30</v>
      </c>
      <c r="AU226" t="s">
        <v>30</v>
      </c>
      <c r="AV226" t="s">
        <v>30</v>
      </c>
      <c r="AW226" t="s">
        <v>30</v>
      </c>
      <c r="AX226" t="s">
        <v>30</v>
      </c>
      <c r="AY226" t="s">
        <v>30</v>
      </c>
      <c r="AZ226" t="s">
        <v>30</v>
      </c>
      <c r="BA226" t="s">
        <v>30</v>
      </c>
      <c r="BB226" t="s">
        <v>30</v>
      </c>
      <c r="BC226" t="s">
        <v>30</v>
      </c>
      <c r="BD226" t="s">
        <v>30</v>
      </c>
      <c r="BE226" t="s">
        <v>30</v>
      </c>
      <c r="BF226" t="s">
        <v>30</v>
      </c>
      <c r="BG226" t="s">
        <v>30</v>
      </c>
      <c r="BH226" t="s">
        <v>30</v>
      </c>
      <c r="BI226" t="s">
        <v>30</v>
      </c>
      <c r="BJ226" t="s">
        <v>30</v>
      </c>
      <c r="BK226" s="29" t="s">
        <v>30</v>
      </c>
      <c r="BL226" t="s">
        <v>3914</v>
      </c>
      <c r="BM226" t="s">
        <v>3915</v>
      </c>
      <c r="BN226" s="30">
        <v>45568.602893518502</v>
      </c>
      <c r="BO226" t="s">
        <v>7083</v>
      </c>
      <c r="BP226" t="s">
        <v>7084</v>
      </c>
      <c r="BQ226" t="s">
        <v>7085</v>
      </c>
      <c r="BR226" t="s">
        <v>6681</v>
      </c>
      <c r="BS226" t="s">
        <v>3920</v>
      </c>
      <c r="BT226" t="s">
        <v>3921</v>
      </c>
      <c r="BU226" t="s">
        <v>4035</v>
      </c>
      <c r="BV226" t="s">
        <v>7086</v>
      </c>
      <c r="BW226" t="s">
        <v>7087</v>
      </c>
      <c r="BX226" t="s">
        <v>7074</v>
      </c>
      <c r="BY226" t="s">
        <v>3926</v>
      </c>
      <c r="BZ226" t="s">
        <v>3927</v>
      </c>
      <c r="CA226" s="30">
        <v>45568.560671296298</v>
      </c>
      <c r="CB226" s="30">
        <v>45568.560671296298</v>
      </c>
      <c r="CC226" s="30">
        <v>45562.322465277801</v>
      </c>
      <c r="CD226" t="s">
        <v>15</v>
      </c>
      <c r="CE226">
        <v>2024</v>
      </c>
      <c r="CF226">
        <v>10</v>
      </c>
      <c r="CG226" t="s">
        <v>7088</v>
      </c>
      <c r="CH226" t="s">
        <v>54</v>
      </c>
      <c r="CI226" t="s">
        <v>3929</v>
      </c>
      <c r="CJ226" t="s">
        <v>3930</v>
      </c>
      <c r="CK226" t="s">
        <v>7088</v>
      </c>
      <c r="CL226" t="s">
        <v>3931</v>
      </c>
      <c r="CM226">
        <v>13126</v>
      </c>
      <c r="CN226" t="s">
        <v>4222</v>
      </c>
      <c r="CO226" t="s">
        <v>7088</v>
      </c>
      <c r="CP226" s="30">
        <v>45568</v>
      </c>
      <c r="CQ226" s="30">
        <v>45933</v>
      </c>
      <c r="CR226" t="s">
        <v>3932</v>
      </c>
      <c r="CS226" t="s">
        <v>7089</v>
      </c>
      <c r="CT226" t="s">
        <v>4450</v>
      </c>
      <c r="CU226">
        <v>25230</v>
      </c>
      <c r="CV226">
        <v>55</v>
      </c>
      <c r="CW226" t="s">
        <v>3971</v>
      </c>
      <c r="CX226" t="s">
        <v>3932</v>
      </c>
      <c r="CY226" t="s">
        <v>7076</v>
      </c>
      <c r="CZ226" t="s">
        <v>7090</v>
      </c>
      <c r="DA226" t="s">
        <v>7091</v>
      </c>
      <c r="DB226" t="s">
        <v>4097</v>
      </c>
      <c r="DC226" t="s">
        <v>7086</v>
      </c>
      <c r="DD226" t="s">
        <v>7092</v>
      </c>
      <c r="DE226" t="s">
        <v>7093</v>
      </c>
      <c r="DF226" t="s">
        <v>4567</v>
      </c>
      <c r="DG226" t="s">
        <v>3932</v>
      </c>
      <c r="DH226" t="s">
        <v>7094</v>
      </c>
      <c r="DI226" t="s">
        <v>6877</v>
      </c>
      <c r="DJ226" t="s">
        <v>7045</v>
      </c>
      <c r="DK226" t="s">
        <v>7069</v>
      </c>
      <c r="DL226" t="s">
        <v>3926</v>
      </c>
      <c r="DM226" t="s">
        <v>3945</v>
      </c>
      <c r="DN226" t="s">
        <v>3927</v>
      </c>
      <c r="DO226" t="s">
        <v>7074</v>
      </c>
      <c r="DP226" t="s">
        <v>4270</v>
      </c>
      <c r="DQ226" t="s">
        <v>15</v>
      </c>
      <c r="DR226" t="s">
        <v>4270</v>
      </c>
      <c r="DS226" t="s">
        <v>3981</v>
      </c>
      <c r="DT226" t="s">
        <v>3949</v>
      </c>
      <c r="DU226" t="s">
        <v>2048</v>
      </c>
      <c r="DV226">
        <v>1.01</v>
      </c>
      <c r="DW226">
        <v>1.01</v>
      </c>
      <c r="DX226" t="s">
        <v>3931</v>
      </c>
      <c r="DY226" t="s">
        <v>7095</v>
      </c>
      <c r="DZ226" s="30" t="s">
        <v>30</v>
      </c>
      <c r="EA226" t="s">
        <v>3931</v>
      </c>
      <c r="EB226" t="s">
        <v>3931</v>
      </c>
      <c r="EC226" t="s">
        <v>3931</v>
      </c>
      <c r="ED226" t="s">
        <v>3931</v>
      </c>
      <c r="EE226" t="s">
        <v>7096</v>
      </c>
      <c r="EF226" t="s">
        <v>7097</v>
      </c>
      <c r="EG226" t="s">
        <v>30</v>
      </c>
      <c r="EH226" t="s">
        <v>30</v>
      </c>
      <c r="EI226" t="s">
        <v>30</v>
      </c>
      <c r="EJ226" t="s">
        <v>30</v>
      </c>
      <c r="EK226" t="s">
        <v>30</v>
      </c>
      <c r="EL226">
        <v>0</v>
      </c>
      <c r="EM226">
        <v>0</v>
      </c>
      <c r="EN226" t="s">
        <v>30</v>
      </c>
      <c r="EO226" t="s">
        <v>30</v>
      </c>
      <c r="EP226">
        <v>0</v>
      </c>
      <c r="EQ226">
        <v>0</v>
      </c>
      <c r="ER226">
        <v>1</v>
      </c>
      <c r="ES226" t="s">
        <v>58</v>
      </c>
      <c r="ET226" t="s">
        <v>7086</v>
      </c>
      <c r="EU226">
        <v>0</v>
      </c>
      <c r="EV226" t="s">
        <v>30</v>
      </c>
      <c r="EW226" t="s">
        <v>30</v>
      </c>
      <c r="EX226" t="s">
        <v>30</v>
      </c>
      <c r="EY226" t="s">
        <v>30</v>
      </c>
      <c r="EZ226" t="str">
        <f t="shared" si="3"/>
        <v/>
      </c>
      <c r="FA226">
        <v>4.2222222222222203E-2</v>
      </c>
      <c r="FB226" t="s">
        <v>15</v>
      </c>
      <c r="FC226">
        <v>1</v>
      </c>
      <c r="FD226">
        <v>0</v>
      </c>
      <c r="FG226" t="s">
        <v>30</v>
      </c>
      <c r="FH226" t="s">
        <v>30</v>
      </c>
      <c r="FI226" t="s">
        <v>30</v>
      </c>
      <c r="FJ226" t="s">
        <v>30</v>
      </c>
      <c r="FK226" t="s">
        <v>30</v>
      </c>
      <c r="FL226">
        <v>1</v>
      </c>
      <c r="FM226" t="s">
        <v>7051</v>
      </c>
      <c r="FN226">
        <v>1</v>
      </c>
      <c r="FO226">
        <v>0</v>
      </c>
      <c r="FP226" t="s">
        <v>401</v>
      </c>
      <c r="FQ226">
        <v>1</v>
      </c>
      <c r="FR226">
        <v>0</v>
      </c>
      <c r="FS226" t="s">
        <v>30</v>
      </c>
      <c r="FT226" t="s">
        <v>54</v>
      </c>
      <c r="FU226">
        <v>0</v>
      </c>
      <c r="FV226">
        <v>0</v>
      </c>
      <c r="FW226">
        <v>0</v>
      </c>
      <c r="FX226">
        <v>0</v>
      </c>
      <c r="FY226" t="s">
        <v>58</v>
      </c>
      <c r="FZ226" t="s">
        <v>7069</v>
      </c>
      <c r="GA226" t="s">
        <v>30</v>
      </c>
      <c r="GB226" t="s">
        <v>30</v>
      </c>
      <c r="GC226" t="s">
        <v>30</v>
      </c>
    </row>
    <row r="227" spans="1:185" x14ac:dyDescent="0.25">
      <c r="A227" t="s">
        <v>401</v>
      </c>
      <c r="B227" t="s">
        <v>2048</v>
      </c>
      <c r="C227">
        <v>1</v>
      </c>
      <c r="D227" t="s">
        <v>2048</v>
      </c>
      <c r="E227">
        <v>1</v>
      </c>
      <c r="F227" t="s">
        <v>7098</v>
      </c>
      <c r="G227" t="s">
        <v>7098</v>
      </c>
      <c r="H227" t="s">
        <v>30</v>
      </c>
      <c r="I227" t="s">
        <v>30</v>
      </c>
      <c r="J227" t="s">
        <v>30</v>
      </c>
      <c r="K227" t="s">
        <v>30</v>
      </c>
      <c r="L227" t="s">
        <v>30</v>
      </c>
      <c r="M227" t="s">
        <v>30</v>
      </c>
      <c r="N227" t="s">
        <v>30</v>
      </c>
      <c r="O227" t="s">
        <v>30</v>
      </c>
      <c r="P227" t="s">
        <v>30</v>
      </c>
      <c r="Q227" s="29" t="s">
        <v>30</v>
      </c>
      <c r="R227" s="29" t="s">
        <v>30</v>
      </c>
      <c r="S227" t="s">
        <v>30</v>
      </c>
      <c r="T227" t="s">
        <v>30</v>
      </c>
      <c r="U227" t="s">
        <v>30</v>
      </c>
      <c r="V227" t="s">
        <v>30</v>
      </c>
      <c r="W227" t="s">
        <v>30</v>
      </c>
      <c r="X227" t="s">
        <v>30</v>
      </c>
      <c r="Y227" s="29" t="s">
        <v>30</v>
      </c>
      <c r="Z227" s="29" t="s">
        <v>30</v>
      </c>
      <c r="AA227" s="29" t="s">
        <v>30</v>
      </c>
      <c r="AB227" t="s">
        <v>30</v>
      </c>
      <c r="AC227" t="s">
        <v>30</v>
      </c>
      <c r="AD227" t="s">
        <v>30</v>
      </c>
      <c r="AE227" t="s">
        <v>30</v>
      </c>
      <c r="AF227" t="s">
        <v>30</v>
      </c>
      <c r="AG227" t="s">
        <v>30</v>
      </c>
      <c r="AH227" t="s">
        <v>30</v>
      </c>
      <c r="AI227" t="s">
        <v>30</v>
      </c>
      <c r="AJ227" t="s">
        <v>7099</v>
      </c>
      <c r="AK227" t="s">
        <v>30</v>
      </c>
      <c r="AL227" t="s">
        <v>30</v>
      </c>
      <c r="AM227" t="s">
        <v>30</v>
      </c>
      <c r="AN227" s="29" t="s">
        <v>30</v>
      </c>
      <c r="AO227" t="s">
        <v>30</v>
      </c>
      <c r="AP227" t="s">
        <v>30</v>
      </c>
      <c r="AQ227" t="s">
        <v>30</v>
      </c>
      <c r="AR227" t="s">
        <v>30</v>
      </c>
      <c r="AS227" t="s">
        <v>30</v>
      </c>
      <c r="AT227" t="s">
        <v>30</v>
      </c>
      <c r="AU227" t="s">
        <v>30</v>
      </c>
      <c r="AV227" t="s">
        <v>30</v>
      </c>
      <c r="AW227" t="s">
        <v>30</v>
      </c>
      <c r="AX227" t="s">
        <v>30</v>
      </c>
      <c r="AY227" t="s">
        <v>30</v>
      </c>
      <c r="AZ227" t="s">
        <v>30</v>
      </c>
      <c r="BA227" t="s">
        <v>30</v>
      </c>
      <c r="BB227" t="s">
        <v>30</v>
      </c>
      <c r="BC227" t="s">
        <v>30</v>
      </c>
      <c r="BD227" t="s">
        <v>30</v>
      </c>
      <c r="BE227" t="s">
        <v>30</v>
      </c>
      <c r="BF227" t="s">
        <v>30</v>
      </c>
      <c r="BG227" t="s">
        <v>30</v>
      </c>
      <c r="BH227" t="s">
        <v>30</v>
      </c>
      <c r="BI227" t="s">
        <v>30</v>
      </c>
      <c r="BJ227" t="s">
        <v>30</v>
      </c>
      <c r="BK227" s="29" t="s">
        <v>30</v>
      </c>
      <c r="BL227" t="s">
        <v>3914</v>
      </c>
      <c r="BM227" t="s">
        <v>3915</v>
      </c>
      <c r="BN227" s="30">
        <v>45497.260706018496</v>
      </c>
      <c r="BO227" t="s">
        <v>7100</v>
      </c>
      <c r="BP227" t="s">
        <v>7101</v>
      </c>
      <c r="BQ227" t="s">
        <v>7102</v>
      </c>
      <c r="BR227" t="s">
        <v>4193</v>
      </c>
      <c r="BS227" t="s">
        <v>3920</v>
      </c>
      <c r="BT227" t="s">
        <v>3921</v>
      </c>
      <c r="BU227" t="s">
        <v>7103</v>
      </c>
      <c r="BV227" t="s">
        <v>7104</v>
      </c>
      <c r="BW227" t="s">
        <v>7105</v>
      </c>
      <c r="BX227" t="s">
        <v>7106</v>
      </c>
      <c r="BY227" t="s">
        <v>3926</v>
      </c>
      <c r="BZ227" t="s">
        <v>3927</v>
      </c>
      <c r="CA227" s="30">
        <v>45496.693032407398</v>
      </c>
      <c r="CB227" s="30">
        <v>45496.693032407398</v>
      </c>
      <c r="CC227" s="30">
        <v>45492.322071759299</v>
      </c>
      <c r="CD227" t="s">
        <v>15</v>
      </c>
      <c r="CE227">
        <v>2024</v>
      </c>
      <c r="CF227">
        <v>7</v>
      </c>
      <c r="CG227" t="s">
        <v>6592</v>
      </c>
      <c r="CH227" t="s">
        <v>54</v>
      </c>
      <c r="CI227" t="s">
        <v>3929</v>
      </c>
      <c r="CJ227" t="s">
        <v>3930</v>
      </c>
      <c r="CK227" t="s">
        <v>6592</v>
      </c>
      <c r="CL227" t="s">
        <v>3931</v>
      </c>
      <c r="CM227">
        <v>13126</v>
      </c>
      <c r="CN227" t="s">
        <v>4222</v>
      </c>
      <c r="CO227" t="s">
        <v>6592</v>
      </c>
      <c r="CP227" s="30">
        <v>45497</v>
      </c>
      <c r="CQ227" s="30">
        <v>45862</v>
      </c>
      <c r="CR227" t="s">
        <v>3968</v>
      </c>
      <c r="CS227" t="s">
        <v>7107</v>
      </c>
      <c r="CT227" t="s">
        <v>4045</v>
      </c>
      <c r="CU227">
        <v>32140</v>
      </c>
      <c r="CV227">
        <v>36</v>
      </c>
      <c r="CW227" t="s">
        <v>3971</v>
      </c>
      <c r="CX227" t="s">
        <v>3996</v>
      </c>
      <c r="CY227" t="s">
        <v>7108</v>
      </c>
      <c r="CZ227" t="s">
        <v>7109</v>
      </c>
      <c r="DA227" t="s">
        <v>7042</v>
      </c>
      <c r="DB227" t="s">
        <v>4097</v>
      </c>
      <c r="DC227" t="s">
        <v>7104</v>
      </c>
      <c r="DD227" t="s">
        <v>7110</v>
      </c>
      <c r="DE227" t="s">
        <v>7111</v>
      </c>
      <c r="DF227" t="s">
        <v>7112</v>
      </c>
      <c r="DG227" t="s">
        <v>7113</v>
      </c>
      <c r="DH227" t="s">
        <v>7114</v>
      </c>
      <c r="DI227" t="s">
        <v>6978</v>
      </c>
      <c r="DJ227" t="s">
        <v>7115</v>
      </c>
      <c r="DK227" t="s">
        <v>7098</v>
      </c>
      <c r="DL227" t="s">
        <v>3926</v>
      </c>
      <c r="DM227" t="s">
        <v>3945</v>
      </c>
      <c r="DN227" t="s">
        <v>3927</v>
      </c>
      <c r="DO227" t="s">
        <v>7106</v>
      </c>
      <c r="DP227" t="s">
        <v>4270</v>
      </c>
      <c r="DQ227" t="s">
        <v>15</v>
      </c>
      <c r="DR227" t="s">
        <v>4270</v>
      </c>
      <c r="DS227" t="s">
        <v>3981</v>
      </c>
      <c r="DT227" t="s">
        <v>3949</v>
      </c>
      <c r="DU227" t="s">
        <v>7046</v>
      </c>
      <c r="DV227">
        <v>13.37</v>
      </c>
      <c r="DW227">
        <v>13.37</v>
      </c>
      <c r="DX227" t="s">
        <v>3931</v>
      </c>
      <c r="DY227" t="s">
        <v>7116</v>
      </c>
      <c r="DZ227" s="30" t="s">
        <v>30</v>
      </c>
      <c r="EA227" t="s">
        <v>3931</v>
      </c>
      <c r="EB227" t="s">
        <v>3931</v>
      </c>
      <c r="EC227" t="s">
        <v>3931</v>
      </c>
      <c r="ED227" t="s">
        <v>3931</v>
      </c>
      <c r="EE227" t="s">
        <v>7117</v>
      </c>
      <c r="EF227" t="s">
        <v>7118</v>
      </c>
      <c r="EG227" t="s">
        <v>30</v>
      </c>
      <c r="EH227" t="s">
        <v>30</v>
      </c>
      <c r="EI227" t="s">
        <v>30</v>
      </c>
      <c r="EJ227" t="s">
        <v>30</v>
      </c>
      <c r="EK227" t="s">
        <v>30</v>
      </c>
      <c r="EL227">
        <v>0</v>
      </c>
      <c r="EM227">
        <v>0</v>
      </c>
      <c r="EN227" t="s">
        <v>30</v>
      </c>
      <c r="EO227" t="s">
        <v>30</v>
      </c>
      <c r="EP227">
        <v>0</v>
      </c>
      <c r="EQ227">
        <v>0</v>
      </c>
      <c r="ER227">
        <v>1</v>
      </c>
      <c r="ES227" t="s">
        <v>59</v>
      </c>
      <c r="ET227" t="s">
        <v>7104</v>
      </c>
      <c r="EU227">
        <v>0</v>
      </c>
      <c r="EV227" t="s">
        <v>30</v>
      </c>
      <c r="EW227" t="s">
        <v>30</v>
      </c>
      <c r="EX227" t="s">
        <v>30</v>
      </c>
      <c r="EY227" t="s">
        <v>30</v>
      </c>
      <c r="EZ227" t="str">
        <f t="shared" si="3"/>
        <v/>
      </c>
      <c r="FA227">
        <v>0.56767361111111103</v>
      </c>
      <c r="FB227" t="s">
        <v>15</v>
      </c>
      <c r="FC227">
        <v>1</v>
      </c>
      <c r="FD227">
        <v>0</v>
      </c>
      <c r="FG227" t="s">
        <v>30</v>
      </c>
      <c r="FH227" t="s">
        <v>30</v>
      </c>
      <c r="FI227" t="s">
        <v>30</v>
      </c>
      <c r="FJ227" t="s">
        <v>30</v>
      </c>
      <c r="FK227" t="s">
        <v>30</v>
      </c>
      <c r="FL227">
        <v>1</v>
      </c>
      <c r="FM227" t="s">
        <v>7051</v>
      </c>
      <c r="FN227">
        <v>1</v>
      </c>
      <c r="FO227">
        <v>0</v>
      </c>
      <c r="FP227" t="s">
        <v>401</v>
      </c>
      <c r="FQ227">
        <v>1</v>
      </c>
      <c r="FR227">
        <v>0</v>
      </c>
      <c r="FS227" t="s">
        <v>30</v>
      </c>
      <c r="FT227" t="s">
        <v>54</v>
      </c>
      <c r="FU227">
        <v>0</v>
      </c>
      <c r="FV227">
        <v>0</v>
      </c>
      <c r="FW227">
        <v>0</v>
      </c>
      <c r="FX227">
        <v>0</v>
      </c>
      <c r="FY227" t="s">
        <v>59</v>
      </c>
      <c r="FZ227" t="s">
        <v>7098</v>
      </c>
      <c r="GA227" t="s">
        <v>30</v>
      </c>
      <c r="GB227" t="s">
        <v>30</v>
      </c>
      <c r="GC227" t="s">
        <v>30</v>
      </c>
    </row>
    <row r="228" spans="1:185" x14ac:dyDescent="0.25">
      <c r="A228" t="s">
        <v>401</v>
      </c>
      <c r="B228" t="s">
        <v>2048</v>
      </c>
      <c r="C228">
        <v>1</v>
      </c>
      <c r="D228" t="s">
        <v>2048</v>
      </c>
      <c r="E228">
        <v>1</v>
      </c>
      <c r="F228" t="s">
        <v>7098</v>
      </c>
      <c r="G228" t="s">
        <v>7098</v>
      </c>
      <c r="H228" t="s">
        <v>30</v>
      </c>
      <c r="I228" t="s">
        <v>30</v>
      </c>
      <c r="J228" t="s">
        <v>30</v>
      </c>
      <c r="K228" t="s">
        <v>30</v>
      </c>
      <c r="L228" t="s">
        <v>30</v>
      </c>
      <c r="M228" t="s">
        <v>30</v>
      </c>
      <c r="N228" t="s">
        <v>30</v>
      </c>
      <c r="O228" t="s">
        <v>30</v>
      </c>
      <c r="P228" t="s">
        <v>30</v>
      </c>
      <c r="Q228" s="29" t="s">
        <v>30</v>
      </c>
      <c r="R228" s="29" t="s">
        <v>30</v>
      </c>
      <c r="S228" t="s">
        <v>30</v>
      </c>
      <c r="T228" t="s">
        <v>30</v>
      </c>
      <c r="U228" t="s">
        <v>30</v>
      </c>
      <c r="V228" t="s">
        <v>30</v>
      </c>
      <c r="W228" t="s">
        <v>30</v>
      </c>
      <c r="X228" t="s">
        <v>30</v>
      </c>
      <c r="Y228" s="29" t="s">
        <v>30</v>
      </c>
      <c r="Z228" s="29" t="s">
        <v>30</v>
      </c>
      <c r="AA228" s="29" t="s">
        <v>30</v>
      </c>
      <c r="AB228" t="s">
        <v>30</v>
      </c>
      <c r="AC228" t="s">
        <v>30</v>
      </c>
      <c r="AD228" t="s">
        <v>30</v>
      </c>
      <c r="AE228" t="s">
        <v>30</v>
      </c>
      <c r="AF228" t="s">
        <v>30</v>
      </c>
      <c r="AG228" t="s">
        <v>30</v>
      </c>
      <c r="AH228" t="s">
        <v>30</v>
      </c>
      <c r="AI228" t="s">
        <v>30</v>
      </c>
      <c r="AJ228" t="s">
        <v>7119</v>
      </c>
      <c r="AK228" t="s">
        <v>30</v>
      </c>
      <c r="AL228" t="s">
        <v>30</v>
      </c>
      <c r="AM228" t="s">
        <v>30</v>
      </c>
      <c r="AN228" s="29" t="s">
        <v>30</v>
      </c>
      <c r="AO228" t="s">
        <v>30</v>
      </c>
      <c r="AP228" t="s">
        <v>30</v>
      </c>
      <c r="AQ228" t="s">
        <v>30</v>
      </c>
      <c r="AR228" t="s">
        <v>30</v>
      </c>
      <c r="AS228" t="s">
        <v>30</v>
      </c>
      <c r="AT228" t="s">
        <v>30</v>
      </c>
      <c r="AU228" t="s">
        <v>30</v>
      </c>
      <c r="AV228" t="s">
        <v>30</v>
      </c>
      <c r="AW228" t="s">
        <v>30</v>
      </c>
      <c r="AX228" t="s">
        <v>30</v>
      </c>
      <c r="AY228" t="s">
        <v>30</v>
      </c>
      <c r="AZ228" t="s">
        <v>30</v>
      </c>
      <c r="BA228" t="s">
        <v>30</v>
      </c>
      <c r="BB228" t="s">
        <v>30</v>
      </c>
      <c r="BC228" t="s">
        <v>30</v>
      </c>
      <c r="BD228" t="s">
        <v>30</v>
      </c>
      <c r="BE228" t="s">
        <v>30</v>
      </c>
      <c r="BF228" t="s">
        <v>30</v>
      </c>
      <c r="BG228" t="s">
        <v>30</v>
      </c>
      <c r="BH228" t="s">
        <v>30</v>
      </c>
      <c r="BI228" t="s">
        <v>30</v>
      </c>
      <c r="BJ228" t="s">
        <v>30</v>
      </c>
      <c r="BK228" s="29" t="s">
        <v>30</v>
      </c>
      <c r="BL228" t="s">
        <v>3914</v>
      </c>
      <c r="BM228" t="s">
        <v>3915</v>
      </c>
      <c r="BN228" s="30">
        <v>45506.6639699074</v>
      </c>
      <c r="BO228" t="s">
        <v>7120</v>
      </c>
      <c r="BP228" t="s">
        <v>7101</v>
      </c>
      <c r="BQ228" t="s">
        <v>7102</v>
      </c>
      <c r="BR228" t="s">
        <v>4193</v>
      </c>
      <c r="BS228" t="s">
        <v>3920</v>
      </c>
      <c r="BT228" t="s">
        <v>3921</v>
      </c>
      <c r="BU228" t="s">
        <v>7103</v>
      </c>
      <c r="BV228" t="s">
        <v>7104</v>
      </c>
      <c r="BW228" t="s">
        <v>7105</v>
      </c>
      <c r="BX228" t="s">
        <v>7106</v>
      </c>
      <c r="BY228" t="s">
        <v>3926</v>
      </c>
      <c r="BZ228" t="s">
        <v>3927</v>
      </c>
      <c r="CA228" s="30">
        <v>45506.543379629598</v>
      </c>
      <c r="CB228" s="30">
        <v>45506.663263888899</v>
      </c>
      <c r="CC228" s="30">
        <v>45505.472453703696</v>
      </c>
      <c r="CD228" t="s">
        <v>15</v>
      </c>
      <c r="CE228">
        <v>2024</v>
      </c>
      <c r="CF228">
        <v>8</v>
      </c>
      <c r="CG228" t="s">
        <v>7121</v>
      </c>
      <c r="CH228" t="s">
        <v>54</v>
      </c>
      <c r="CI228" t="s">
        <v>3929</v>
      </c>
      <c r="CJ228" t="s">
        <v>3930</v>
      </c>
      <c r="CK228" t="s">
        <v>7121</v>
      </c>
      <c r="CL228" t="s">
        <v>3931</v>
      </c>
      <c r="CM228">
        <v>13126</v>
      </c>
      <c r="CN228" t="s">
        <v>4222</v>
      </c>
      <c r="CO228" t="s">
        <v>7121</v>
      </c>
      <c r="CP228" s="30">
        <v>45506</v>
      </c>
      <c r="CQ228" s="30">
        <v>45871</v>
      </c>
      <c r="CR228" t="s">
        <v>3968</v>
      </c>
      <c r="CS228" t="s">
        <v>7107</v>
      </c>
      <c r="CT228" t="s">
        <v>4045</v>
      </c>
      <c r="CU228">
        <v>32140</v>
      </c>
      <c r="CV228">
        <v>36</v>
      </c>
      <c r="CW228" t="s">
        <v>3971</v>
      </c>
      <c r="CX228" t="s">
        <v>3996</v>
      </c>
      <c r="CY228" t="s">
        <v>7108</v>
      </c>
      <c r="CZ228" t="s">
        <v>7109</v>
      </c>
      <c r="DA228" t="s">
        <v>7042</v>
      </c>
      <c r="DB228" t="s">
        <v>4097</v>
      </c>
      <c r="DC228" t="s">
        <v>7104</v>
      </c>
      <c r="DD228" t="s">
        <v>7110</v>
      </c>
      <c r="DE228" t="s">
        <v>7111</v>
      </c>
      <c r="DF228" t="s">
        <v>7112</v>
      </c>
      <c r="DG228" t="s">
        <v>7113</v>
      </c>
      <c r="DH228" t="s">
        <v>7114</v>
      </c>
      <c r="DI228" t="s">
        <v>6978</v>
      </c>
      <c r="DJ228" t="s">
        <v>7115</v>
      </c>
      <c r="DK228" t="s">
        <v>7098</v>
      </c>
      <c r="DL228" t="s">
        <v>3926</v>
      </c>
      <c r="DM228" t="s">
        <v>3945</v>
      </c>
      <c r="DN228" t="s">
        <v>3927</v>
      </c>
      <c r="DO228" t="s">
        <v>7106</v>
      </c>
      <c r="DP228" t="s">
        <v>4270</v>
      </c>
      <c r="DQ228" t="s">
        <v>15</v>
      </c>
      <c r="DR228" t="s">
        <v>4270</v>
      </c>
      <c r="DS228" t="s">
        <v>3981</v>
      </c>
      <c r="DT228" t="s">
        <v>3949</v>
      </c>
      <c r="DU228" t="s">
        <v>7046</v>
      </c>
      <c r="DV228">
        <v>0.01</v>
      </c>
      <c r="DW228">
        <v>0.01</v>
      </c>
      <c r="DX228" t="s">
        <v>3931</v>
      </c>
      <c r="DY228" t="s">
        <v>7122</v>
      </c>
      <c r="DZ228" s="30" t="s">
        <v>30</v>
      </c>
      <c r="EA228" t="s">
        <v>3931</v>
      </c>
      <c r="EB228" t="s">
        <v>3931</v>
      </c>
      <c r="EC228" t="s">
        <v>3931</v>
      </c>
      <c r="ED228" t="s">
        <v>3931</v>
      </c>
      <c r="EE228" t="s">
        <v>7117</v>
      </c>
      <c r="EF228" t="s">
        <v>7123</v>
      </c>
      <c r="EG228" t="s">
        <v>30</v>
      </c>
      <c r="EH228" t="s">
        <v>30</v>
      </c>
      <c r="EI228" t="s">
        <v>30</v>
      </c>
      <c r="EJ228" t="s">
        <v>30</v>
      </c>
      <c r="EK228" t="s">
        <v>30</v>
      </c>
      <c r="EL228">
        <v>0</v>
      </c>
      <c r="EM228">
        <v>0</v>
      </c>
      <c r="EN228" t="s">
        <v>30</v>
      </c>
      <c r="EO228" t="s">
        <v>30</v>
      </c>
      <c r="EP228">
        <v>0</v>
      </c>
      <c r="EQ228">
        <v>0</v>
      </c>
      <c r="ER228">
        <v>1</v>
      </c>
      <c r="ES228" t="s">
        <v>59</v>
      </c>
      <c r="ET228" t="s">
        <v>7104</v>
      </c>
      <c r="EU228">
        <v>0</v>
      </c>
      <c r="EV228" t="s">
        <v>30</v>
      </c>
      <c r="EW228" t="s">
        <v>30</v>
      </c>
      <c r="EX228" t="s">
        <v>30</v>
      </c>
      <c r="EY228" t="s">
        <v>30</v>
      </c>
      <c r="EZ228" t="str">
        <f t="shared" si="3"/>
        <v/>
      </c>
      <c r="FA228">
        <v>0.120590277777778</v>
      </c>
      <c r="FB228" t="s">
        <v>15</v>
      </c>
      <c r="FC228">
        <v>1</v>
      </c>
      <c r="FD228">
        <v>0</v>
      </c>
      <c r="FG228" t="s">
        <v>30</v>
      </c>
      <c r="FH228" t="s">
        <v>30</v>
      </c>
      <c r="FI228" t="s">
        <v>30</v>
      </c>
      <c r="FJ228" t="s">
        <v>30</v>
      </c>
      <c r="FK228" t="s">
        <v>30</v>
      </c>
      <c r="FL228">
        <v>1</v>
      </c>
      <c r="FM228" t="s">
        <v>7051</v>
      </c>
      <c r="FN228">
        <v>1</v>
      </c>
      <c r="FO228">
        <v>0</v>
      </c>
      <c r="FP228" t="s">
        <v>401</v>
      </c>
      <c r="FQ228">
        <v>1</v>
      </c>
      <c r="FR228">
        <v>0</v>
      </c>
      <c r="FS228" t="s">
        <v>30</v>
      </c>
      <c r="FT228" t="s">
        <v>54</v>
      </c>
      <c r="FU228">
        <v>0</v>
      </c>
      <c r="FV228">
        <v>0</v>
      </c>
      <c r="FW228">
        <v>0</v>
      </c>
      <c r="FX228">
        <v>0</v>
      </c>
      <c r="FY228" t="s">
        <v>59</v>
      </c>
      <c r="FZ228" t="s">
        <v>7098</v>
      </c>
      <c r="GA228" t="s">
        <v>30</v>
      </c>
      <c r="GB228" t="s">
        <v>30</v>
      </c>
      <c r="GC228" t="s">
        <v>30</v>
      </c>
    </row>
    <row r="229" spans="1:185" x14ac:dyDescent="0.25">
      <c r="A229" t="s">
        <v>401</v>
      </c>
      <c r="B229" t="s">
        <v>2048</v>
      </c>
      <c r="C229">
        <v>1</v>
      </c>
      <c r="D229" t="s">
        <v>2048</v>
      </c>
      <c r="E229">
        <v>1</v>
      </c>
      <c r="F229" t="s">
        <v>7098</v>
      </c>
      <c r="G229" t="s">
        <v>7098</v>
      </c>
      <c r="H229" t="s">
        <v>30</v>
      </c>
      <c r="I229" t="s">
        <v>30</v>
      </c>
      <c r="J229" t="s">
        <v>30</v>
      </c>
      <c r="K229" t="s">
        <v>30</v>
      </c>
      <c r="L229" t="s">
        <v>30</v>
      </c>
      <c r="M229" t="s">
        <v>30</v>
      </c>
      <c r="N229" t="s">
        <v>30</v>
      </c>
      <c r="O229" t="s">
        <v>30</v>
      </c>
      <c r="P229" t="s">
        <v>30</v>
      </c>
      <c r="Q229" s="29" t="s">
        <v>30</v>
      </c>
      <c r="R229" s="29" t="s">
        <v>30</v>
      </c>
      <c r="S229" t="s">
        <v>30</v>
      </c>
      <c r="T229" t="s">
        <v>30</v>
      </c>
      <c r="U229" t="s">
        <v>30</v>
      </c>
      <c r="V229" t="s">
        <v>30</v>
      </c>
      <c r="W229" t="s">
        <v>30</v>
      </c>
      <c r="X229" t="s">
        <v>30</v>
      </c>
      <c r="Y229" s="29" t="s">
        <v>30</v>
      </c>
      <c r="Z229" s="29" t="s">
        <v>30</v>
      </c>
      <c r="AA229" s="29" t="s">
        <v>30</v>
      </c>
      <c r="AB229" t="s">
        <v>30</v>
      </c>
      <c r="AC229" t="s">
        <v>30</v>
      </c>
      <c r="AD229" t="s">
        <v>30</v>
      </c>
      <c r="AE229" t="s">
        <v>30</v>
      </c>
      <c r="AF229" t="s">
        <v>30</v>
      </c>
      <c r="AG229" t="s">
        <v>30</v>
      </c>
      <c r="AH229" t="s">
        <v>30</v>
      </c>
      <c r="AI229" t="s">
        <v>30</v>
      </c>
      <c r="AJ229" t="s">
        <v>7124</v>
      </c>
      <c r="AK229" t="s">
        <v>30</v>
      </c>
      <c r="AL229" t="s">
        <v>30</v>
      </c>
      <c r="AM229" t="s">
        <v>30</v>
      </c>
      <c r="AN229" s="29" t="s">
        <v>30</v>
      </c>
      <c r="AO229" t="s">
        <v>30</v>
      </c>
      <c r="AP229" t="s">
        <v>30</v>
      </c>
      <c r="AQ229" t="s">
        <v>30</v>
      </c>
      <c r="AR229" t="s">
        <v>30</v>
      </c>
      <c r="AS229" t="s">
        <v>30</v>
      </c>
      <c r="AT229" t="s">
        <v>30</v>
      </c>
      <c r="AU229" t="s">
        <v>30</v>
      </c>
      <c r="AV229" t="s">
        <v>30</v>
      </c>
      <c r="AW229" t="s">
        <v>30</v>
      </c>
      <c r="AX229" t="s">
        <v>30</v>
      </c>
      <c r="AY229" t="s">
        <v>30</v>
      </c>
      <c r="AZ229" t="s">
        <v>30</v>
      </c>
      <c r="BA229" t="s">
        <v>30</v>
      </c>
      <c r="BB229" t="s">
        <v>30</v>
      </c>
      <c r="BC229" t="s">
        <v>30</v>
      </c>
      <c r="BD229" t="s">
        <v>30</v>
      </c>
      <c r="BE229" t="s">
        <v>30</v>
      </c>
      <c r="BF229" t="s">
        <v>30</v>
      </c>
      <c r="BG229" t="s">
        <v>30</v>
      </c>
      <c r="BH229" t="s">
        <v>30</v>
      </c>
      <c r="BI229" t="s">
        <v>30</v>
      </c>
      <c r="BJ229" t="s">
        <v>30</v>
      </c>
      <c r="BK229" s="29" t="s">
        <v>30</v>
      </c>
      <c r="BL229" t="s">
        <v>3914</v>
      </c>
      <c r="BM229" t="s">
        <v>3915</v>
      </c>
      <c r="BN229" s="30">
        <v>45460.681550925903</v>
      </c>
      <c r="BO229" t="s">
        <v>7125</v>
      </c>
      <c r="BP229" t="s">
        <v>7126</v>
      </c>
      <c r="BQ229" t="s">
        <v>7127</v>
      </c>
      <c r="BR229" t="s">
        <v>4193</v>
      </c>
      <c r="BS229" t="s">
        <v>3920</v>
      </c>
      <c r="BT229" t="s">
        <v>4013</v>
      </c>
      <c r="BU229" t="s">
        <v>4014</v>
      </c>
      <c r="BV229" t="s">
        <v>7128</v>
      </c>
      <c r="BW229" t="s">
        <v>7129</v>
      </c>
      <c r="BX229" t="s">
        <v>7106</v>
      </c>
      <c r="BY229" t="s">
        <v>3926</v>
      </c>
      <c r="BZ229" t="s">
        <v>4123</v>
      </c>
      <c r="CA229" s="30">
        <v>45460.599398148202</v>
      </c>
      <c r="CB229" s="30">
        <v>45460.613761574103</v>
      </c>
      <c r="CC229" s="30">
        <v>45460.597060185202</v>
      </c>
      <c r="CD229" t="s">
        <v>15</v>
      </c>
      <c r="CE229">
        <v>2024</v>
      </c>
      <c r="CF229">
        <v>6</v>
      </c>
      <c r="CG229" t="s">
        <v>7130</v>
      </c>
      <c r="CH229" t="s">
        <v>63</v>
      </c>
      <c r="CI229" t="s">
        <v>3929</v>
      </c>
      <c r="CJ229" t="s">
        <v>3930</v>
      </c>
      <c r="CK229" t="s">
        <v>7130</v>
      </c>
      <c r="CL229" t="s">
        <v>3931</v>
      </c>
      <c r="CM229">
        <v>13126</v>
      </c>
      <c r="CN229" t="s">
        <v>4222</v>
      </c>
      <c r="CO229" t="s">
        <v>7130</v>
      </c>
      <c r="CP229" s="30">
        <v>45460</v>
      </c>
      <c r="CQ229" s="30">
        <v>45825</v>
      </c>
      <c r="CR229" t="s">
        <v>3968</v>
      </c>
      <c r="CS229" t="s">
        <v>4443</v>
      </c>
      <c r="CT229" t="s">
        <v>7131</v>
      </c>
      <c r="CU229">
        <v>27313</v>
      </c>
      <c r="CV229">
        <v>49</v>
      </c>
      <c r="CW229" t="s">
        <v>3935</v>
      </c>
      <c r="CX229" t="s">
        <v>3968</v>
      </c>
      <c r="CY229" t="s">
        <v>7108</v>
      </c>
      <c r="CZ229" t="s">
        <v>7109</v>
      </c>
      <c r="DA229" t="s">
        <v>7091</v>
      </c>
      <c r="DB229" t="s">
        <v>4097</v>
      </c>
      <c r="DC229" t="s">
        <v>7128</v>
      </c>
      <c r="DD229" t="s">
        <v>7132</v>
      </c>
      <c r="DE229" t="s">
        <v>7133</v>
      </c>
      <c r="DF229" t="s">
        <v>7065</v>
      </c>
      <c r="DG229" t="s">
        <v>3968</v>
      </c>
      <c r="DH229" t="s">
        <v>4183</v>
      </c>
      <c r="DI229" t="s">
        <v>6978</v>
      </c>
      <c r="DJ229" t="s">
        <v>7115</v>
      </c>
      <c r="DK229" t="s">
        <v>7098</v>
      </c>
      <c r="DL229" t="s">
        <v>3926</v>
      </c>
      <c r="DM229" t="s">
        <v>4136</v>
      </c>
      <c r="DN229" t="s">
        <v>4123</v>
      </c>
      <c r="DO229" t="s">
        <v>7106</v>
      </c>
      <c r="DP229" t="s">
        <v>4270</v>
      </c>
      <c r="DQ229" t="s">
        <v>15</v>
      </c>
      <c r="DR229" t="s">
        <v>4270</v>
      </c>
      <c r="DS229" t="s">
        <v>3981</v>
      </c>
      <c r="DT229" t="s">
        <v>3949</v>
      </c>
      <c r="DU229" t="s">
        <v>2048</v>
      </c>
      <c r="DV229">
        <v>1.38</v>
      </c>
      <c r="DW229">
        <v>1.38</v>
      </c>
      <c r="DX229" t="s">
        <v>3931</v>
      </c>
      <c r="DY229" t="s">
        <v>7134</v>
      </c>
      <c r="DZ229" s="30" t="s">
        <v>30</v>
      </c>
      <c r="EA229" t="s">
        <v>3931</v>
      </c>
      <c r="EB229" t="s">
        <v>3931</v>
      </c>
      <c r="EC229" t="s">
        <v>3931</v>
      </c>
      <c r="ED229" t="s">
        <v>3931</v>
      </c>
      <c r="EE229" t="s">
        <v>7135</v>
      </c>
      <c r="EF229" t="s">
        <v>7136</v>
      </c>
      <c r="EG229" t="s">
        <v>30</v>
      </c>
      <c r="EH229" t="s">
        <v>30</v>
      </c>
      <c r="EI229" t="s">
        <v>30</v>
      </c>
      <c r="EJ229" t="s">
        <v>30</v>
      </c>
      <c r="EK229" t="s">
        <v>30</v>
      </c>
      <c r="EL229">
        <v>0</v>
      </c>
      <c r="EM229">
        <v>0</v>
      </c>
      <c r="EN229" t="s">
        <v>30</v>
      </c>
      <c r="EO229" t="s">
        <v>30</v>
      </c>
      <c r="EP229">
        <v>0</v>
      </c>
      <c r="EQ229">
        <v>0</v>
      </c>
      <c r="ER229">
        <v>1</v>
      </c>
      <c r="ES229" t="s">
        <v>6916</v>
      </c>
      <c r="ET229" t="s">
        <v>7128</v>
      </c>
      <c r="EU229">
        <v>0</v>
      </c>
      <c r="EV229" t="s">
        <v>30</v>
      </c>
      <c r="EW229" t="s">
        <v>30</v>
      </c>
      <c r="EX229" t="s">
        <v>30</v>
      </c>
      <c r="EY229" t="s">
        <v>30</v>
      </c>
      <c r="EZ229">
        <f t="shared" si="3"/>
        <v>8.2152777700684965E-2</v>
      </c>
      <c r="FA229">
        <v>8.2152777777777797E-2</v>
      </c>
      <c r="FB229" t="s">
        <v>15</v>
      </c>
      <c r="FC229">
        <v>1</v>
      </c>
      <c r="FD229">
        <v>0</v>
      </c>
      <c r="FE229">
        <v>1</v>
      </c>
      <c r="FG229" t="s">
        <v>30</v>
      </c>
      <c r="FH229" t="s">
        <v>30</v>
      </c>
      <c r="FI229" t="s">
        <v>30</v>
      </c>
      <c r="FJ229" t="s">
        <v>30</v>
      </c>
      <c r="FK229" t="s">
        <v>30</v>
      </c>
      <c r="FL229">
        <v>1</v>
      </c>
      <c r="FM229" t="s">
        <v>7051</v>
      </c>
      <c r="FN229">
        <v>1</v>
      </c>
      <c r="FO229">
        <v>0</v>
      </c>
      <c r="FP229" t="s">
        <v>401</v>
      </c>
      <c r="FQ229">
        <v>1</v>
      </c>
      <c r="FR229">
        <v>0</v>
      </c>
      <c r="FS229" t="s">
        <v>30</v>
      </c>
      <c r="FT229" t="s">
        <v>63</v>
      </c>
      <c r="FU229">
        <v>0</v>
      </c>
      <c r="FV229">
        <v>0</v>
      </c>
      <c r="FW229">
        <v>0</v>
      </c>
      <c r="FX229">
        <v>0</v>
      </c>
      <c r="FY229" t="s">
        <v>6916</v>
      </c>
      <c r="FZ229" t="s">
        <v>7098</v>
      </c>
      <c r="GA229" t="s">
        <v>30</v>
      </c>
      <c r="GB229" t="s">
        <v>30</v>
      </c>
      <c r="GC229" t="s">
        <v>30</v>
      </c>
    </row>
    <row r="230" spans="1:185" x14ac:dyDescent="0.25">
      <c r="A230" t="s">
        <v>401</v>
      </c>
      <c r="B230" t="s">
        <v>2048</v>
      </c>
      <c r="C230">
        <v>1</v>
      </c>
      <c r="D230" t="s">
        <v>2048</v>
      </c>
      <c r="E230">
        <v>1</v>
      </c>
      <c r="F230" t="s">
        <v>7069</v>
      </c>
      <c r="G230" t="s">
        <v>7069</v>
      </c>
      <c r="H230" t="s">
        <v>30</v>
      </c>
      <c r="I230" t="s">
        <v>30</v>
      </c>
      <c r="J230" t="s">
        <v>30</v>
      </c>
      <c r="K230" t="s">
        <v>30</v>
      </c>
      <c r="L230" t="s">
        <v>30</v>
      </c>
      <c r="M230" t="s">
        <v>30</v>
      </c>
      <c r="N230" t="s">
        <v>30</v>
      </c>
      <c r="O230" t="s">
        <v>30</v>
      </c>
      <c r="P230" t="s">
        <v>30</v>
      </c>
      <c r="Q230" s="29" t="s">
        <v>30</v>
      </c>
      <c r="R230" s="29" t="s">
        <v>30</v>
      </c>
      <c r="S230" t="s">
        <v>30</v>
      </c>
      <c r="T230" t="s">
        <v>30</v>
      </c>
      <c r="U230" t="s">
        <v>30</v>
      </c>
      <c r="V230" t="s">
        <v>30</v>
      </c>
      <c r="W230" t="s">
        <v>30</v>
      </c>
      <c r="X230" t="s">
        <v>30</v>
      </c>
      <c r="Y230" s="29" t="s">
        <v>30</v>
      </c>
      <c r="Z230" s="29" t="s">
        <v>30</v>
      </c>
      <c r="AA230" s="29" t="s">
        <v>30</v>
      </c>
      <c r="AB230" t="s">
        <v>30</v>
      </c>
      <c r="AC230" t="s">
        <v>30</v>
      </c>
      <c r="AD230" t="s">
        <v>30</v>
      </c>
      <c r="AE230" t="s">
        <v>30</v>
      </c>
      <c r="AF230" t="s">
        <v>30</v>
      </c>
      <c r="AG230" t="s">
        <v>30</v>
      </c>
      <c r="AH230" t="s">
        <v>30</v>
      </c>
      <c r="AI230" t="s">
        <v>30</v>
      </c>
      <c r="AJ230" t="s">
        <v>7137</v>
      </c>
      <c r="AK230" t="s">
        <v>30</v>
      </c>
      <c r="AL230" t="s">
        <v>30</v>
      </c>
      <c r="AM230" t="s">
        <v>30</v>
      </c>
      <c r="AN230" s="29" t="s">
        <v>30</v>
      </c>
      <c r="AO230" t="s">
        <v>30</v>
      </c>
      <c r="AP230" t="s">
        <v>30</v>
      </c>
      <c r="AQ230" t="s">
        <v>30</v>
      </c>
      <c r="AR230" t="s">
        <v>30</v>
      </c>
      <c r="AS230" t="s">
        <v>30</v>
      </c>
      <c r="AT230" t="s">
        <v>30</v>
      </c>
      <c r="AU230" t="s">
        <v>30</v>
      </c>
      <c r="AV230" t="s">
        <v>30</v>
      </c>
      <c r="AW230" t="s">
        <v>30</v>
      </c>
      <c r="AX230" t="s">
        <v>30</v>
      </c>
      <c r="AY230" t="s">
        <v>30</v>
      </c>
      <c r="AZ230" t="s">
        <v>30</v>
      </c>
      <c r="BA230" t="s">
        <v>30</v>
      </c>
      <c r="BB230" t="s">
        <v>30</v>
      </c>
      <c r="BC230" t="s">
        <v>30</v>
      </c>
      <c r="BD230" t="s">
        <v>30</v>
      </c>
      <c r="BE230" t="s">
        <v>30</v>
      </c>
      <c r="BF230" t="s">
        <v>30</v>
      </c>
      <c r="BG230" t="s">
        <v>30</v>
      </c>
      <c r="BH230" t="s">
        <v>30</v>
      </c>
      <c r="BI230" t="s">
        <v>30</v>
      </c>
      <c r="BJ230" t="s">
        <v>30</v>
      </c>
      <c r="BK230" s="29" t="s">
        <v>30</v>
      </c>
      <c r="BL230" t="s">
        <v>3914</v>
      </c>
      <c r="BM230" t="s">
        <v>3915</v>
      </c>
      <c r="BN230" s="30">
        <v>45603.549710648098</v>
      </c>
      <c r="BO230" t="s">
        <v>7138</v>
      </c>
      <c r="BP230" t="s">
        <v>7126</v>
      </c>
      <c r="BQ230" t="s">
        <v>7127</v>
      </c>
      <c r="BR230" t="s">
        <v>4193</v>
      </c>
      <c r="BS230" t="s">
        <v>3920</v>
      </c>
      <c r="BT230" t="s">
        <v>4013</v>
      </c>
      <c r="BU230" t="s">
        <v>4014</v>
      </c>
      <c r="BV230" t="s">
        <v>7128</v>
      </c>
      <c r="BW230" t="s">
        <v>7129</v>
      </c>
      <c r="BX230" t="s">
        <v>7074</v>
      </c>
      <c r="BY230" t="s">
        <v>3926</v>
      </c>
      <c r="BZ230" t="s">
        <v>3927</v>
      </c>
      <c r="CA230" s="30">
        <v>45603.438530092601</v>
      </c>
      <c r="CB230" s="30">
        <v>45603.508067129602</v>
      </c>
      <c r="CC230" s="30">
        <v>45603.436747685198</v>
      </c>
      <c r="CD230" t="s">
        <v>15</v>
      </c>
      <c r="CE230">
        <v>2024</v>
      </c>
      <c r="CF230">
        <v>11</v>
      </c>
      <c r="CG230" t="s">
        <v>7139</v>
      </c>
      <c r="CH230" t="s">
        <v>63</v>
      </c>
      <c r="CI230" t="s">
        <v>3929</v>
      </c>
      <c r="CJ230" t="s">
        <v>3930</v>
      </c>
      <c r="CK230" t="s">
        <v>7139</v>
      </c>
      <c r="CL230" t="s">
        <v>3931</v>
      </c>
      <c r="CM230">
        <v>13126</v>
      </c>
      <c r="CN230" t="s">
        <v>4222</v>
      </c>
      <c r="CO230" t="s">
        <v>7139</v>
      </c>
      <c r="CP230" s="30">
        <v>45603</v>
      </c>
      <c r="CQ230" s="30">
        <v>45968</v>
      </c>
      <c r="CR230" t="s">
        <v>3968</v>
      </c>
      <c r="CS230" t="s">
        <v>4443</v>
      </c>
      <c r="CT230" t="s">
        <v>7131</v>
      </c>
      <c r="CU230">
        <v>27313</v>
      </c>
      <c r="CV230">
        <v>50</v>
      </c>
      <c r="CW230" t="s">
        <v>3935</v>
      </c>
      <c r="CX230" t="s">
        <v>3968</v>
      </c>
      <c r="CY230" t="s">
        <v>7076</v>
      </c>
      <c r="CZ230" t="s">
        <v>7077</v>
      </c>
      <c r="DA230" t="s">
        <v>7091</v>
      </c>
      <c r="DB230" t="s">
        <v>4097</v>
      </c>
      <c r="DC230" t="s">
        <v>7128</v>
      </c>
      <c r="DD230" t="s">
        <v>7132</v>
      </c>
      <c r="DE230" t="s">
        <v>7133</v>
      </c>
      <c r="DF230" t="s">
        <v>7065</v>
      </c>
      <c r="DG230" t="s">
        <v>3968</v>
      </c>
      <c r="DH230" t="s">
        <v>4183</v>
      </c>
      <c r="DI230" t="s">
        <v>6877</v>
      </c>
      <c r="DJ230" t="s">
        <v>7045</v>
      </c>
      <c r="DK230" t="s">
        <v>7069</v>
      </c>
      <c r="DL230" t="s">
        <v>3926</v>
      </c>
      <c r="DM230" t="s">
        <v>3945</v>
      </c>
      <c r="DN230" t="s">
        <v>3927</v>
      </c>
      <c r="DO230" t="s">
        <v>7074</v>
      </c>
      <c r="DP230" t="s">
        <v>4270</v>
      </c>
      <c r="DQ230" t="s">
        <v>15</v>
      </c>
      <c r="DR230" t="s">
        <v>4270</v>
      </c>
      <c r="DS230" t="s">
        <v>3981</v>
      </c>
      <c r="DT230" t="s">
        <v>3949</v>
      </c>
      <c r="DU230" t="s">
        <v>2048</v>
      </c>
      <c r="DV230">
        <v>0.6</v>
      </c>
      <c r="DW230">
        <v>0.6</v>
      </c>
      <c r="DX230" t="s">
        <v>3931</v>
      </c>
      <c r="DY230" t="s">
        <v>7095</v>
      </c>
      <c r="DZ230" s="30" t="s">
        <v>30</v>
      </c>
      <c r="EA230" t="s">
        <v>3931</v>
      </c>
      <c r="EB230" t="s">
        <v>3931</v>
      </c>
      <c r="EC230" t="s">
        <v>3931</v>
      </c>
      <c r="ED230" t="s">
        <v>3931</v>
      </c>
      <c r="EE230" t="s">
        <v>7135</v>
      </c>
      <c r="EF230" t="s">
        <v>7140</v>
      </c>
      <c r="EG230" t="s">
        <v>30</v>
      </c>
      <c r="EH230" t="s">
        <v>30</v>
      </c>
      <c r="EI230" t="s">
        <v>30</v>
      </c>
      <c r="EJ230" t="s">
        <v>30</v>
      </c>
      <c r="EK230" t="s">
        <v>30</v>
      </c>
      <c r="EL230">
        <v>0</v>
      </c>
      <c r="EM230">
        <v>0</v>
      </c>
      <c r="EN230" t="s">
        <v>30</v>
      </c>
      <c r="EO230" t="s">
        <v>30</v>
      </c>
      <c r="EP230">
        <v>0</v>
      </c>
      <c r="EQ230">
        <v>0</v>
      </c>
      <c r="ER230">
        <v>1</v>
      </c>
      <c r="ES230" t="s">
        <v>6916</v>
      </c>
      <c r="ET230" t="s">
        <v>7128</v>
      </c>
      <c r="EU230">
        <v>0</v>
      </c>
      <c r="EV230" t="s">
        <v>30</v>
      </c>
      <c r="EW230" t="s">
        <v>30</v>
      </c>
      <c r="EX230" t="s">
        <v>30</v>
      </c>
      <c r="EY230" t="s">
        <v>30</v>
      </c>
      <c r="EZ230" t="str">
        <f t="shared" si="3"/>
        <v/>
      </c>
      <c r="FA230">
        <v>0.111180555555556</v>
      </c>
      <c r="FB230" t="s">
        <v>15</v>
      </c>
      <c r="FC230">
        <v>1</v>
      </c>
      <c r="FD230">
        <v>0</v>
      </c>
      <c r="FG230" t="s">
        <v>30</v>
      </c>
      <c r="FH230" t="s">
        <v>30</v>
      </c>
      <c r="FI230" t="s">
        <v>30</v>
      </c>
      <c r="FJ230" t="s">
        <v>30</v>
      </c>
      <c r="FK230" t="s">
        <v>30</v>
      </c>
      <c r="FL230">
        <v>1</v>
      </c>
      <c r="FM230" t="s">
        <v>7051</v>
      </c>
      <c r="FN230">
        <v>1</v>
      </c>
      <c r="FO230">
        <v>0</v>
      </c>
      <c r="FP230" t="s">
        <v>401</v>
      </c>
      <c r="FQ230">
        <v>1</v>
      </c>
      <c r="FR230">
        <v>0</v>
      </c>
      <c r="FS230" t="s">
        <v>30</v>
      </c>
      <c r="FT230" t="s">
        <v>63</v>
      </c>
      <c r="FU230">
        <v>0</v>
      </c>
      <c r="FV230">
        <v>0</v>
      </c>
      <c r="FW230">
        <v>0</v>
      </c>
      <c r="FX230">
        <v>0</v>
      </c>
      <c r="FY230" t="s">
        <v>6916</v>
      </c>
      <c r="FZ230" t="s">
        <v>7069</v>
      </c>
      <c r="GA230" t="s">
        <v>30</v>
      </c>
      <c r="GB230" t="s">
        <v>30</v>
      </c>
      <c r="GC230" t="s">
        <v>30</v>
      </c>
    </row>
    <row r="231" spans="1:185" x14ac:dyDescent="0.25">
      <c r="A231" t="s">
        <v>401</v>
      </c>
      <c r="B231" t="s">
        <v>2048</v>
      </c>
      <c r="C231">
        <v>1</v>
      </c>
      <c r="D231" t="s">
        <v>2048</v>
      </c>
      <c r="E231">
        <v>1</v>
      </c>
      <c r="F231" t="s">
        <v>7141</v>
      </c>
      <c r="G231" t="s">
        <v>7141</v>
      </c>
      <c r="H231" t="s">
        <v>30</v>
      </c>
      <c r="I231" t="s">
        <v>30</v>
      </c>
      <c r="J231" t="s">
        <v>30</v>
      </c>
      <c r="K231" t="s">
        <v>30</v>
      </c>
      <c r="L231" t="s">
        <v>30</v>
      </c>
      <c r="M231" t="s">
        <v>30</v>
      </c>
      <c r="N231" t="s">
        <v>30</v>
      </c>
      <c r="O231" t="s">
        <v>30</v>
      </c>
      <c r="P231" t="s">
        <v>30</v>
      </c>
      <c r="Q231" s="29" t="s">
        <v>30</v>
      </c>
      <c r="R231" s="29" t="s">
        <v>30</v>
      </c>
      <c r="S231" t="s">
        <v>30</v>
      </c>
      <c r="T231" t="s">
        <v>30</v>
      </c>
      <c r="U231" t="s">
        <v>30</v>
      </c>
      <c r="V231" t="s">
        <v>30</v>
      </c>
      <c r="W231" t="s">
        <v>30</v>
      </c>
      <c r="X231" t="s">
        <v>30</v>
      </c>
      <c r="Y231" s="29" t="s">
        <v>30</v>
      </c>
      <c r="Z231" s="29" t="s">
        <v>30</v>
      </c>
      <c r="AA231" s="29" t="s">
        <v>30</v>
      </c>
      <c r="AB231" t="s">
        <v>30</v>
      </c>
      <c r="AC231" t="s">
        <v>30</v>
      </c>
      <c r="AD231" t="s">
        <v>30</v>
      </c>
      <c r="AE231" t="s">
        <v>30</v>
      </c>
      <c r="AF231" t="s">
        <v>30</v>
      </c>
      <c r="AG231" t="s">
        <v>30</v>
      </c>
      <c r="AH231" t="s">
        <v>30</v>
      </c>
      <c r="AI231" t="s">
        <v>30</v>
      </c>
      <c r="AJ231" t="s">
        <v>7142</v>
      </c>
      <c r="AK231" t="s">
        <v>30</v>
      </c>
      <c r="AL231" t="s">
        <v>30</v>
      </c>
      <c r="AM231" t="s">
        <v>30</v>
      </c>
      <c r="AN231" s="29" t="s">
        <v>30</v>
      </c>
      <c r="AO231" t="s">
        <v>30</v>
      </c>
      <c r="AP231" t="s">
        <v>30</v>
      </c>
      <c r="AQ231" t="s">
        <v>30</v>
      </c>
      <c r="AR231" t="s">
        <v>30</v>
      </c>
      <c r="AS231" t="s">
        <v>30</v>
      </c>
      <c r="AT231" t="s">
        <v>30</v>
      </c>
      <c r="AU231" t="s">
        <v>30</v>
      </c>
      <c r="AV231" t="s">
        <v>30</v>
      </c>
      <c r="AW231" t="s">
        <v>30</v>
      </c>
      <c r="AX231" t="s">
        <v>30</v>
      </c>
      <c r="AY231" t="s">
        <v>30</v>
      </c>
      <c r="AZ231" t="s">
        <v>30</v>
      </c>
      <c r="BA231" t="s">
        <v>30</v>
      </c>
      <c r="BB231" t="s">
        <v>30</v>
      </c>
      <c r="BC231" t="s">
        <v>30</v>
      </c>
      <c r="BD231" t="s">
        <v>30</v>
      </c>
      <c r="BE231" t="s">
        <v>30</v>
      </c>
      <c r="BF231" t="s">
        <v>30</v>
      </c>
      <c r="BG231" t="s">
        <v>30</v>
      </c>
      <c r="BH231" t="s">
        <v>30</v>
      </c>
      <c r="BI231" t="s">
        <v>30</v>
      </c>
      <c r="BJ231" t="s">
        <v>30</v>
      </c>
      <c r="BK231" s="29" t="s">
        <v>30</v>
      </c>
      <c r="BL231" t="s">
        <v>3914</v>
      </c>
      <c r="BM231" t="s">
        <v>3915</v>
      </c>
      <c r="BN231" s="30">
        <v>45378.5102430556</v>
      </c>
      <c r="BO231" t="s">
        <v>7143</v>
      </c>
      <c r="BP231" t="s">
        <v>7144</v>
      </c>
      <c r="BQ231" t="s">
        <v>7145</v>
      </c>
      <c r="BR231" t="s">
        <v>4193</v>
      </c>
      <c r="BS231" t="s">
        <v>3920</v>
      </c>
      <c r="BT231" t="s">
        <v>4416</v>
      </c>
      <c r="BU231" t="s">
        <v>4417</v>
      </c>
      <c r="BV231" t="s">
        <v>7146</v>
      </c>
      <c r="BW231" t="s">
        <v>7147</v>
      </c>
      <c r="BX231" t="s">
        <v>7148</v>
      </c>
      <c r="BY231" t="s">
        <v>3926</v>
      </c>
      <c r="BZ231" t="s">
        <v>3927</v>
      </c>
      <c r="CA231" s="30">
        <v>45377.563518518502</v>
      </c>
      <c r="CB231" s="30">
        <v>45377.563518518502</v>
      </c>
      <c r="CC231" s="30">
        <v>45377.653402777803</v>
      </c>
      <c r="CD231" t="s">
        <v>15</v>
      </c>
      <c r="CE231">
        <v>2024</v>
      </c>
      <c r="CF231">
        <v>3</v>
      </c>
      <c r="CG231" t="s">
        <v>7149</v>
      </c>
      <c r="CH231" t="s">
        <v>54</v>
      </c>
      <c r="CI231" t="s">
        <v>3929</v>
      </c>
      <c r="CJ231" t="s">
        <v>3930</v>
      </c>
      <c r="CK231" t="s">
        <v>7149</v>
      </c>
      <c r="CL231" t="s">
        <v>3931</v>
      </c>
      <c r="CM231">
        <v>13126</v>
      </c>
      <c r="CN231" t="s">
        <v>4222</v>
      </c>
      <c r="CO231" t="s">
        <v>7149</v>
      </c>
      <c r="CP231" s="30">
        <v>45378</v>
      </c>
      <c r="CQ231" s="30">
        <v>45743</v>
      </c>
      <c r="CR231" t="s">
        <v>3968</v>
      </c>
      <c r="CS231" t="s">
        <v>7150</v>
      </c>
      <c r="CT231" t="s">
        <v>7151</v>
      </c>
      <c r="CU231">
        <v>28586</v>
      </c>
      <c r="CV231">
        <v>45</v>
      </c>
      <c r="CW231" t="s">
        <v>3935</v>
      </c>
      <c r="CX231" t="s">
        <v>3968</v>
      </c>
      <c r="CY231" t="s">
        <v>7152</v>
      </c>
      <c r="CZ231" t="s">
        <v>7153</v>
      </c>
      <c r="DA231" t="s">
        <v>7091</v>
      </c>
      <c r="DB231" t="s">
        <v>4097</v>
      </c>
      <c r="DC231" t="s">
        <v>7146</v>
      </c>
      <c r="DD231" t="s">
        <v>7154</v>
      </c>
      <c r="DE231" t="s">
        <v>7155</v>
      </c>
      <c r="DF231" t="s">
        <v>7065</v>
      </c>
      <c r="DG231" t="s">
        <v>3968</v>
      </c>
      <c r="DH231" t="s">
        <v>4183</v>
      </c>
      <c r="DI231" t="s">
        <v>6877</v>
      </c>
      <c r="DJ231" t="s">
        <v>7045</v>
      </c>
      <c r="DK231" t="s">
        <v>7141</v>
      </c>
      <c r="DL231" t="s">
        <v>3926</v>
      </c>
      <c r="DM231" t="s">
        <v>3945</v>
      </c>
      <c r="DN231" t="s">
        <v>3927</v>
      </c>
      <c r="DO231" t="s">
        <v>7148</v>
      </c>
      <c r="DP231" t="s">
        <v>4270</v>
      </c>
      <c r="DQ231" t="s">
        <v>15</v>
      </c>
      <c r="DR231" t="s">
        <v>4270</v>
      </c>
      <c r="DS231" t="s">
        <v>3981</v>
      </c>
      <c r="DT231" t="s">
        <v>3949</v>
      </c>
      <c r="DU231" t="s">
        <v>2048</v>
      </c>
      <c r="DV231">
        <v>22.43</v>
      </c>
      <c r="DW231">
        <v>22.43</v>
      </c>
      <c r="DX231" t="s">
        <v>3931</v>
      </c>
      <c r="DY231" t="s">
        <v>7156</v>
      </c>
      <c r="DZ231" s="30" t="s">
        <v>30</v>
      </c>
      <c r="EA231" t="s">
        <v>3931</v>
      </c>
      <c r="EB231" t="s">
        <v>3931</v>
      </c>
      <c r="EC231" t="s">
        <v>3931</v>
      </c>
      <c r="ED231" t="s">
        <v>3931</v>
      </c>
      <c r="EE231" t="s">
        <v>7157</v>
      </c>
      <c r="EF231" t="s">
        <v>7158</v>
      </c>
      <c r="EG231" t="s">
        <v>30</v>
      </c>
      <c r="EH231" t="s">
        <v>30</v>
      </c>
      <c r="EI231" t="s">
        <v>30</v>
      </c>
      <c r="EJ231" t="s">
        <v>30</v>
      </c>
      <c r="EK231" t="s">
        <v>30</v>
      </c>
      <c r="EL231">
        <v>0</v>
      </c>
      <c r="EM231">
        <v>0</v>
      </c>
      <c r="EN231" t="s">
        <v>30</v>
      </c>
      <c r="EO231" t="s">
        <v>30</v>
      </c>
      <c r="EP231">
        <v>0</v>
      </c>
      <c r="EQ231">
        <v>0</v>
      </c>
      <c r="ER231">
        <v>1</v>
      </c>
      <c r="ES231" t="s">
        <v>59</v>
      </c>
      <c r="ET231" t="s">
        <v>7146</v>
      </c>
      <c r="EU231">
        <v>0</v>
      </c>
      <c r="EV231" t="s">
        <v>30</v>
      </c>
      <c r="EW231" t="s">
        <v>30</v>
      </c>
      <c r="EX231" t="s">
        <v>30</v>
      </c>
      <c r="EY231" t="s">
        <v>30</v>
      </c>
      <c r="EZ231" t="str">
        <f t="shared" si="3"/>
        <v/>
      </c>
      <c r="FA231">
        <v>0.94672453703703696</v>
      </c>
      <c r="FB231" t="s">
        <v>15</v>
      </c>
      <c r="FC231">
        <v>1</v>
      </c>
      <c r="FD231">
        <v>0</v>
      </c>
      <c r="FG231" t="s">
        <v>30</v>
      </c>
      <c r="FH231" t="s">
        <v>30</v>
      </c>
      <c r="FI231" t="s">
        <v>30</v>
      </c>
      <c r="FJ231" t="s">
        <v>30</v>
      </c>
      <c r="FK231" t="s">
        <v>30</v>
      </c>
      <c r="FL231">
        <v>1</v>
      </c>
      <c r="FM231" t="s">
        <v>7051</v>
      </c>
      <c r="FN231">
        <v>1</v>
      </c>
      <c r="FO231">
        <v>0</v>
      </c>
      <c r="FP231" t="s">
        <v>401</v>
      </c>
      <c r="FQ231">
        <v>1</v>
      </c>
      <c r="FR231">
        <v>0</v>
      </c>
      <c r="FS231" t="s">
        <v>30</v>
      </c>
      <c r="FT231" t="s">
        <v>54</v>
      </c>
      <c r="FU231">
        <v>0</v>
      </c>
      <c r="FV231">
        <v>0</v>
      </c>
      <c r="FW231">
        <v>0</v>
      </c>
      <c r="FX231">
        <v>0</v>
      </c>
      <c r="FY231" t="s">
        <v>59</v>
      </c>
      <c r="FZ231" t="s">
        <v>7141</v>
      </c>
      <c r="GA231" t="s">
        <v>30</v>
      </c>
      <c r="GB231" t="s">
        <v>30</v>
      </c>
      <c r="GC231" t="s">
        <v>30</v>
      </c>
    </row>
    <row r="232" spans="1:185" x14ac:dyDescent="0.25">
      <c r="A232" t="s">
        <v>401</v>
      </c>
      <c r="B232" t="s">
        <v>2048</v>
      </c>
      <c r="C232">
        <v>1</v>
      </c>
      <c r="D232" t="s">
        <v>2048</v>
      </c>
      <c r="E232">
        <v>1</v>
      </c>
      <c r="F232" t="s">
        <v>7159</v>
      </c>
      <c r="G232" t="s">
        <v>7159</v>
      </c>
      <c r="H232" t="s">
        <v>30</v>
      </c>
      <c r="I232" t="s">
        <v>30</v>
      </c>
      <c r="J232" t="s">
        <v>30</v>
      </c>
      <c r="K232" t="s">
        <v>30</v>
      </c>
      <c r="L232" t="s">
        <v>30</v>
      </c>
      <c r="M232" t="s">
        <v>30</v>
      </c>
      <c r="N232" t="s">
        <v>30</v>
      </c>
      <c r="O232" t="s">
        <v>30</v>
      </c>
      <c r="P232" t="s">
        <v>30</v>
      </c>
      <c r="Q232" s="29" t="s">
        <v>30</v>
      </c>
      <c r="R232" s="29" t="s">
        <v>30</v>
      </c>
      <c r="S232" t="s">
        <v>30</v>
      </c>
      <c r="T232" t="s">
        <v>30</v>
      </c>
      <c r="U232" t="s">
        <v>30</v>
      </c>
      <c r="V232" t="s">
        <v>30</v>
      </c>
      <c r="W232" t="s">
        <v>30</v>
      </c>
      <c r="X232" t="s">
        <v>30</v>
      </c>
      <c r="Y232" s="29" t="s">
        <v>30</v>
      </c>
      <c r="Z232" s="29" t="s">
        <v>30</v>
      </c>
      <c r="AA232" s="29" t="s">
        <v>30</v>
      </c>
      <c r="AB232" t="s">
        <v>30</v>
      </c>
      <c r="AC232" t="s">
        <v>30</v>
      </c>
      <c r="AD232" t="s">
        <v>30</v>
      </c>
      <c r="AE232" t="s">
        <v>30</v>
      </c>
      <c r="AF232" t="s">
        <v>30</v>
      </c>
      <c r="AG232" t="s">
        <v>30</v>
      </c>
      <c r="AH232" t="s">
        <v>30</v>
      </c>
      <c r="AI232" t="s">
        <v>30</v>
      </c>
      <c r="AJ232" t="s">
        <v>7160</v>
      </c>
      <c r="AK232" t="s">
        <v>30</v>
      </c>
      <c r="AL232" t="s">
        <v>30</v>
      </c>
      <c r="AM232" t="s">
        <v>30</v>
      </c>
      <c r="AN232" s="29" t="s">
        <v>30</v>
      </c>
      <c r="AO232" t="s">
        <v>30</v>
      </c>
      <c r="AP232" t="s">
        <v>30</v>
      </c>
      <c r="AQ232" t="s">
        <v>30</v>
      </c>
      <c r="AR232" t="s">
        <v>30</v>
      </c>
      <c r="AS232" t="s">
        <v>30</v>
      </c>
      <c r="AT232" t="s">
        <v>30</v>
      </c>
      <c r="AU232" t="s">
        <v>30</v>
      </c>
      <c r="AV232" t="s">
        <v>30</v>
      </c>
      <c r="AW232" t="s">
        <v>30</v>
      </c>
      <c r="AX232" t="s">
        <v>30</v>
      </c>
      <c r="AY232" t="s">
        <v>30</v>
      </c>
      <c r="AZ232" t="s">
        <v>30</v>
      </c>
      <c r="BA232" t="s">
        <v>30</v>
      </c>
      <c r="BB232" t="s">
        <v>30</v>
      </c>
      <c r="BC232" t="s">
        <v>30</v>
      </c>
      <c r="BD232" t="s">
        <v>30</v>
      </c>
      <c r="BE232" t="s">
        <v>30</v>
      </c>
      <c r="BF232" t="s">
        <v>30</v>
      </c>
      <c r="BG232" t="s">
        <v>30</v>
      </c>
      <c r="BH232" t="s">
        <v>30</v>
      </c>
      <c r="BI232" t="s">
        <v>30</v>
      </c>
      <c r="BJ232" t="s">
        <v>30</v>
      </c>
      <c r="BK232" s="29" t="s">
        <v>30</v>
      </c>
      <c r="BL232" t="s">
        <v>3914</v>
      </c>
      <c r="BM232" t="s">
        <v>3915</v>
      </c>
      <c r="BN232" s="30">
        <v>45607.513935185198</v>
      </c>
      <c r="BO232" t="s">
        <v>7161</v>
      </c>
      <c r="BP232" t="s">
        <v>7101</v>
      </c>
      <c r="BQ232" t="s">
        <v>7102</v>
      </c>
      <c r="BR232" t="s">
        <v>4193</v>
      </c>
      <c r="BS232" t="s">
        <v>3920</v>
      </c>
      <c r="BT232" t="s">
        <v>3921</v>
      </c>
      <c r="BU232" t="s">
        <v>7103</v>
      </c>
      <c r="BV232" t="s">
        <v>7162</v>
      </c>
      <c r="BW232" t="s">
        <v>7163</v>
      </c>
      <c r="BX232" t="s">
        <v>7106</v>
      </c>
      <c r="BY232" t="s">
        <v>3926</v>
      </c>
      <c r="BZ232" t="s">
        <v>3927</v>
      </c>
      <c r="CA232" s="30">
        <v>45604.745324074102</v>
      </c>
      <c r="CB232" s="30">
        <v>45604.745324074102</v>
      </c>
      <c r="CC232" s="30">
        <v>45604.757870370398</v>
      </c>
      <c r="CD232" t="s">
        <v>14</v>
      </c>
      <c r="CE232">
        <v>2024</v>
      </c>
      <c r="CF232">
        <v>11</v>
      </c>
      <c r="CG232" t="s">
        <v>7164</v>
      </c>
      <c r="CH232" t="s">
        <v>54</v>
      </c>
      <c r="CI232" t="s">
        <v>3929</v>
      </c>
      <c r="CJ232" t="s">
        <v>3930</v>
      </c>
      <c r="CK232" t="s">
        <v>7164</v>
      </c>
      <c r="CL232" t="s">
        <v>7164</v>
      </c>
      <c r="CM232">
        <v>167991</v>
      </c>
      <c r="CN232" t="s">
        <v>7165</v>
      </c>
      <c r="CO232" t="s">
        <v>7164</v>
      </c>
      <c r="CP232" s="30" t="s">
        <v>30</v>
      </c>
      <c r="CQ232" s="30" t="s">
        <v>30</v>
      </c>
      <c r="CR232" t="s">
        <v>3968</v>
      </c>
      <c r="CS232" t="s">
        <v>7107</v>
      </c>
      <c r="CT232" t="s">
        <v>4045</v>
      </c>
      <c r="CU232">
        <v>32140</v>
      </c>
      <c r="CV232">
        <v>36</v>
      </c>
      <c r="CW232" t="s">
        <v>3971</v>
      </c>
      <c r="CX232" t="s">
        <v>3996</v>
      </c>
      <c r="CY232" t="s">
        <v>7166</v>
      </c>
      <c r="CZ232" t="s">
        <v>7167</v>
      </c>
      <c r="DA232" t="s">
        <v>7042</v>
      </c>
      <c r="DB232" t="s">
        <v>4097</v>
      </c>
      <c r="DC232" t="s">
        <v>7162</v>
      </c>
      <c r="DD232" t="s">
        <v>7168</v>
      </c>
      <c r="DE232" t="s">
        <v>7169</v>
      </c>
      <c r="DF232" t="s">
        <v>6487</v>
      </c>
      <c r="DG232" t="s">
        <v>3996</v>
      </c>
      <c r="DH232" t="s">
        <v>6013</v>
      </c>
      <c r="DI232" t="s">
        <v>6978</v>
      </c>
      <c r="DJ232" t="s">
        <v>7115</v>
      </c>
      <c r="DK232" t="s">
        <v>7159</v>
      </c>
      <c r="DL232" t="s">
        <v>3926</v>
      </c>
      <c r="DM232" t="s">
        <v>3945</v>
      </c>
      <c r="DN232" t="s">
        <v>3927</v>
      </c>
      <c r="DO232" t="s">
        <v>7106</v>
      </c>
      <c r="DP232" t="s">
        <v>14</v>
      </c>
      <c r="DQ232" t="s">
        <v>14</v>
      </c>
      <c r="DR232" t="s">
        <v>6089</v>
      </c>
      <c r="DS232" t="s">
        <v>3948</v>
      </c>
      <c r="DT232" t="s">
        <v>3949</v>
      </c>
      <c r="DU232" t="s">
        <v>7046</v>
      </c>
      <c r="DV232">
        <v>6.07</v>
      </c>
      <c r="DW232">
        <v>6.07</v>
      </c>
      <c r="DX232" t="s">
        <v>3931</v>
      </c>
      <c r="DY232" t="s">
        <v>7170</v>
      </c>
      <c r="DZ232" s="30">
        <v>45607.510138888902</v>
      </c>
      <c r="EA232" t="s">
        <v>7171</v>
      </c>
      <c r="EB232" t="s">
        <v>3931</v>
      </c>
      <c r="EC232" t="s">
        <v>5348</v>
      </c>
      <c r="ED232" t="s">
        <v>5710</v>
      </c>
      <c r="EE232" t="s">
        <v>7117</v>
      </c>
      <c r="EF232" t="s">
        <v>7172</v>
      </c>
      <c r="EG232" t="s">
        <v>39</v>
      </c>
      <c r="EH232">
        <v>0</v>
      </c>
      <c r="EI232">
        <v>0</v>
      </c>
      <c r="EJ232">
        <v>1</v>
      </c>
      <c r="EK232">
        <v>0</v>
      </c>
      <c r="EL232">
        <v>0</v>
      </c>
      <c r="EM232">
        <v>0</v>
      </c>
      <c r="EN232">
        <v>0</v>
      </c>
      <c r="EO232">
        <v>0</v>
      </c>
      <c r="EP232">
        <v>0</v>
      </c>
      <c r="EQ232">
        <v>0</v>
      </c>
      <c r="ER232">
        <v>1</v>
      </c>
      <c r="ES232" t="s">
        <v>59</v>
      </c>
      <c r="ET232" t="s">
        <v>7162</v>
      </c>
      <c r="EU232">
        <v>0</v>
      </c>
      <c r="EV232" t="s">
        <v>30</v>
      </c>
      <c r="EW232" t="s">
        <v>30</v>
      </c>
      <c r="EX232" t="s">
        <v>30</v>
      </c>
      <c r="EY232" t="s">
        <v>30</v>
      </c>
      <c r="EZ232" t="str">
        <f t="shared" si="3"/>
        <v/>
      </c>
      <c r="FA232">
        <v>2.76861111111111</v>
      </c>
      <c r="FB232" t="s">
        <v>14</v>
      </c>
      <c r="FC232">
        <v>0</v>
      </c>
      <c r="FD232">
        <v>1</v>
      </c>
      <c r="FG232" t="s">
        <v>30</v>
      </c>
      <c r="FH232" t="s">
        <v>30</v>
      </c>
      <c r="FI232" t="s">
        <v>30</v>
      </c>
      <c r="FJ232" t="s">
        <v>30</v>
      </c>
      <c r="FK232" t="s">
        <v>30</v>
      </c>
      <c r="FL232">
        <v>1</v>
      </c>
      <c r="FM232" t="s">
        <v>7051</v>
      </c>
      <c r="FN232">
        <v>0</v>
      </c>
      <c r="FO232">
        <v>1</v>
      </c>
      <c r="FP232" t="s">
        <v>401</v>
      </c>
      <c r="FQ232">
        <v>0</v>
      </c>
      <c r="FR232">
        <v>1</v>
      </c>
      <c r="FS232" t="s">
        <v>30</v>
      </c>
      <c r="FT232" t="s">
        <v>54</v>
      </c>
      <c r="FU232">
        <v>0</v>
      </c>
      <c r="FV232">
        <v>0</v>
      </c>
      <c r="FW232">
        <v>0</v>
      </c>
      <c r="FX232">
        <v>0</v>
      </c>
      <c r="FY232" t="s">
        <v>59</v>
      </c>
      <c r="FZ232" t="s">
        <v>7159</v>
      </c>
      <c r="GA232" t="s">
        <v>39</v>
      </c>
      <c r="GB232" t="s">
        <v>30</v>
      </c>
      <c r="GC232" t="s">
        <v>30</v>
      </c>
    </row>
    <row r="233" spans="1:185" x14ac:dyDescent="0.25">
      <c r="A233" t="s">
        <v>401</v>
      </c>
      <c r="B233" t="s">
        <v>2048</v>
      </c>
      <c r="C233">
        <v>1</v>
      </c>
      <c r="D233" t="s">
        <v>2048</v>
      </c>
      <c r="E233">
        <v>1</v>
      </c>
      <c r="F233" t="s">
        <v>7159</v>
      </c>
      <c r="G233" t="s">
        <v>7159</v>
      </c>
      <c r="H233" t="s">
        <v>30</v>
      </c>
      <c r="I233" t="s">
        <v>30</v>
      </c>
      <c r="J233" t="s">
        <v>30</v>
      </c>
      <c r="K233" t="s">
        <v>30</v>
      </c>
      <c r="L233" t="s">
        <v>30</v>
      </c>
      <c r="M233" t="s">
        <v>30</v>
      </c>
      <c r="N233" t="s">
        <v>30</v>
      </c>
      <c r="O233" t="s">
        <v>30</v>
      </c>
      <c r="P233" t="s">
        <v>30</v>
      </c>
      <c r="Q233" s="29" t="s">
        <v>30</v>
      </c>
      <c r="R233" s="29" t="s">
        <v>30</v>
      </c>
      <c r="S233" t="s">
        <v>30</v>
      </c>
      <c r="T233" t="s">
        <v>30</v>
      </c>
      <c r="U233" t="s">
        <v>30</v>
      </c>
      <c r="V233" t="s">
        <v>30</v>
      </c>
      <c r="W233" t="s">
        <v>30</v>
      </c>
      <c r="X233" t="s">
        <v>30</v>
      </c>
      <c r="Y233" s="29" t="s">
        <v>30</v>
      </c>
      <c r="Z233" s="29" t="s">
        <v>30</v>
      </c>
      <c r="AA233" s="29" t="s">
        <v>30</v>
      </c>
      <c r="AB233" t="s">
        <v>30</v>
      </c>
      <c r="AC233" t="s">
        <v>30</v>
      </c>
      <c r="AD233" t="s">
        <v>30</v>
      </c>
      <c r="AE233" t="s">
        <v>30</v>
      </c>
      <c r="AF233" t="s">
        <v>30</v>
      </c>
      <c r="AG233" t="s">
        <v>30</v>
      </c>
      <c r="AH233" t="s">
        <v>30</v>
      </c>
      <c r="AI233" t="s">
        <v>30</v>
      </c>
      <c r="AJ233" t="s">
        <v>7173</v>
      </c>
      <c r="AK233" t="s">
        <v>30</v>
      </c>
      <c r="AL233" t="s">
        <v>30</v>
      </c>
      <c r="AM233" t="s">
        <v>30</v>
      </c>
      <c r="AN233" s="29" t="s">
        <v>30</v>
      </c>
      <c r="AO233" t="s">
        <v>30</v>
      </c>
      <c r="AP233" t="s">
        <v>30</v>
      </c>
      <c r="AQ233" t="s">
        <v>30</v>
      </c>
      <c r="AR233" t="s">
        <v>30</v>
      </c>
      <c r="AS233" t="s">
        <v>30</v>
      </c>
      <c r="AT233" t="s">
        <v>30</v>
      </c>
      <c r="AU233" t="s">
        <v>30</v>
      </c>
      <c r="AV233" t="s">
        <v>30</v>
      </c>
      <c r="AW233" t="s">
        <v>30</v>
      </c>
      <c r="AX233" t="s">
        <v>30</v>
      </c>
      <c r="AY233" t="s">
        <v>30</v>
      </c>
      <c r="AZ233" t="s">
        <v>30</v>
      </c>
      <c r="BA233" t="s">
        <v>30</v>
      </c>
      <c r="BB233" t="s">
        <v>30</v>
      </c>
      <c r="BC233" t="s">
        <v>30</v>
      </c>
      <c r="BD233" t="s">
        <v>30</v>
      </c>
      <c r="BE233" t="s">
        <v>30</v>
      </c>
      <c r="BF233" t="s">
        <v>30</v>
      </c>
      <c r="BG233" t="s">
        <v>30</v>
      </c>
      <c r="BH233" t="s">
        <v>30</v>
      </c>
      <c r="BI233" t="s">
        <v>30</v>
      </c>
      <c r="BJ233" t="s">
        <v>30</v>
      </c>
      <c r="BK233" s="29" t="s">
        <v>30</v>
      </c>
      <c r="BL233" t="s">
        <v>3914</v>
      </c>
      <c r="BM233" t="s">
        <v>3915</v>
      </c>
      <c r="BN233" s="30">
        <v>45617.337881944397</v>
      </c>
      <c r="BO233" t="s">
        <v>7174</v>
      </c>
      <c r="BP233" t="s">
        <v>7101</v>
      </c>
      <c r="BQ233" t="s">
        <v>7102</v>
      </c>
      <c r="BR233" t="s">
        <v>4193</v>
      </c>
      <c r="BS233" t="s">
        <v>3920</v>
      </c>
      <c r="BT233" t="s">
        <v>3921</v>
      </c>
      <c r="BU233" t="s">
        <v>7103</v>
      </c>
      <c r="BV233" t="s">
        <v>7162</v>
      </c>
      <c r="BW233" t="s">
        <v>7175</v>
      </c>
      <c r="BX233" t="s">
        <v>7106</v>
      </c>
      <c r="BY233" t="s">
        <v>3926</v>
      </c>
      <c r="BZ233" t="s">
        <v>3927</v>
      </c>
      <c r="CA233" s="30">
        <v>45615.531226851897</v>
      </c>
      <c r="CB233" s="30">
        <v>45615.531226851897</v>
      </c>
      <c r="CC233" s="30">
        <v>45615.497743055603</v>
      </c>
      <c r="CD233" t="s">
        <v>14</v>
      </c>
      <c r="CE233">
        <v>2024</v>
      </c>
      <c r="CF233">
        <v>11</v>
      </c>
      <c r="CG233" t="s">
        <v>7164</v>
      </c>
      <c r="CH233" t="s">
        <v>55</v>
      </c>
      <c r="CI233" t="s">
        <v>3929</v>
      </c>
      <c r="CJ233" t="s">
        <v>3930</v>
      </c>
      <c r="CK233" t="s">
        <v>7164</v>
      </c>
      <c r="CL233" t="s">
        <v>7164</v>
      </c>
      <c r="CM233">
        <v>167991</v>
      </c>
      <c r="CN233" t="s">
        <v>7165</v>
      </c>
      <c r="CO233" t="s">
        <v>7164</v>
      </c>
      <c r="CP233" s="30" t="s">
        <v>30</v>
      </c>
      <c r="CQ233" s="30" t="s">
        <v>30</v>
      </c>
      <c r="CR233" t="s">
        <v>3968</v>
      </c>
      <c r="CS233" t="s">
        <v>7107</v>
      </c>
      <c r="CT233" t="s">
        <v>4045</v>
      </c>
      <c r="CU233">
        <v>32140</v>
      </c>
      <c r="CV233">
        <v>36</v>
      </c>
      <c r="CW233" t="s">
        <v>3971</v>
      </c>
      <c r="CX233" t="s">
        <v>3996</v>
      </c>
      <c r="CY233" t="s">
        <v>7166</v>
      </c>
      <c r="CZ233" t="s">
        <v>7167</v>
      </c>
      <c r="DA233" t="s">
        <v>7042</v>
      </c>
      <c r="DB233" t="s">
        <v>7162</v>
      </c>
      <c r="DC233" t="s">
        <v>7162</v>
      </c>
      <c r="DD233" t="s">
        <v>5648</v>
      </c>
      <c r="DE233" t="s">
        <v>7169</v>
      </c>
      <c r="DF233" t="s">
        <v>6012</v>
      </c>
      <c r="DG233" t="s">
        <v>3996</v>
      </c>
      <c r="DH233" t="s">
        <v>6013</v>
      </c>
      <c r="DI233" t="s">
        <v>6978</v>
      </c>
      <c r="DJ233" t="s">
        <v>7115</v>
      </c>
      <c r="DK233" t="s">
        <v>7159</v>
      </c>
      <c r="DL233" t="s">
        <v>3926</v>
      </c>
      <c r="DM233" t="s">
        <v>3945</v>
      </c>
      <c r="DN233" t="s">
        <v>3927</v>
      </c>
      <c r="DO233" t="s">
        <v>7106</v>
      </c>
      <c r="DP233" t="s">
        <v>14</v>
      </c>
      <c r="DQ233" t="s">
        <v>14</v>
      </c>
      <c r="DR233" t="s">
        <v>6089</v>
      </c>
      <c r="DS233" t="s">
        <v>3948</v>
      </c>
      <c r="DT233" t="s">
        <v>3949</v>
      </c>
      <c r="DU233" t="s">
        <v>7046</v>
      </c>
      <c r="DV233">
        <v>43.22</v>
      </c>
      <c r="DW233">
        <v>43.22</v>
      </c>
      <c r="DX233" t="s">
        <v>3931</v>
      </c>
      <c r="DY233" t="s">
        <v>7176</v>
      </c>
      <c r="DZ233" s="30">
        <v>45617.324062500003</v>
      </c>
      <c r="EA233" t="s">
        <v>7177</v>
      </c>
      <c r="EB233" t="s">
        <v>3931</v>
      </c>
      <c r="EC233" t="s">
        <v>6059</v>
      </c>
      <c r="ED233" t="s">
        <v>6060</v>
      </c>
      <c r="EE233" t="s">
        <v>7117</v>
      </c>
      <c r="EF233" t="s">
        <v>7178</v>
      </c>
      <c r="EG233" t="s">
        <v>39</v>
      </c>
      <c r="EH233">
        <v>0</v>
      </c>
      <c r="EI233">
        <v>0</v>
      </c>
      <c r="EJ233">
        <v>1</v>
      </c>
      <c r="EK233">
        <v>0</v>
      </c>
      <c r="EL233">
        <v>0</v>
      </c>
      <c r="EM233">
        <v>0</v>
      </c>
      <c r="EN233">
        <v>0</v>
      </c>
      <c r="EO233">
        <v>0</v>
      </c>
      <c r="EP233">
        <v>0</v>
      </c>
      <c r="EQ233">
        <v>0</v>
      </c>
      <c r="ER233">
        <v>1</v>
      </c>
      <c r="ES233" t="s">
        <v>59</v>
      </c>
      <c r="ET233" t="s">
        <v>7162</v>
      </c>
      <c r="EU233">
        <v>0</v>
      </c>
      <c r="EV233" t="s">
        <v>30</v>
      </c>
      <c r="EW233" t="s">
        <v>30</v>
      </c>
      <c r="EX233" t="s">
        <v>30</v>
      </c>
      <c r="EY233" t="s">
        <v>30</v>
      </c>
      <c r="EZ233" t="str">
        <f t="shared" si="3"/>
        <v/>
      </c>
      <c r="FA233">
        <v>1.8066550925925899</v>
      </c>
      <c r="FB233" t="s">
        <v>14</v>
      </c>
      <c r="FC233">
        <v>0</v>
      </c>
      <c r="FD233">
        <v>1</v>
      </c>
      <c r="FG233" t="s">
        <v>30</v>
      </c>
      <c r="FH233" t="s">
        <v>30</v>
      </c>
      <c r="FI233" t="s">
        <v>30</v>
      </c>
      <c r="FJ233" t="s">
        <v>30</v>
      </c>
      <c r="FK233" t="s">
        <v>30</v>
      </c>
      <c r="FL233">
        <v>1</v>
      </c>
      <c r="FM233" t="s">
        <v>7051</v>
      </c>
      <c r="FN233">
        <v>0</v>
      </c>
      <c r="FO233">
        <v>1</v>
      </c>
      <c r="FP233" t="s">
        <v>401</v>
      </c>
      <c r="FQ233">
        <v>0</v>
      </c>
      <c r="FR233">
        <v>1</v>
      </c>
      <c r="FS233" t="s">
        <v>30</v>
      </c>
      <c r="FT233" t="s">
        <v>55</v>
      </c>
      <c r="FU233">
        <v>0</v>
      </c>
      <c r="FV233">
        <v>0</v>
      </c>
      <c r="FW233">
        <v>0</v>
      </c>
      <c r="FX233">
        <v>0</v>
      </c>
      <c r="FY233" t="s">
        <v>59</v>
      </c>
      <c r="FZ233" t="s">
        <v>7159</v>
      </c>
      <c r="GA233" t="s">
        <v>39</v>
      </c>
      <c r="GB233" t="s">
        <v>30</v>
      </c>
      <c r="GC233" t="s">
        <v>30</v>
      </c>
    </row>
    <row r="234" spans="1:185" x14ac:dyDescent="0.25">
      <c r="A234" t="s">
        <v>401</v>
      </c>
      <c r="B234" t="s">
        <v>2048</v>
      </c>
      <c r="C234">
        <v>1</v>
      </c>
      <c r="D234" t="s">
        <v>2048</v>
      </c>
      <c r="E234">
        <v>1</v>
      </c>
      <c r="F234" t="s">
        <v>7031</v>
      </c>
      <c r="G234" t="s">
        <v>7031</v>
      </c>
      <c r="H234" t="s">
        <v>30</v>
      </c>
      <c r="I234" t="s">
        <v>30</v>
      </c>
      <c r="J234" t="s">
        <v>30</v>
      </c>
      <c r="K234" t="s">
        <v>30</v>
      </c>
      <c r="L234" t="s">
        <v>30</v>
      </c>
      <c r="M234" t="s">
        <v>30</v>
      </c>
      <c r="N234" t="s">
        <v>30</v>
      </c>
      <c r="O234" t="s">
        <v>30</v>
      </c>
      <c r="P234" t="s">
        <v>30</v>
      </c>
      <c r="Q234" s="29" t="s">
        <v>30</v>
      </c>
      <c r="R234" s="29" t="s">
        <v>30</v>
      </c>
      <c r="S234" t="s">
        <v>30</v>
      </c>
      <c r="T234" t="s">
        <v>30</v>
      </c>
      <c r="U234" t="s">
        <v>30</v>
      </c>
      <c r="V234" t="s">
        <v>30</v>
      </c>
      <c r="W234" t="s">
        <v>30</v>
      </c>
      <c r="X234" t="s">
        <v>30</v>
      </c>
      <c r="Y234" s="29" t="s">
        <v>30</v>
      </c>
      <c r="Z234" s="29" t="s">
        <v>30</v>
      </c>
      <c r="AA234" s="29" t="s">
        <v>30</v>
      </c>
      <c r="AB234" t="s">
        <v>30</v>
      </c>
      <c r="AC234" t="s">
        <v>30</v>
      </c>
      <c r="AD234" t="s">
        <v>30</v>
      </c>
      <c r="AE234" t="s">
        <v>30</v>
      </c>
      <c r="AF234" t="s">
        <v>30</v>
      </c>
      <c r="AG234" t="s">
        <v>30</v>
      </c>
      <c r="AH234" t="s">
        <v>30</v>
      </c>
      <c r="AI234" t="s">
        <v>30</v>
      </c>
      <c r="AJ234" t="s">
        <v>7179</v>
      </c>
      <c r="AK234" t="s">
        <v>30</v>
      </c>
      <c r="AL234" t="s">
        <v>30</v>
      </c>
      <c r="AM234" t="s">
        <v>30</v>
      </c>
      <c r="AN234" s="29" t="s">
        <v>30</v>
      </c>
      <c r="AO234" t="s">
        <v>30</v>
      </c>
      <c r="AP234" t="s">
        <v>30</v>
      </c>
      <c r="AQ234" t="s">
        <v>30</v>
      </c>
      <c r="AR234" t="s">
        <v>30</v>
      </c>
      <c r="AS234" t="s">
        <v>30</v>
      </c>
      <c r="AT234" t="s">
        <v>30</v>
      </c>
      <c r="AU234" t="s">
        <v>30</v>
      </c>
      <c r="AV234" t="s">
        <v>30</v>
      </c>
      <c r="AW234" t="s">
        <v>30</v>
      </c>
      <c r="AX234" t="s">
        <v>30</v>
      </c>
      <c r="AY234" t="s">
        <v>30</v>
      </c>
      <c r="AZ234" t="s">
        <v>30</v>
      </c>
      <c r="BA234" t="s">
        <v>30</v>
      </c>
      <c r="BB234" t="s">
        <v>30</v>
      </c>
      <c r="BC234" t="s">
        <v>30</v>
      </c>
      <c r="BD234" t="s">
        <v>30</v>
      </c>
      <c r="BE234" t="s">
        <v>30</v>
      </c>
      <c r="BF234" t="s">
        <v>30</v>
      </c>
      <c r="BG234" t="s">
        <v>30</v>
      </c>
      <c r="BH234" t="s">
        <v>30</v>
      </c>
      <c r="BI234" t="s">
        <v>30</v>
      </c>
      <c r="BJ234" t="s">
        <v>30</v>
      </c>
      <c r="BK234" s="29" t="s">
        <v>30</v>
      </c>
      <c r="BL234" t="s">
        <v>3914</v>
      </c>
      <c r="BM234" t="s">
        <v>3915</v>
      </c>
      <c r="BN234" s="30">
        <v>45370.676909722199</v>
      </c>
      <c r="BO234" t="s">
        <v>7180</v>
      </c>
      <c r="BP234" t="s">
        <v>7181</v>
      </c>
      <c r="BQ234" t="s">
        <v>7182</v>
      </c>
      <c r="BR234" t="s">
        <v>4193</v>
      </c>
      <c r="BS234" t="s">
        <v>3920</v>
      </c>
      <c r="BT234" t="s">
        <v>3921</v>
      </c>
      <c r="BU234" t="s">
        <v>5725</v>
      </c>
      <c r="BV234" t="s">
        <v>7183</v>
      </c>
      <c r="BW234" t="s">
        <v>7184</v>
      </c>
      <c r="BX234" t="s">
        <v>7036</v>
      </c>
      <c r="BY234" t="s">
        <v>3926</v>
      </c>
      <c r="BZ234" t="s">
        <v>4123</v>
      </c>
      <c r="CA234" s="30">
        <v>45370.668483796297</v>
      </c>
      <c r="CB234" s="30">
        <v>45370.668483796297</v>
      </c>
      <c r="CC234" s="30">
        <v>45370.655474537001</v>
      </c>
      <c r="CD234" t="s">
        <v>15</v>
      </c>
      <c r="CE234">
        <v>2024</v>
      </c>
      <c r="CF234">
        <v>3</v>
      </c>
      <c r="CG234" t="s">
        <v>5504</v>
      </c>
      <c r="CH234" t="s">
        <v>55</v>
      </c>
      <c r="CI234" t="s">
        <v>3929</v>
      </c>
      <c r="CJ234" t="s">
        <v>3930</v>
      </c>
      <c r="CK234" t="s">
        <v>5504</v>
      </c>
      <c r="CL234" t="s">
        <v>3931</v>
      </c>
      <c r="CM234">
        <v>13126</v>
      </c>
      <c r="CN234" t="s">
        <v>4222</v>
      </c>
      <c r="CO234" t="s">
        <v>5504</v>
      </c>
      <c r="CP234" s="30">
        <v>45370</v>
      </c>
      <c r="CQ234" s="30">
        <v>45735</v>
      </c>
      <c r="CR234" t="s">
        <v>3968</v>
      </c>
      <c r="CS234" t="s">
        <v>7185</v>
      </c>
      <c r="CT234" t="s">
        <v>7186</v>
      </c>
      <c r="CU234">
        <v>30401</v>
      </c>
      <c r="CV234">
        <v>40</v>
      </c>
      <c r="CW234" t="s">
        <v>3971</v>
      </c>
      <c r="CX234" t="s">
        <v>3968</v>
      </c>
      <c r="CY234" t="s">
        <v>7040</v>
      </c>
      <c r="CZ234" t="s">
        <v>7041</v>
      </c>
      <c r="DA234" t="s">
        <v>7091</v>
      </c>
      <c r="DB234" t="s">
        <v>7183</v>
      </c>
      <c r="DC234" t="s">
        <v>7183</v>
      </c>
      <c r="DD234" t="s">
        <v>7187</v>
      </c>
      <c r="DE234" t="s">
        <v>7188</v>
      </c>
      <c r="DF234" t="s">
        <v>7189</v>
      </c>
      <c r="DG234" t="s">
        <v>3968</v>
      </c>
      <c r="DH234" t="s">
        <v>7190</v>
      </c>
      <c r="DI234" t="s">
        <v>6877</v>
      </c>
      <c r="DJ234" t="s">
        <v>7045</v>
      </c>
      <c r="DK234" t="s">
        <v>7031</v>
      </c>
      <c r="DL234" t="s">
        <v>3926</v>
      </c>
      <c r="DM234" t="s">
        <v>4136</v>
      </c>
      <c r="DN234" t="s">
        <v>4123</v>
      </c>
      <c r="DO234" t="s">
        <v>7036</v>
      </c>
      <c r="DP234" t="s">
        <v>4207</v>
      </c>
      <c r="DQ234" t="s">
        <v>15</v>
      </c>
      <c r="DR234" t="s">
        <v>4207</v>
      </c>
      <c r="DS234" t="s">
        <v>3981</v>
      </c>
      <c r="DT234" t="s">
        <v>3949</v>
      </c>
      <c r="DU234" t="s">
        <v>2048</v>
      </c>
      <c r="DV234">
        <v>0.12</v>
      </c>
      <c r="DW234">
        <v>0.12</v>
      </c>
      <c r="DX234" t="s">
        <v>3931</v>
      </c>
      <c r="DY234" t="s">
        <v>7047</v>
      </c>
      <c r="DZ234" s="30" t="s">
        <v>30</v>
      </c>
      <c r="EA234" t="s">
        <v>3931</v>
      </c>
      <c r="EB234" t="s">
        <v>3931</v>
      </c>
      <c r="EC234" t="s">
        <v>3931</v>
      </c>
      <c r="ED234" t="s">
        <v>3931</v>
      </c>
      <c r="EE234" t="s">
        <v>7191</v>
      </c>
      <c r="EF234" t="s">
        <v>7192</v>
      </c>
      <c r="EG234" t="s">
        <v>30</v>
      </c>
      <c r="EH234" t="s">
        <v>30</v>
      </c>
      <c r="EI234" t="s">
        <v>30</v>
      </c>
      <c r="EJ234" t="s">
        <v>30</v>
      </c>
      <c r="EK234" t="s">
        <v>30</v>
      </c>
      <c r="EL234">
        <v>0</v>
      </c>
      <c r="EM234">
        <v>0</v>
      </c>
      <c r="EN234" t="s">
        <v>30</v>
      </c>
      <c r="EO234" t="s">
        <v>30</v>
      </c>
      <c r="EP234">
        <v>0</v>
      </c>
      <c r="EQ234">
        <v>0</v>
      </c>
      <c r="ER234">
        <v>1</v>
      </c>
      <c r="ES234" t="s">
        <v>71</v>
      </c>
      <c r="ET234" t="s">
        <v>7183</v>
      </c>
      <c r="EU234">
        <v>1</v>
      </c>
      <c r="EV234" t="s">
        <v>30</v>
      </c>
      <c r="EW234" t="s">
        <v>30</v>
      </c>
      <c r="EX234" t="s">
        <v>30</v>
      </c>
      <c r="EY234" t="s">
        <v>30</v>
      </c>
      <c r="EZ234">
        <f t="shared" si="3"/>
        <v>8.4259259019745514E-3</v>
      </c>
      <c r="FA234">
        <v>8.4259259259259305E-3</v>
      </c>
      <c r="FB234" t="s">
        <v>15</v>
      </c>
      <c r="FC234">
        <v>1</v>
      </c>
      <c r="FD234">
        <v>0</v>
      </c>
      <c r="FE234">
        <v>1</v>
      </c>
      <c r="FG234" t="s">
        <v>30</v>
      </c>
      <c r="FH234" t="s">
        <v>30</v>
      </c>
      <c r="FI234" t="s">
        <v>30</v>
      </c>
      <c r="FJ234" t="s">
        <v>30</v>
      </c>
      <c r="FK234" t="s">
        <v>30</v>
      </c>
      <c r="FL234">
        <v>1</v>
      </c>
      <c r="FM234" t="s">
        <v>7051</v>
      </c>
      <c r="FN234">
        <v>1</v>
      </c>
      <c r="FO234">
        <v>0</v>
      </c>
      <c r="FP234" t="s">
        <v>401</v>
      </c>
      <c r="FQ234">
        <v>1</v>
      </c>
      <c r="FR234">
        <v>0</v>
      </c>
      <c r="FS234" t="s">
        <v>30</v>
      </c>
      <c r="FT234" t="s">
        <v>55</v>
      </c>
      <c r="FU234">
        <v>0</v>
      </c>
      <c r="FV234">
        <v>0</v>
      </c>
      <c r="FW234">
        <v>0</v>
      </c>
      <c r="FX234">
        <v>0</v>
      </c>
      <c r="FY234" t="s">
        <v>71</v>
      </c>
      <c r="FZ234" t="s">
        <v>7031</v>
      </c>
      <c r="GA234" t="s">
        <v>30</v>
      </c>
      <c r="GB234" t="s">
        <v>30</v>
      </c>
      <c r="GC234" t="s">
        <v>30</v>
      </c>
    </row>
    <row r="235" spans="1:185" x14ac:dyDescent="0.25">
      <c r="A235" t="s">
        <v>408</v>
      </c>
      <c r="B235" t="s">
        <v>2067</v>
      </c>
      <c r="C235">
        <v>1</v>
      </c>
      <c r="D235" t="s">
        <v>2067</v>
      </c>
      <c r="E235">
        <v>1</v>
      </c>
      <c r="F235" t="s">
        <v>7193</v>
      </c>
      <c r="G235" t="s">
        <v>7193</v>
      </c>
      <c r="H235" t="s">
        <v>30</v>
      </c>
      <c r="I235" t="s">
        <v>30</v>
      </c>
      <c r="J235" t="s">
        <v>30</v>
      </c>
      <c r="K235" t="s">
        <v>30</v>
      </c>
      <c r="L235" t="s">
        <v>30</v>
      </c>
      <c r="M235" t="s">
        <v>30</v>
      </c>
      <c r="N235" t="s">
        <v>30</v>
      </c>
      <c r="O235" t="s">
        <v>30</v>
      </c>
      <c r="P235" t="s">
        <v>30</v>
      </c>
      <c r="Q235" s="29" t="s">
        <v>30</v>
      </c>
      <c r="R235" s="29" t="s">
        <v>30</v>
      </c>
      <c r="S235" t="s">
        <v>30</v>
      </c>
      <c r="T235" t="s">
        <v>30</v>
      </c>
      <c r="U235" t="s">
        <v>30</v>
      </c>
      <c r="V235" t="s">
        <v>30</v>
      </c>
      <c r="W235" t="s">
        <v>30</v>
      </c>
      <c r="X235" t="s">
        <v>30</v>
      </c>
      <c r="Y235" s="29" t="s">
        <v>30</v>
      </c>
      <c r="Z235" s="29" t="s">
        <v>30</v>
      </c>
      <c r="AA235" s="29" t="s">
        <v>30</v>
      </c>
      <c r="AB235" t="s">
        <v>30</v>
      </c>
      <c r="AC235" t="s">
        <v>30</v>
      </c>
      <c r="AD235" t="s">
        <v>30</v>
      </c>
      <c r="AE235" t="s">
        <v>30</v>
      </c>
      <c r="AF235" t="s">
        <v>30</v>
      </c>
      <c r="AG235" t="s">
        <v>30</v>
      </c>
      <c r="AH235" t="s">
        <v>30</v>
      </c>
      <c r="AI235" t="s">
        <v>30</v>
      </c>
      <c r="AJ235" t="s">
        <v>7194</v>
      </c>
      <c r="AK235" t="s">
        <v>30</v>
      </c>
      <c r="AL235" t="s">
        <v>30</v>
      </c>
      <c r="AM235" t="s">
        <v>30</v>
      </c>
      <c r="AN235" s="29" t="s">
        <v>30</v>
      </c>
      <c r="AO235" t="s">
        <v>30</v>
      </c>
      <c r="AP235" t="s">
        <v>30</v>
      </c>
      <c r="AQ235" t="s">
        <v>30</v>
      </c>
      <c r="AR235" t="s">
        <v>30</v>
      </c>
      <c r="AS235" t="s">
        <v>30</v>
      </c>
      <c r="AT235" t="s">
        <v>30</v>
      </c>
      <c r="AU235" t="s">
        <v>30</v>
      </c>
      <c r="AV235" t="s">
        <v>30</v>
      </c>
      <c r="AW235" t="s">
        <v>30</v>
      </c>
      <c r="AX235" t="s">
        <v>30</v>
      </c>
      <c r="AY235" t="s">
        <v>30</v>
      </c>
      <c r="AZ235" t="s">
        <v>30</v>
      </c>
      <c r="BA235" t="s">
        <v>30</v>
      </c>
      <c r="BB235" t="s">
        <v>30</v>
      </c>
      <c r="BC235" t="s">
        <v>30</v>
      </c>
      <c r="BD235" t="s">
        <v>30</v>
      </c>
      <c r="BE235" t="s">
        <v>30</v>
      </c>
      <c r="BF235" t="s">
        <v>30</v>
      </c>
      <c r="BG235" t="s">
        <v>30</v>
      </c>
      <c r="BH235" t="s">
        <v>30</v>
      </c>
      <c r="BI235" t="s">
        <v>30</v>
      </c>
      <c r="BJ235" t="s">
        <v>30</v>
      </c>
      <c r="BK235" s="29" t="s">
        <v>30</v>
      </c>
      <c r="BL235" t="s">
        <v>3914</v>
      </c>
      <c r="BM235" t="s">
        <v>3915</v>
      </c>
      <c r="BN235" s="30">
        <v>45518.394594907397</v>
      </c>
      <c r="BO235" t="s">
        <v>7195</v>
      </c>
      <c r="BP235" t="s">
        <v>7196</v>
      </c>
      <c r="BQ235" t="s">
        <v>7197</v>
      </c>
      <c r="BR235" t="s">
        <v>3962</v>
      </c>
      <c r="BS235" t="s">
        <v>3920</v>
      </c>
      <c r="BT235" t="s">
        <v>4013</v>
      </c>
      <c r="BU235" t="s">
        <v>4014</v>
      </c>
      <c r="BV235" t="s">
        <v>7198</v>
      </c>
      <c r="BW235" t="s">
        <v>7199</v>
      </c>
      <c r="BX235" t="s">
        <v>7200</v>
      </c>
      <c r="BY235" t="s">
        <v>3926</v>
      </c>
      <c r="BZ235" t="s">
        <v>3927</v>
      </c>
      <c r="CA235" s="30">
        <v>45518.356979166703</v>
      </c>
      <c r="CB235" s="30">
        <v>45518.356979166703</v>
      </c>
      <c r="CC235" s="30">
        <v>45517.427511574097</v>
      </c>
      <c r="CD235" t="s">
        <v>14</v>
      </c>
      <c r="CE235">
        <v>2024</v>
      </c>
      <c r="CF235">
        <v>8</v>
      </c>
      <c r="CG235" t="s">
        <v>7201</v>
      </c>
      <c r="CH235" t="s">
        <v>55</v>
      </c>
      <c r="CI235" t="s">
        <v>3929</v>
      </c>
      <c r="CJ235" t="s">
        <v>3930</v>
      </c>
      <c r="CK235" t="s">
        <v>3931</v>
      </c>
      <c r="CL235" t="s">
        <v>7201</v>
      </c>
      <c r="CM235">
        <v>0</v>
      </c>
      <c r="CN235" t="s">
        <v>71</v>
      </c>
      <c r="CO235" t="s">
        <v>7201</v>
      </c>
      <c r="CP235" s="30" t="s">
        <v>30</v>
      </c>
      <c r="CQ235" s="30" t="s">
        <v>30</v>
      </c>
      <c r="CR235" t="s">
        <v>3968</v>
      </c>
      <c r="CS235" t="s">
        <v>4018</v>
      </c>
      <c r="CT235" t="s">
        <v>5132</v>
      </c>
      <c r="CU235">
        <v>28070</v>
      </c>
      <c r="CV235">
        <v>47</v>
      </c>
      <c r="CW235" t="s">
        <v>3935</v>
      </c>
      <c r="CX235" t="s">
        <v>3968</v>
      </c>
      <c r="CY235" t="s">
        <v>7202</v>
      </c>
      <c r="CZ235" t="s">
        <v>7203</v>
      </c>
      <c r="DA235" t="s">
        <v>7204</v>
      </c>
      <c r="DB235" t="s">
        <v>7198</v>
      </c>
      <c r="DC235" t="s">
        <v>7198</v>
      </c>
      <c r="DD235" t="s">
        <v>7205</v>
      </c>
      <c r="DE235" t="s">
        <v>7206</v>
      </c>
      <c r="DF235" t="s">
        <v>4428</v>
      </c>
      <c r="DG235" t="s">
        <v>4158</v>
      </c>
      <c r="DH235" t="s">
        <v>7207</v>
      </c>
      <c r="DI235" t="s">
        <v>6877</v>
      </c>
      <c r="DJ235" t="s">
        <v>7208</v>
      </c>
      <c r="DK235" t="s">
        <v>7193</v>
      </c>
      <c r="DL235" t="s">
        <v>3926</v>
      </c>
      <c r="DM235" t="s">
        <v>3945</v>
      </c>
      <c r="DN235" t="s">
        <v>3927</v>
      </c>
      <c r="DO235" t="s">
        <v>7200</v>
      </c>
      <c r="DP235" t="s">
        <v>4110</v>
      </c>
      <c r="DQ235" t="s">
        <v>14</v>
      </c>
      <c r="DR235" t="s">
        <v>14</v>
      </c>
      <c r="DS235" t="s">
        <v>3948</v>
      </c>
      <c r="DT235" t="s">
        <v>3949</v>
      </c>
      <c r="DU235" t="s">
        <v>7209</v>
      </c>
      <c r="DV235">
        <v>0.54</v>
      </c>
      <c r="DW235">
        <v>0.54</v>
      </c>
      <c r="DX235" t="s">
        <v>3931</v>
      </c>
      <c r="DY235" t="s">
        <v>7210</v>
      </c>
      <c r="DZ235" s="30">
        <v>45518.394583333298</v>
      </c>
      <c r="EA235" t="s">
        <v>5336</v>
      </c>
      <c r="EB235" t="s">
        <v>3931</v>
      </c>
      <c r="EC235" t="s">
        <v>5337</v>
      </c>
      <c r="ED235" t="s">
        <v>5338</v>
      </c>
      <c r="EE235" t="s">
        <v>7211</v>
      </c>
      <c r="EF235" t="s">
        <v>7212</v>
      </c>
      <c r="EG235" t="s">
        <v>39</v>
      </c>
      <c r="EH235">
        <v>0</v>
      </c>
      <c r="EI235">
        <v>0</v>
      </c>
      <c r="EJ235">
        <v>1</v>
      </c>
      <c r="EK235">
        <v>0</v>
      </c>
      <c r="EL235">
        <v>0</v>
      </c>
      <c r="EM235">
        <v>0</v>
      </c>
      <c r="EN235">
        <v>0</v>
      </c>
      <c r="EO235">
        <v>0</v>
      </c>
      <c r="EP235">
        <v>0</v>
      </c>
      <c r="EQ235">
        <v>0</v>
      </c>
      <c r="ER235">
        <v>1</v>
      </c>
      <c r="ES235" t="s">
        <v>71</v>
      </c>
      <c r="ET235" t="s">
        <v>7198</v>
      </c>
      <c r="EU235">
        <v>1</v>
      </c>
      <c r="EV235" t="s">
        <v>30</v>
      </c>
      <c r="EW235" t="s">
        <v>30</v>
      </c>
      <c r="EX235" t="s">
        <v>30</v>
      </c>
      <c r="EY235" t="s">
        <v>30</v>
      </c>
      <c r="EZ235" t="str">
        <f t="shared" si="3"/>
        <v/>
      </c>
      <c r="FA235">
        <v>3.76157407407407E-2</v>
      </c>
      <c r="FB235" t="s">
        <v>14</v>
      </c>
      <c r="FC235">
        <v>0</v>
      </c>
      <c r="FD235">
        <v>1</v>
      </c>
      <c r="FG235" t="s">
        <v>30</v>
      </c>
      <c r="FH235" t="s">
        <v>30</v>
      </c>
      <c r="FI235" t="s">
        <v>30</v>
      </c>
      <c r="FJ235" t="s">
        <v>30</v>
      </c>
      <c r="FK235" t="s">
        <v>30</v>
      </c>
      <c r="FL235">
        <v>1</v>
      </c>
      <c r="FM235" t="s">
        <v>7213</v>
      </c>
      <c r="FN235">
        <v>0</v>
      </c>
      <c r="FO235">
        <v>1</v>
      </c>
      <c r="FP235" t="s">
        <v>408</v>
      </c>
      <c r="FQ235">
        <v>0</v>
      </c>
      <c r="FR235">
        <v>1</v>
      </c>
      <c r="FS235" t="s">
        <v>30</v>
      </c>
      <c r="FT235" t="s">
        <v>55</v>
      </c>
      <c r="FU235">
        <v>0</v>
      </c>
      <c r="FV235">
        <v>0</v>
      </c>
      <c r="FW235">
        <v>0</v>
      </c>
      <c r="FX235">
        <v>0</v>
      </c>
      <c r="FY235" t="s">
        <v>71</v>
      </c>
      <c r="FZ235" t="s">
        <v>7193</v>
      </c>
      <c r="GA235" t="s">
        <v>39</v>
      </c>
      <c r="GB235" t="s">
        <v>30</v>
      </c>
      <c r="GC235" t="s">
        <v>30</v>
      </c>
    </row>
    <row r="236" spans="1:185" x14ac:dyDescent="0.25">
      <c r="A236" t="s">
        <v>416</v>
      </c>
      <c r="B236" t="s">
        <v>2083</v>
      </c>
      <c r="C236">
        <v>1</v>
      </c>
      <c r="D236" t="s">
        <v>2083</v>
      </c>
      <c r="E236">
        <v>1</v>
      </c>
      <c r="F236" t="s">
        <v>7214</v>
      </c>
      <c r="G236" t="s">
        <v>7214</v>
      </c>
      <c r="H236" t="s">
        <v>30</v>
      </c>
      <c r="I236" t="s">
        <v>30</v>
      </c>
      <c r="J236" t="s">
        <v>30</v>
      </c>
      <c r="K236" t="s">
        <v>30</v>
      </c>
      <c r="L236" t="s">
        <v>30</v>
      </c>
      <c r="M236" t="s">
        <v>30</v>
      </c>
      <c r="N236" t="s">
        <v>30</v>
      </c>
      <c r="O236" t="s">
        <v>30</v>
      </c>
      <c r="P236" t="s">
        <v>30</v>
      </c>
      <c r="Q236" s="29" t="s">
        <v>30</v>
      </c>
      <c r="R236" s="29" t="s">
        <v>30</v>
      </c>
      <c r="S236" t="s">
        <v>30</v>
      </c>
      <c r="T236" t="s">
        <v>30</v>
      </c>
      <c r="U236" t="s">
        <v>30</v>
      </c>
      <c r="V236" t="s">
        <v>30</v>
      </c>
      <c r="W236" t="s">
        <v>30</v>
      </c>
      <c r="X236" t="s">
        <v>30</v>
      </c>
      <c r="Y236" s="29" t="s">
        <v>30</v>
      </c>
      <c r="Z236" s="29" t="s">
        <v>30</v>
      </c>
      <c r="AA236" s="29" t="s">
        <v>30</v>
      </c>
      <c r="AB236" t="s">
        <v>30</v>
      </c>
      <c r="AC236" t="s">
        <v>30</v>
      </c>
      <c r="AD236" t="s">
        <v>30</v>
      </c>
      <c r="AE236" t="s">
        <v>30</v>
      </c>
      <c r="AF236" t="s">
        <v>30</v>
      </c>
      <c r="AG236" t="s">
        <v>30</v>
      </c>
      <c r="AH236" t="s">
        <v>30</v>
      </c>
      <c r="AI236" t="s">
        <v>30</v>
      </c>
      <c r="AJ236" t="s">
        <v>7215</v>
      </c>
      <c r="AK236" t="s">
        <v>30</v>
      </c>
      <c r="AL236" t="s">
        <v>30</v>
      </c>
      <c r="AM236" t="s">
        <v>30</v>
      </c>
      <c r="AN236" s="29" t="s">
        <v>30</v>
      </c>
      <c r="AO236" t="s">
        <v>30</v>
      </c>
      <c r="AP236" t="s">
        <v>30</v>
      </c>
      <c r="AQ236" t="s">
        <v>30</v>
      </c>
      <c r="AR236" t="s">
        <v>30</v>
      </c>
      <c r="AS236" t="s">
        <v>30</v>
      </c>
      <c r="AT236" t="s">
        <v>30</v>
      </c>
      <c r="AU236" t="s">
        <v>30</v>
      </c>
      <c r="AV236" t="s">
        <v>30</v>
      </c>
      <c r="AW236" t="s">
        <v>30</v>
      </c>
      <c r="AX236" t="s">
        <v>30</v>
      </c>
      <c r="AY236" t="s">
        <v>30</v>
      </c>
      <c r="AZ236" t="s">
        <v>30</v>
      </c>
      <c r="BA236" t="s">
        <v>30</v>
      </c>
      <c r="BB236" t="s">
        <v>30</v>
      </c>
      <c r="BC236" t="s">
        <v>30</v>
      </c>
      <c r="BD236" t="s">
        <v>30</v>
      </c>
      <c r="BE236" t="s">
        <v>30</v>
      </c>
      <c r="BF236" t="s">
        <v>30</v>
      </c>
      <c r="BG236" t="s">
        <v>30</v>
      </c>
      <c r="BH236" t="s">
        <v>30</v>
      </c>
      <c r="BI236" t="s">
        <v>30</v>
      </c>
      <c r="BJ236" t="s">
        <v>30</v>
      </c>
      <c r="BK236" s="29" t="s">
        <v>30</v>
      </c>
      <c r="BL236" t="s">
        <v>3914</v>
      </c>
      <c r="BM236" t="s">
        <v>3915</v>
      </c>
      <c r="BN236" s="30">
        <v>45617.483148148101</v>
      </c>
      <c r="BO236" t="s">
        <v>7216</v>
      </c>
      <c r="BP236" t="s">
        <v>7217</v>
      </c>
      <c r="BQ236" t="s">
        <v>7218</v>
      </c>
      <c r="BR236" t="s">
        <v>3962</v>
      </c>
      <c r="BS236" t="s">
        <v>3920</v>
      </c>
      <c r="BT236" t="s">
        <v>4216</v>
      </c>
      <c r="BU236" t="s">
        <v>4217</v>
      </c>
      <c r="BV236" t="s">
        <v>7219</v>
      </c>
      <c r="BW236" t="s">
        <v>7220</v>
      </c>
      <c r="BX236" t="s">
        <v>7221</v>
      </c>
      <c r="BY236" t="s">
        <v>3926</v>
      </c>
      <c r="BZ236" t="s">
        <v>3927</v>
      </c>
      <c r="CA236" s="30">
        <v>45616.622777777797</v>
      </c>
      <c r="CB236" s="30">
        <v>45616.622777777797</v>
      </c>
      <c r="CC236" s="30">
        <v>45616.620821759301</v>
      </c>
      <c r="CD236" t="s">
        <v>14</v>
      </c>
      <c r="CE236">
        <v>2024</v>
      </c>
      <c r="CF236">
        <v>11</v>
      </c>
      <c r="CG236" t="s">
        <v>7222</v>
      </c>
      <c r="CH236" t="s">
        <v>55</v>
      </c>
      <c r="CI236" t="s">
        <v>3929</v>
      </c>
      <c r="CJ236" t="s">
        <v>3930</v>
      </c>
      <c r="CK236" t="s">
        <v>3931</v>
      </c>
      <c r="CL236" t="s">
        <v>7222</v>
      </c>
      <c r="CM236">
        <v>0</v>
      </c>
      <c r="CN236" t="s">
        <v>71</v>
      </c>
      <c r="CO236" t="s">
        <v>7222</v>
      </c>
      <c r="CP236" s="30" t="s">
        <v>30</v>
      </c>
      <c r="CQ236" s="30" t="s">
        <v>30</v>
      </c>
      <c r="CR236" t="s">
        <v>3968</v>
      </c>
      <c r="CS236" t="s">
        <v>7223</v>
      </c>
      <c r="CT236" t="s">
        <v>7224</v>
      </c>
      <c r="CU236">
        <v>38979</v>
      </c>
      <c r="CV236">
        <v>18</v>
      </c>
      <c r="CW236" t="s">
        <v>3935</v>
      </c>
      <c r="CX236" t="s">
        <v>3968</v>
      </c>
      <c r="CY236" t="s">
        <v>7225</v>
      </c>
      <c r="CZ236" t="s">
        <v>7226</v>
      </c>
      <c r="DA236" t="s">
        <v>7227</v>
      </c>
      <c r="DB236" t="s">
        <v>7219</v>
      </c>
      <c r="DC236" t="s">
        <v>7219</v>
      </c>
      <c r="DD236" t="s">
        <v>7228</v>
      </c>
      <c r="DE236" t="s">
        <v>7229</v>
      </c>
      <c r="DF236" t="s">
        <v>7230</v>
      </c>
      <c r="DG236" t="s">
        <v>3968</v>
      </c>
      <c r="DH236" t="s">
        <v>7231</v>
      </c>
      <c r="DI236" t="s">
        <v>6877</v>
      </c>
      <c r="DJ236" t="s">
        <v>7208</v>
      </c>
      <c r="DK236" t="s">
        <v>7214</v>
      </c>
      <c r="DL236" t="s">
        <v>3926</v>
      </c>
      <c r="DM236" t="s">
        <v>3945</v>
      </c>
      <c r="DN236" t="s">
        <v>3927</v>
      </c>
      <c r="DO236" t="s">
        <v>7221</v>
      </c>
      <c r="DP236" t="s">
        <v>4110</v>
      </c>
      <c r="DQ236" t="s">
        <v>14</v>
      </c>
      <c r="DR236" t="s">
        <v>14</v>
      </c>
      <c r="DS236" t="s">
        <v>3948</v>
      </c>
      <c r="DT236" t="s">
        <v>3949</v>
      </c>
      <c r="DU236" t="s">
        <v>2083</v>
      </c>
      <c r="DV236">
        <v>20.39</v>
      </c>
      <c r="DW236">
        <v>20.39</v>
      </c>
      <c r="DX236" t="s">
        <v>3931</v>
      </c>
      <c r="DY236" t="s">
        <v>7232</v>
      </c>
      <c r="DZ236" s="30">
        <v>45617.483148148101</v>
      </c>
      <c r="EA236" t="s">
        <v>4112</v>
      </c>
      <c r="EB236" t="s">
        <v>3931</v>
      </c>
      <c r="EC236" t="s">
        <v>3931</v>
      </c>
      <c r="ED236" t="s">
        <v>3931</v>
      </c>
      <c r="EE236" t="s">
        <v>7233</v>
      </c>
      <c r="EF236" t="s">
        <v>7234</v>
      </c>
      <c r="EG236" t="s">
        <v>39</v>
      </c>
      <c r="EH236">
        <v>0</v>
      </c>
      <c r="EI236">
        <v>0</v>
      </c>
      <c r="EJ236">
        <v>1</v>
      </c>
      <c r="EK236">
        <v>0</v>
      </c>
      <c r="EL236">
        <v>0</v>
      </c>
      <c r="EM236">
        <v>0</v>
      </c>
      <c r="EN236">
        <v>0</v>
      </c>
      <c r="EO236">
        <v>0</v>
      </c>
      <c r="EP236">
        <v>0</v>
      </c>
      <c r="EQ236">
        <v>0</v>
      </c>
      <c r="ER236">
        <v>1</v>
      </c>
      <c r="ES236" t="s">
        <v>71</v>
      </c>
      <c r="ET236" t="s">
        <v>7219</v>
      </c>
      <c r="EU236">
        <v>1</v>
      </c>
      <c r="EV236" t="s">
        <v>30</v>
      </c>
      <c r="EW236" t="s">
        <v>30</v>
      </c>
      <c r="EX236" t="s">
        <v>30</v>
      </c>
      <c r="EY236" t="s">
        <v>30</v>
      </c>
      <c r="EZ236" t="str">
        <f t="shared" si="3"/>
        <v/>
      </c>
      <c r="FA236">
        <v>0.86037037037037001</v>
      </c>
      <c r="FB236" t="s">
        <v>14</v>
      </c>
      <c r="FC236">
        <v>0</v>
      </c>
      <c r="FD236">
        <v>1</v>
      </c>
      <c r="FG236" t="s">
        <v>30</v>
      </c>
      <c r="FH236" t="s">
        <v>30</v>
      </c>
      <c r="FI236" t="s">
        <v>30</v>
      </c>
      <c r="FJ236" t="s">
        <v>30</v>
      </c>
      <c r="FK236" t="s">
        <v>30</v>
      </c>
      <c r="FL236">
        <v>1</v>
      </c>
      <c r="FM236" t="s">
        <v>7235</v>
      </c>
      <c r="FN236">
        <v>0</v>
      </c>
      <c r="FO236">
        <v>1</v>
      </c>
      <c r="FP236" t="s">
        <v>416</v>
      </c>
      <c r="FQ236">
        <v>0</v>
      </c>
      <c r="FR236">
        <v>1</v>
      </c>
      <c r="FS236" t="s">
        <v>30</v>
      </c>
      <c r="FT236" t="s">
        <v>55</v>
      </c>
      <c r="FU236">
        <v>0</v>
      </c>
      <c r="FV236">
        <v>0</v>
      </c>
      <c r="FW236">
        <v>0</v>
      </c>
      <c r="FX236">
        <v>0</v>
      </c>
      <c r="FY236" t="s">
        <v>71</v>
      </c>
      <c r="FZ236" t="s">
        <v>7214</v>
      </c>
      <c r="GA236" t="s">
        <v>39</v>
      </c>
      <c r="GB236" t="s">
        <v>30</v>
      </c>
      <c r="GC236" t="s">
        <v>30</v>
      </c>
    </row>
    <row r="237" spans="1:185" x14ac:dyDescent="0.25">
      <c r="A237" t="s">
        <v>419</v>
      </c>
      <c r="B237" t="s">
        <v>2088</v>
      </c>
      <c r="C237">
        <v>1</v>
      </c>
      <c r="D237" t="s">
        <v>2088</v>
      </c>
      <c r="E237">
        <v>1</v>
      </c>
      <c r="F237" t="s">
        <v>7236</v>
      </c>
      <c r="G237" t="s">
        <v>7236</v>
      </c>
      <c r="H237" t="s">
        <v>30</v>
      </c>
      <c r="I237" t="s">
        <v>30</v>
      </c>
      <c r="J237" t="s">
        <v>30</v>
      </c>
      <c r="K237" t="s">
        <v>30</v>
      </c>
      <c r="L237" t="s">
        <v>30</v>
      </c>
      <c r="M237" t="s">
        <v>30</v>
      </c>
      <c r="N237" t="s">
        <v>30</v>
      </c>
      <c r="O237" t="s">
        <v>30</v>
      </c>
      <c r="P237" t="s">
        <v>30</v>
      </c>
      <c r="Q237" s="29" t="s">
        <v>30</v>
      </c>
      <c r="R237" s="29" t="s">
        <v>30</v>
      </c>
      <c r="S237" t="s">
        <v>30</v>
      </c>
      <c r="T237" t="s">
        <v>30</v>
      </c>
      <c r="U237" t="s">
        <v>30</v>
      </c>
      <c r="V237" t="s">
        <v>30</v>
      </c>
      <c r="W237" t="s">
        <v>30</v>
      </c>
      <c r="X237" t="s">
        <v>30</v>
      </c>
      <c r="Y237" s="29" t="s">
        <v>30</v>
      </c>
      <c r="Z237" s="29" t="s">
        <v>30</v>
      </c>
      <c r="AA237" s="29" t="s">
        <v>30</v>
      </c>
      <c r="AB237" t="s">
        <v>30</v>
      </c>
      <c r="AC237" t="s">
        <v>30</v>
      </c>
      <c r="AD237" t="s">
        <v>30</v>
      </c>
      <c r="AE237" t="s">
        <v>30</v>
      </c>
      <c r="AF237" t="s">
        <v>30</v>
      </c>
      <c r="AG237" t="s">
        <v>30</v>
      </c>
      <c r="AH237" t="s">
        <v>30</v>
      </c>
      <c r="AI237" t="s">
        <v>30</v>
      </c>
      <c r="AJ237" t="s">
        <v>7237</v>
      </c>
      <c r="AK237" t="s">
        <v>30</v>
      </c>
      <c r="AL237" t="s">
        <v>30</v>
      </c>
      <c r="AM237" t="s">
        <v>30</v>
      </c>
      <c r="AN237" s="29" t="s">
        <v>30</v>
      </c>
      <c r="AO237" t="s">
        <v>30</v>
      </c>
      <c r="AP237" t="s">
        <v>30</v>
      </c>
      <c r="AQ237" t="s">
        <v>30</v>
      </c>
      <c r="AR237" t="s">
        <v>30</v>
      </c>
      <c r="AS237" t="s">
        <v>30</v>
      </c>
      <c r="AT237" t="s">
        <v>30</v>
      </c>
      <c r="AU237" t="s">
        <v>30</v>
      </c>
      <c r="AV237" t="s">
        <v>30</v>
      </c>
      <c r="AW237" t="s">
        <v>30</v>
      </c>
      <c r="AX237" t="s">
        <v>30</v>
      </c>
      <c r="AY237" t="s">
        <v>30</v>
      </c>
      <c r="AZ237" t="s">
        <v>30</v>
      </c>
      <c r="BA237" t="s">
        <v>30</v>
      </c>
      <c r="BB237" t="s">
        <v>30</v>
      </c>
      <c r="BC237" t="s">
        <v>30</v>
      </c>
      <c r="BD237" t="s">
        <v>30</v>
      </c>
      <c r="BE237" t="s">
        <v>30</v>
      </c>
      <c r="BF237" t="s">
        <v>30</v>
      </c>
      <c r="BG237" t="s">
        <v>30</v>
      </c>
      <c r="BH237" t="s">
        <v>30</v>
      </c>
      <c r="BI237" t="s">
        <v>30</v>
      </c>
      <c r="BJ237" t="s">
        <v>30</v>
      </c>
      <c r="BK237" s="29" t="s">
        <v>30</v>
      </c>
      <c r="BL237" t="s">
        <v>3914</v>
      </c>
      <c r="BM237" t="s">
        <v>3915</v>
      </c>
      <c r="BN237" s="30">
        <v>45323.806458333303</v>
      </c>
      <c r="BO237" t="s">
        <v>7238</v>
      </c>
      <c r="BP237" t="s">
        <v>7239</v>
      </c>
      <c r="BQ237" t="s">
        <v>7240</v>
      </c>
      <c r="BR237" t="s">
        <v>4193</v>
      </c>
      <c r="BS237" t="s">
        <v>3920</v>
      </c>
      <c r="BT237" t="s">
        <v>3921</v>
      </c>
      <c r="BU237" t="s">
        <v>6005</v>
      </c>
      <c r="BV237" t="s">
        <v>7241</v>
      </c>
      <c r="BW237" t="s">
        <v>7242</v>
      </c>
      <c r="BX237" t="s">
        <v>7243</v>
      </c>
      <c r="BY237" t="s">
        <v>3926</v>
      </c>
      <c r="BZ237" t="s">
        <v>3927</v>
      </c>
      <c r="CA237" s="30">
        <v>45323.735613425903</v>
      </c>
      <c r="CB237" s="30">
        <v>45323.735613425903</v>
      </c>
      <c r="CC237" s="30">
        <v>45323.790532407402</v>
      </c>
      <c r="CD237" t="s">
        <v>15</v>
      </c>
      <c r="CE237">
        <v>2024</v>
      </c>
      <c r="CF237">
        <v>2</v>
      </c>
      <c r="CG237" t="s">
        <v>7244</v>
      </c>
      <c r="CH237" t="s">
        <v>54</v>
      </c>
      <c r="CI237" t="s">
        <v>3929</v>
      </c>
      <c r="CJ237" t="s">
        <v>3930</v>
      </c>
      <c r="CK237" t="s">
        <v>7244</v>
      </c>
      <c r="CL237" t="s">
        <v>3931</v>
      </c>
      <c r="CM237">
        <v>13126</v>
      </c>
      <c r="CN237" t="s">
        <v>4222</v>
      </c>
      <c r="CO237" t="s">
        <v>7244</v>
      </c>
      <c r="CP237" s="30">
        <v>45323</v>
      </c>
      <c r="CQ237" s="30">
        <v>45689</v>
      </c>
      <c r="CR237" t="s">
        <v>3968</v>
      </c>
      <c r="CS237" t="s">
        <v>6008</v>
      </c>
      <c r="CT237" t="s">
        <v>7245</v>
      </c>
      <c r="CU237">
        <v>37484</v>
      </c>
      <c r="CV237">
        <v>21</v>
      </c>
      <c r="CW237" t="s">
        <v>3971</v>
      </c>
      <c r="CX237" t="s">
        <v>3996</v>
      </c>
      <c r="CY237" t="s">
        <v>7246</v>
      </c>
      <c r="CZ237" t="s">
        <v>7247</v>
      </c>
      <c r="DA237" t="s">
        <v>7248</v>
      </c>
      <c r="DB237" t="s">
        <v>4097</v>
      </c>
      <c r="DC237" t="s">
        <v>7241</v>
      </c>
      <c r="DD237" t="s">
        <v>7249</v>
      </c>
      <c r="DE237" t="s">
        <v>7250</v>
      </c>
      <c r="DF237" t="s">
        <v>5908</v>
      </c>
      <c r="DG237" t="s">
        <v>3996</v>
      </c>
      <c r="DH237" t="s">
        <v>7251</v>
      </c>
      <c r="DI237" t="s">
        <v>7252</v>
      </c>
      <c r="DJ237" t="s">
        <v>7253</v>
      </c>
      <c r="DK237" t="s">
        <v>7236</v>
      </c>
      <c r="DL237" t="s">
        <v>3926</v>
      </c>
      <c r="DM237" t="s">
        <v>3945</v>
      </c>
      <c r="DN237" t="s">
        <v>3927</v>
      </c>
      <c r="DO237" t="s">
        <v>7243</v>
      </c>
      <c r="DP237" t="s">
        <v>4270</v>
      </c>
      <c r="DQ237" t="s">
        <v>15</v>
      </c>
      <c r="DR237" t="s">
        <v>4270</v>
      </c>
      <c r="DS237" t="s">
        <v>3981</v>
      </c>
      <c r="DT237" t="s">
        <v>3949</v>
      </c>
      <c r="DU237" t="s">
        <v>7254</v>
      </c>
      <c r="DV237">
        <v>1.42</v>
      </c>
      <c r="DW237">
        <v>1.42</v>
      </c>
      <c r="DX237" t="s">
        <v>3931</v>
      </c>
      <c r="DY237" t="s">
        <v>7255</v>
      </c>
      <c r="DZ237" s="30" t="s">
        <v>30</v>
      </c>
      <c r="EA237" t="s">
        <v>3931</v>
      </c>
      <c r="EB237" t="s">
        <v>3931</v>
      </c>
      <c r="EC237" t="s">
        <v>3931</v>
      </c>
      <c r="ED237" t="s">
        <v>3931</v>
      </c>
      <c r="EE237" t="s">
        <v>6014</v>
      </c>
      <c r="EF237" t="s">
        <v>7256</v>
      </c>
      <c r="EG237" t="s">
        <v>30</v>
      </c>
      <c r="EH237" t="s">
        <v>30</v>
      </c>
      <c r="EI237" t="s">
        <v>30</v>
      </c>
      <c r="EJ237" t="s">
        <v>30</v>
      </c>
      <c r="EK237" t="s">
        <v>30</v>
      </c>
      <c r="EL237">
        <v>0</v>
      </c>
      <c r="EM237">
        <v>0</v>
      </c>
      <c r="EN237" t="s">
        <v>30</v>
      </c>
      <c r="EO237" t="s">
        <v>30</v>
      </c>
      <c r="EP237">
        <v>0</v>
      </c>
      <c r="EQ237">
        <v>0</v>
      </c>
      <c r="ER237">
        <v>1</v>
      </c>
      <c r="ES237" t="s">
        <v>6916</v>
      </c>
      <c r="ET237" t="s">
        <v>7241</v>
      </c>
      <c r="EU237">
        <v>0</v>
      </c>
      <c r="EV237" t="s">
        <v>30</v>
      </c>
      <c r="EW237" t="s">
        <v>30</v>
      </c>
      <c r="EX237" t="s">
        <v>30</v>
      </c>
      <c r="EY237" t="s">
        <v>30</v>
      </c>
      <c r="EZ237" t="str">
        <f t="shared" si="3"/>
        <v/>
      </c>
      <c r="FA237">
        <v>7.0844907407407398E-2</v>
      </c>
      <c r="FB237" t="s">
        <v>15</v>
      </c>
      <c r="FC237">
        <v>1</v>
      </c>
      <c r="FD237">
        <v>0</v>
      </c>
      <c r="FG237" t="s">
        <v>30</v>
      </c>
      <c r="FH237" t="s">
        <v>30</v>
      </c>
      <c r="FI237" t="s">
        <v>30</v>
      </c>
      <c r="FJ237" t="s">
        <v>30</v>
      </c>
      <c r="FK237" t="s">
        <v>30</v>
      </c>
      <c r="FL237">
        <v>1</v>
      </c>
      <c r="FM237" t="s">
        <v>7257</v>
      </c>
      <c r="FN237">
        <v>1</v>
      </c>
      <c r="FO237">
        <v>0</v>
      </c>
      <c r="FP237" t="s">
        <v>419</v>
      </c>
      <c r="FQ237">
        <v>1</v>
      </c>
      <c r="FR237">
        <v>0</v>
      </c>
      <c r="FS237" t="s">
        <v>30</v>
      </c>
      <c r="FT237" t="s">
        <v>54</v>
      </c>
      <c r="FU237">
        <v>0</v>
      </c>
      <c r="FV237">
        <v>0</v>
      </c>
      <c r="FW237">
        <v>0</v>
      </c>
      <c r="FX237">
        <v>0</v>
      </c>
      <c r="FY237" t="s">
        <v>6916</v>
      </c>
      <c r="FZ237" t="s">
        <v>7236</v>
      </c>
      <c r="GA237" t="s">
        <v>30</v>
      </c>
      <c r="GB237" t="s">
        <v>30</v>
      </c>
      <c r="GC237" t="s">
        <v>30</v>
      </c>
    </row>
    <row r="238" spans="1:185" x14ac:dyDescent="0.25">
      <c r="A238" t="s">
        <v>435</v>
      </c>
      <c r="B238" t="s">
        <v>2124</v>
      </c>
      <c r="C238">
        <v>1</v>
      </c>
      <c r="D238" t="s">
        <v>2124</v>
      </c>
      <c r="E238">
        <v>1</v>
      </c>
      <c r="F238" t="s">
        <v>7258</v>
      </c>
      <c r="G238" t="s">
        <v>7258</v>
      </c>
      <c r="H238" t="s">
        <v>30</v>
      </c>
      <c r="I238" t="s">
        <v>30</v>
      </c>
      <c r="J238" t="s">
        <v>30</v>
      </c>
      <c r="K238" t="s">
        <v>30</v>
      </c>
      <c r="L238" t="s">
        <v>30</v>
      </c>
      <c r="M238" t="s">
        <v>30</v>
      </c>
      <c r="N238" t="s">
        <v>30</v>
      </c>
      <c r="O238" t="s">
        <v>30</v>
      </c>
      <c r="P238" t="s">
        <v>30</v>
      </c>
      <c r="Q238" s="29" t="s">
        <v>30</v>
      </c>
      <c r="R238" s="29" t="s">
        <v>30</v>
      </c>
      <c r="S238" t="s">
        <v>30</v>
      </c>
      <c r="T238" t="s">
        <v>30</v>
      </c>
      <c r="U238" t="s">
        <v>30</v>
      </c>
      <c r="V238" t="s">
        <v>30</v>
      </c>
      <c r="W238" t="s">
        <v>30</v>
      </c>
      <c r="X238" t="s">
        <v>30</v>
      </c>
      <c r="Y238" s="29" t="s">
        <v>30</v>
      </c>
      <c r="Z238" s="29" t="s">
        <v>30</v>
      </c>
      <c r="AA238" s="29" t="s">
        <v>30</v>
      </c>
      <c r="AB238" t="s">
        <v>30</v>
      </c>
      <c r="AC238" t="s">
        <v>30</v>
      </c>
      <c r="AD238" t="s">
        <v>30</v>
      </c>
      <c r="AE238" t="s">
        <v>30</v>
      </c>
      <c r="AF238" t="s">
        <v>30</v>
      </c>
      <c r="AG238" t="s">
        <v>30</v>
      </c>
      <c r="AH238" t="s">
        <v>30</v>
      </c>
      <c r="AI238" t="s">
        <v>30</v>
      </c>
      <c r="AJ238" t="s">
        <v>7259</v>
      </c>
      <c r="AK238" t="s">
        <v>30</v>
      </c>
      <c r="AL238" t="s">
        <v>30</v>
      </c>
      <c r="AM238" t="s">
        <v>30</v>
      </c>
      <c r="AN238" s="29" t="s">
        <v>30</v>
      </c>
      <c r="AO238" t="s">
        <v>30</v>
      </c>
      <c r="AP238" t="s">
        <v>30</v>
      </c>
      <c r="AQ238" t="s">
        <v>30</v>
      </c>
      <c r="AR238" t="s">
        <v>30</v>
      </c>
      <c r="AS238" t="s">
        <v>30</v>
      </c>
      <c r="AT238" t="s">
        <v>30</v>
      </c>
      <c r="AU238" t="s">
        <v>30</v>
      </c>
      <c r="AV238" t="s">
        <v>30</v>
      </c>
      <c r="AW238" t="s">
        <v>30</v>
      </c>
      <c r="AX238" t="s">
        <v>30</v>
      </c>
      <c r="AY238" t="s">
        <v>30</v>
      </c>
      <c r="AZ238" t="s">
        <v>30</v>
      </c>
      <c r="BA238" t="s">
        <v>30</v>
      </c>
      <c r="BB238" t="s">
        <v>30</v>
      </c>
      <c r="BC238" t="s">
        <v>30</v>
      </c>
      <c r="BD238" t="s">
        <v>30</v>
      </c>
      <c r="BE238" t="s">
        <v>30</v>
      </c>
      <c r="BF238" t="s">
        <v>30</v>
      </c>
      <c r="BG238" t="s">
        <v>30</v>
      </c>
      <c r="BH238" t="s">
        <v>30</v>
      </c>
      <c r="BI238" t="s">
        <v>30</v>
      </c>
      <c r="BJ238" t="s">
        <v>30</v>
      </c>
      <c r="BK238" s="29" t="s">
        <v>30</v>
      </c>
      <c r="BL238" t="s">
        <v>3914</v>
      </c>
      <c r="BM238" t="s">
        <v>3915</v>
      </c>
      <c r="BN238" s="30">
        <v>45517.671712962998</v>
      </c>
      <c r="BO238" t="s">
        <v>7260</v>
      </c>
      <c r="BP238" t="s">
        <v>7261</v>
      </c>
      <c r="BQ238" t="s">
        <v>7262</v>
      </c>
      <c r="BR238" t="s">
        <v>4193</v>
      </c>
      <c r="BS238" t="s">
        <v>3920</v>
      </c>
      <c r="BT238" t="s">
        <v>4013</v>
      </c>
      <c r="BU238" t="s">
        <v>4014</v>
      </c>
      <c r="BV238" t="s">
        <v>7263</v>
      </c>
      <c r="BW238" t="s">
        <v>7264</v>
      </c>
      <c r="BX238" t="s">
        <v>7265</v>
      </c>
      <c r="BY238" t="s">
        <v>3926</v>
      </c>
      <c r="BZ238" t="s">
        <v>3927</v>
      </c>
      <c r="CA238" s="30">
        <v>45517.593379629601</v>
      </c>
      <c r="CB238" s="30">
        <v>45517.593379629601</v>
      </c>
      <c r="CC238" s="30">
        <v>45513.0628587963</v>
      </c>
      <c r="CD238" t="s">
        <v>15</v>
      </c>
      <c r="CE238">
        <v>2024</v>
      </c>
      <c r="CF238">
        <v>8</v>
      </c>
      <c r="CG238" t="s">
        <v>7266</v>
      </c>
      <c r="CH238" t="s">
        <v>54</v>
      </c>
      <c r="CI238" t="s">
        <v>3929</v>
      </c>
      <c r="CJ238" t="s">
        <v>3930</v>
      </c>
      <c r="CK238" t="s">
        <v>7266</v>
      </c>
      <c r="CL238" t="s">
        <v>3931</v>
      </c>
      <c r="CM238">
        <v>13130</v>
      </c>
      <c r="CN238" t="s">
        <v>5642</v>
      </c>
      <c r="CO238" t="s">
        <v>7266</v>
      </c>
      <c r="CP238" s="30">
        <v>45517</v>
      </c>
      <c r="CQ238" s="30">
        <v>45882</v>
      </c>
      <c r="CR238" t="s">
        <v>3968</v>
      </c>
      <c r="CS238" t="s">
        <v>4542</v>
      </c>
      <c r="CT238" t="s">
        <v>5206</v>
      </c>
      <c r="CU238">
        <v>25526</v>
      </c>
      <c r="CV238">
        <v>54</v>
      </c>
      <c r="CW238" t="s">
        <v>3935</v>
      </c>
      <c r="CX238" t="s">
        <v>3968</v>
      </c>
      <c r="CY238" t="s">
        <v>7267</v>
      </c>
      <c r="CZ238" t="s">
        <v>7268</v>
      </c>
      <c r="DA238" t="s">
        <v>7269</v>
      </c>
      <c r="DB238" t="s">
        <v>4097</v>
      </c>
      <c r="DC238" t="s">
        <v>7263</v>
      </c>
      <c r="DD238" t="s">
        <v>7270</v>
      </c>
      <c r="DE238" t="s">
        <v>7271</v>
      </c>
      <c r="DF238" t="s">
        <v>5427</v>
      </c>
      <c r="DG238" t="s">
        <v>4158</v>
      </c>
      <c r="DH238" t="s">
        <v>5428</v>
      </c>
      <c r="DI238" t="s">
        <v>6978</v>
      </c>
      <c r="DJ238" t="s">
        <v>7272</v>
      </c>
      <c r="DK238" t="s">
        <v>7258</v>
      </c>
      <c r="DL238" t="s">
        <v>3926</v>
      </c>
      <c r="DM238" t="s">
        <v>3945</v>
      </c>
      <c r="DN238" t="s">
        <v>3927</v>
      </c>
      <c r="DO238" t="s">
        <v>7265</v>
      </c>
      <c r="DP238" t="s">
        <v>4270</v>
      </c>
      <c r="DQ238" t="s">
        <v>15</v>
      </c>
      <c r="DR238" t="s">
        <v>4270</v>
      </c>
      <c r="DS238" t="s">
        <v>3981</v>
      </c>
      <c r="DT238" t="s">
        <v>3949</v>
      </c>
      <c r="DU238" t="s">
        <v>7273</v>
      </c>
      <c r="DV238">
        <v>1.53</v>
      </c>
      <c r="DW238">
        <v>1.53</v>
      </c>
      <c r="DX238" t="s">
        <v>3931</v>
      </c>
      <c r="DY238" t="s">
        <v>7274</v>
      </c>
      <c r="DZ238" s="30" t="s">
        <v>30</v>
      </c>
      <c r="EA238" t="s">
        <v>3931</v>
      </c>
      <c r="EB238" t="s">
        <v>3931</v>
      </c>
      <c r="EC238" t="s">
        <v>3931</v>
      </c>
      <c r="ED238" t="s">
        <v>3931</v>
      </c>
      <c r="EE238" t="s">
        <v>7275</v>
      </c>
      <c r="EF238" t="s">
        <v>7276</v>
      </c>
      <c r="EG238" t="s">
        <v>30</v>
      </c>
      <c r="EH238" t="s">
        <v>30</v>
      </c>
      <c r="EI238" t="s">
        <v>30</v>
      </c>
      <c r="EJ238" t="s">
        <v>30</v>
      </c>
      <c r="EK238" t="s">
        <v>30</v>
      </c>
      <c r="EL238">
        <v>0</v>
      </c>
      <c r="EM238">
        <v>0</v>
      </c>
      <c r="EN238" t="s">
        <v>30</v>
      </c>
      <c r="EO238" t="s">
        <v>30</v>
      </c>
      <c r="EP238">
        <v>0</v>
      </c>
      <c r="EQ238">
        <v>0</v>
      </c>
      <c r="ER238">
        <v>1</v>
      </c>
      <c r="ES238" t="s">
        <v>59</v>
      </c>
      <c r="ET238" t="s">
        <v>7263</v>
      </c>
      <c r="EU238">
        <v>0</v>
      </c>
      <c r="EV238" t="s">
        <v>30</v>
      </c>
      <c r="EW238" t="s">
        <v>30</v>
      </c>
      <c r="EX238" t="s">
        <v>30</v>
      </c>
      <c r="EY238" t="s">
        <v>30</v>
      </c>
      <c r="EZ238" t="str">
        <f t="shared" si="3"/>
        <v/>
      </c>
      <c r="FA238">
        <v>7.8333333333333297E-2</v>
      </c>
      <c r="FB238" t="s">
        <v>15</v>
      </c>
      <c r="FC238">
        <v>1</v>
      </c>
      <c r="FD238">
        <v>0</v>
      </c>
      <c r="FG238" t="s">
        <v>30</v>
      </c>
      <c r="FH238" t="s">
        <v>30</v>
      </c>
      <c r="FI238" t="s">
        <v>30</v>
      </c>
      <c r="FJ238" t="s">
        <v>30</v>
      </c>
      <c r="FK238" t="s">
        <v>30</v>
      </c>
      <c r="FL238">
        <v>1</v>
      </c>
      <c r="FM238" t="s">
        <v>7277</v>
      </c>
      <c r="FN238">
        <v>1</v>
      </c>
      <c r="FO238">
        <v>0</v>
      </c>
      <c r="FP238" t="s">
        <v>435</v>
      </c>
      <c r="FQ238">
        <v>1</v>
      </c>
      <c r="FR238">
        <v>0</v>
      </c>
      <c r="FS238" t="s">
        <v>30</v>
      </c>
      <c r="FT238" t="s">
        <v>54</v>
      </c>
      <c r="FU238">
        <v>0</v>
      </c>
      <c r="FV238">
        <v>0</v>
      </c>
      <c r="FW238">
        <v>0</v>
      </c>
      <c r="FX238">
        <v>0</v>
      </c>
      <c r="FY238" t="s">
        <v>59</v>
      </c>
      <c r="FZ238" t="s">
        <v>7258</v>
      </c>
      <c r="GA238" t="s">
        <v>30</v>
      </c>
      <c r="GB238" t="s">
        <v>30</v>
      </c>
      <c r="GC238" t="s">
        <v>30</v>
      </c>
    </row>
    <row r="239" spans="1:185" x14ac:dyDescent="0.25">
      <c r="A239" t="s">
        <v>435</v>
      </c>
      <c r="B239" t="s">
        <v>2124</v>
      </c>
      <c r="C239">
        <v>1</v>
      </c>
      <c r="D239" t="s">
        <v>2124</v>
      </c>
      <c r="E239">
        <v>1</v>
      </c>
      <c r="F239" t="s">
        <v>7278</v>
      </c>
      <c r="G239" t="s">
        <v>7278</v>
      </c>
      <c r="H239" t="s">
        <v>7279</v>
      </c>
      <c r="I239" t="s">
        <v>7280</v>
      </c>
      <c r="J239" t="s">
        <v>6223</v>
      </c>
      <c r="K239" t="s">
        <v>3981</v>
      </c>
      <c r="L239" t="s">
        <v>3971</v>
      </c>
      <c r="M239" t="s">
        <v>6224</v>
      </c>
      <c r="N239" t="s">
        <v>6248</v>
      </c>
      <c r="O239" t="s">
        <v>7281</v>
      </c>
      <c r="P239" t="s">
        <v>7282</v>
      </c>
      <c r="Q239" s="29">
        <v>45359</v>
      </c>
      <c r="R239" s="29">
        <v>45359</v>
      </c>
      <c r="S239">
        <v>0</v>
      </c>
      <c r="T239" t="s">
        <v>7283</v>
      </c>
      <c r="U239" t="s">
        <v>7284</v>
      </c>
      <c r="V239" t="s">
        <v>6230</v>
      </c>
      <c r="W239" t="s">
        <v>7285</v>
      </c>
      <c r="X239" t="s">
        <v>7286</v>
      </c>
      <c r="Y239" s="29">
        <v>45362</v>
      </c>
      <c r="Z239" s="29">
        <v>45376</v>
      </c>
      <c r="AA239" s="29">
        <v>45365</v>
      </c>
      <c r="AB239" t="s">
        <v>33</v>
      </c>
      <c r="AC239" t="s">
        <v>6233</v>
      </c>
      <c r="AD239" t="s">
        <v>7287</v>
      </c>
      <c r="AE239" t="s">
        <v>6927</v>
      </c>
      <c r="AF239" t="s">
        <v>7288</v>
      </c>
      <c r="AG239" t="s">
        <v>34</v>
      </c>
      <c r="AH239" t="s">
        <v>6399</v>
      </c>
      <c r="AI239" t="s">
        <v>7289</v>
      </c>
      <c r="AJ239" t="s">
        <v>7289</v>
      </c>
      <c r="AK239" t="s">
        <v>6230</v>
      </c>
      <c r="AL239" t="s">
        <v>7290</v>
      </c>
      <c r="AM239" t="s">
        <v>7291</v>
      </c>
      <c r="AN239" s="29">
        <v>19977</v>
      </c>
      <c r="AO239">
        <v>1</v>
      </c>
      <c r="AP239" t="s">
        <v>3968</v>
      </c>
      <c r="AQ239" t="s">
        <v>3968</v>
      </c>
      <c r="AR239" t="s">
        <v>3968</v>
      </c>
      <c r="AS239" t="s">
        <v>3968</v>
      </c>
      <c r="AT239" t="s">
        <v>6242</v>
      </c>
      <c r="AU239" t="s">
        <v>6243</v>
      </c>
      <c r="AV239" t="s">
        <v>6403</v>
      </c>
      <c r="AW239" t="s">
        <v>6404</v>
      </c>
      <c r="AX239" t="s">
        <v>3971</v>
      </c>
      <c r="AY239" t="s">
        <v>6246</v>
      </c>
      <c r="AZ239" t="s">
        <v>6405</v>
      </c>
      <c r="BA239" t="s">
        <v>6248</v>
      </c>
      <c r="BB239" t="s">
        <v>6248</v>
      </c>
      <c r="BC239" t="s">
        <v>6248</v>
      </c>
      <c r="BD239" t="s">
        <v>3915</v>
      </c>
      <c r="BE239" t="s">
        <v>4193</v>
      </c>
      <c r="BF239" t="s">
        <v>7281</v>
      </c>
      <c r="BG239" t="s">
        <v>7283</v>
      </c>
      <c r="BH239" t="s">
        <v>7284</v>
      </c>
      <c r="BI239" t="s">
        <v>7292</v>
      </c>
      <c r="BJ239" t="s">
        <v>14</v>
      </c>
      <c r="BK239" s="29">
        <v>19977</v>
      </c>
      <c r="BL239" t="s">
        <v>3914</v>
      </c>
      <c r="BM239" t="s">
        <v>3915</v>
      </c>
      <c r="BN239" s="30">
        <v>45359.722442129598</v>
      </c>
      <c r="BO239" t="s">
        <v>7293</v>
      </c>
      <c r="BP239" t="s">
        <v>7292</v>
      </c>
      <c r="BQ239" t="s">
        <v>7294</v>
      </c>
      <c r="BR239" t="s">
        <v>4193</v>
      </c>
      <c r="BS239" t="s">
        <v>3920</v>
      </c>
      <c r="BT239" t="s">
        <v>4013</v>
      </c>
      <c r="BU239" t="s">
        <v>4014</v>
      </c>
      <c r="BV239" t="s">
        <v>7295</v>
      </c>
      <c r="BW239" t="s">
        <v>7296</v>
      </c>
      <c r="BX239" t="s">
        <v>7297</v>
      </c>
      <c r="BY239" t="s">
        <v>3926</v>
      </c>
      <c r="BZ239" t="s">
        <v>3927</v>
      </c>
      <c r="CA239" s="30">
        <v>45358.340520833299</v>
      </c>
      <c r="CB239" s="30">
        <v>45358.340520833299</v>
      </c>
      <c r="CC239" s="30">
        <v>45358.348356481503</v>
      </c>
      <c r="CD239" t="s">
        <v>14</v>
      </c>
      <c r="CE239">
        <v>2024</v>
      </c>
      <c r="CF239">
        <v>3</v>
      </c>
      <c r="CG239" t="s">
        <v>7298</v>
      </c>
      <c r="CH239" t="s">
        <v>54</v>
      </c>
      <c r="CI239" t="s">
        <v>3929</v>
      </c>
      <c r="CJ239" t="s">
        <v>3930</v>
      </c>
      <c r="CK239" t="s">
        <v>7298</v>
      </c>
      <c r="CL239" t="s">
        <v>7298</v>
      </c>
      <c r="CM239">
        <v>84889</v>
      </c>
      <c r="CN239" t="s">
        <v>7299</v>
      </c>
      <c r="CO239" t="s">
        <v>7298</v>
      </c>
      <c r="CP239" s="30" t="s">
        <v>30</v>
      </c>
      <c r="CQ239" s="30" t="s">
        <v>30</v>
      </c>
      <c r="CR239" t="s">
        <v>3968</v>
      </c>
      <c r="CS239" t="s">
        <v>7291</v>
      </c>
      <c r="CT239" t="s">
        <v>7290</v>
      </c>
      <c r="CU239">
        <v>19977</v>
      </c>
      <c r="CV239">
        <v>69</v>
      </c>
      <c r="CW239" t="s">
        <v>3971</v>
      </c>
      <c r="CX239" t="s">
        <v>3968</v>
      </c>
      <c r="CY239" t="s">
        <v>7286</v>
      </c>
      <c r="CZ239" t="s">
        <v>7300</v>
      </c>
      <c r="DA239" t="s">
        <v>7269</v>
      </c>
      <c r="DB239" t="s">
        <v>4097</v>
      </c>
      <c r="DC239" t="s">
        <v>7295</v>
      </c>
      <c r="DD239" t="s">
        <v>4247</v>
      </c>
      <c r="DE239" t="s">
        <v>4942</v>
      </c>
      <c r="DF239" t="s">
        <v>5088</v>
      </c>
      <c r="DG239" t="s">
        <v>3968</v>
      </c>
      <c r="DH239" t="s">
        <v>4231</v>
      </c>
      <c r="DI239" t="s">
        <v>6978</v>
      </c>
      <c r="DJ239" t="s">
        <v>7301</v>
      </c>
      <c r="DK239" t="s">
        <v>7278</v>
      </c>
      <c r="DL239" t="s">
        <v>3926</v>
      </c>
      <c r="DM239" t="s">
        <v>3945</v>
      </c>
      <c r="DN239" t="s">
        <v>3927</v>
      </c>
      <c r="DO239" t="s">
        <v>7297</v>
      </c>
      <c r="DP239" t="s">
        <v>14</v>
      </c>
      <c r="DQ239" t="s">
        <v>14</v>
      </c>
      <c r="DR239" t="s">
        <v>6089</v>
      </c>
      <c r="DS239" t="s">
        <v>3948</v>
      </c>
      <c r="DT239" t="s">
        <v>3949</v>
      </c>
      <c r="DU239" t="s">
        <v>7273</v>
      </c>
      <c r="DV239">
        <v>33.1</v>
      </c>
      <c r="DW239">
        <v>33.1</v>
      </c>
      <c r="DX239" t="s">
        <v>3931</v>
      </c>
      <c r="DY239" t="s">
        <v>7302</v>
      </c>
      <c r="DZ239" s="30">
        <v>45359.713888888902</v>
      </c>
      <c r="EA239" t="s">
        <v>6092</v>
      </c>
      <c r="EB239" t="s">
        <v>3931</v>
      </c>
      <c r="EC239" t="s">
        <v>6093</v>
      </c>
      <c r="ED239" t="s">
        <v>6094</v>
      </c>
      <c r="EE239" t="s">
        <v>7281</v>
      </c>
      <c r="EF239" t="s">
        <v>7283</v>
      </c>
      <c r="EG239" t="s">
        <v>39</v>
      </c>
      <c r="EH239">
        <v>0</v>
      </c>
      <c r="EI239">
        <v>0</v>
      </c>
      <c r="EJ239">
        <v>1</v>
      </c>
      <c r="EK239">
        <v>0</v>
      </c>
      <c r="EL239">
        <v>0</v>
      </c>
      <c r="EM239">
        <v>0</v>
      </c>
      <c r="EN239">
        <v>0</v>
      </c>
      <c r="EO239">
        <v>0</v>
      </c>
      <c r="EP239">
        <v>0</v>
      </c>
      <c r="EQ239">
        <v>0</v>
      </c>
      <c r="ER239">
        <v>1</v>
      </c>
      <c r="ES239" t="s">
        <v>59</v>
      </c>
      <c r="ET239" t="s">
        <v>7295</v>
      </c>
      <c r="EU239">
        <v>0</v>
      </c>
      <c r="EV239" t="s">
        <v>30</v>
      </c>
      <c r="EW239" t="s">
        <v>30</v>
      </c>
      <c r="EX239" t="s">
        <v>30</v>
      </c>
      <c r="EY239" t="s">
        <v>30</v>
      </c>
      <c r="EZ239" t="str">
        <f t="shared" si="3"/>
        <v/>
      </c>
      <c r="FA239">
        <v>1.3819212962962999</v>
      </c>
      <c r="FB239" t="s">
        <v>14</v>
      </c>
      <c r="FC239">
        <v>0</v>
      </c>
      <c r="FD239">
        <v>1</v>
      </c>
      <c r="FG239" t="s">
        <v>33</v>
      </c>
      <c r="FH239">
        <v>1</v>
      </c>
      <c r="FI239" t="s">
        <v>34</v>
      </c>
      <c r="FJ239">
        <v>0</v>
      </c>
      <c r="FK239">
        <v>1</v>
      </c>
      <c r="FL239">
        <v>1</v>
      </c>
      <c r="FM239" t="s">
        <v>7277</v>
      </c>
      <c r="FN239">
        <v>0</v>
      </c>
      <c r="FO239">
        <v>1</v>
      </c>
      <c r="FP239" t="s">
        <v>435</v>
      </c>
      <c r="FQ239">
        <v>0</v>
      </c>
      <c r="FR239">
        <v>1</v>
      </c>
      <c r="FS239" t="s">
        <v>30</v>
      </c>
      <c r="FT239" t="s">
        <v>54</v>
      </c>
      <c r="FU239">
        <v>0</v>
      </c>
      <c r="FV239">
        <v>0</v>
      </c>
      <c r="FW239">
        <v>0</v>
      </c>
      <c r="FX239">
        <v>0</v>
      </c>
      <c r="FY239" t="s">
        <v>59</v>
      </c>
      <c r="FZ239" t="s">
        <v>7278</v>
      </c>
      <c r="GA239" t="s">
        <v>39</v>
      </c>
      <c r="GB239" t="s">
        <v>30</v>
      </c>
      <c r="GC239" t="s">
        <v>30</v>
      </c>
    </row>
    <row r="240" spans="1:185" x14ac:dyDescent="0.25">
      <c r="A240" t="s">
        <v>435</v>
      </c>
      <c r="B240" t="s">
        <v>2124</v>
      </c>
      <c r="C240">
        <v>1</v>
      </c>
      <c r="D240" t="s">
        <v>2124</v>
      </c>
      <c r="E240">
        <v>1</v>
      </c>
      <c r="F240" t="s">
        <v>7278</v>
      </c>
      <c r="G240" t="s">
        <v>7278</v>
      </c>
      <c r="H240" t="s">
        <v>30</v>
      </c>
      <c r="I240" t="s">
        <v>30</v>
      </c>
      <c r="J240" t="s">
        <v>30</v>
      </c>
      <c r="K240" t="s">
        <v>30</v>
      </c>
      <c r="L240" t="s">
        <v>30</v>
      </c>
      <c r="M240" t="s">
        <v>30</v>
      </c>
      <c r="N240" t="s">
        <v>30</v>
      </c>
      <c r="O240" t="s">
        <v>30</v>
      </c>
      <c r="P240" t="s">
        <v>30</v>
      </c>
      <c r="Q240" s="29" t="s">
        <v>30</v>
      </c>
      <c r="R240" s="29" t="s">
        <v>30</v>
      </c>
      <c r="S240" t="s">
        <v>30</v>
      </c>
      <c r="T240" t="s">
        <v>30</v>
      </c>
      <c r="U240" t="s">
        <v>30</v>
      </c>
      <c r="V240" t="s">
        <v>30</v>
      </c>
      <c r="W240" t="s">
        <v>30</v>
      </c>
      <c r="X240" t="s">
        <v>30</v>
      </c>
      <c r="Y240" s="29" t="s">
        <v>30</v>
      </c>
      <c r="Z240" s="29" t="s">
        <v>30</v>
      </c>
      <c r="AA240" s="29" t="s">
        <v>30</v>
      </c>
      <c r="AB240" t="s">
        <v>30</v>
      </c>
      <c r="AC240" t="s">
        <v>30</v>
      </c>
      <c r="AD240" t="s">
        <v>30</v>
      </c>
      <c r="AE240" t="s">
        <v>30</v>
      </c>
      <c r="AF240" t="s">
        <v>30</v>
      </c>
      <c r="AG240" t="s">
        <v>30</v>
      </c>
      <c r="AH240" t="s">
        <v>30</v>
      </c>
      <c r="AI240" t="s">
        <v>30</v>
      </c>
      <c r="AJ240" t="s">
        <v>7303</v>
      </c>
      <c r="AK240" t="s">
        <v>30</v>
      </c>
      <c r="AL240" t="s">
        <v>30</v>
      </c>
      <c r="AM240" t="s">
        <v>30</v>
      </c>
      <c r="AN240" s="29" t="s">
        <v>30</v>
      </c>
      <c r="AO240" t="s">
        <v>30</v>
      </c>
      <c r="AP240" t="s">
        <v>30</v>
      </c>
      <c r="AQ240" t="s">
        <v>30</v>
      </c>
      <c r="AR240" t="s">
        <v>30</v>
      </c>
      <c r="AS240" t="s">
        <v>30</v>
      </c>
      <c r="AT240" t="s">
        <v>30</v>
      </c>
      <c r="AU240" t="s">
        <v>30</v>
      </c>
      <c r="AV240" t="s">
        <v>30</v>
      </c>
      <c r="AW240" t="s">
        <v>30</v>
      </c>
      <c r="AX240" t="s">
        <v>30</v>
      </c>
      <c r="AY240" t="s">
        <v>30</v>
      </c>
      <c r="AZ240" t="s">
        <v>30</v>
      </c>
      <c r="BA240" t="s">
        <v>30</v>
      </c>
      <c r="BB240" t="s">
        <v>30</v>
      </c>
      <c r="BC240" t="s">
        <v>30</v>
      </c>
      <c r="BD240" t="s">
        <v>30</v>
      </c>
      <c r="BE240" t="s">
        <v>30</v>
      </c>
      <c r="BF240" t="s">
        <v>30</v>
      </c>
      <c r="BG240" t="s">
        <v>30</v>
      </c>
      <c r="BH240" t="s">
        <v>30</v>
      </c>
      <c r="BI240" t="s">
        <v>30</v>
      </c>
      <c r="BJ240" t="s">
        <v>30</v>
      </c>
      <c r="BK240" s="29" t="s">
        <v>30</v>
      </c>
      <c r="BL240" t="s">
        <v>3914</v>
      </c>
      <c r="BM240" t="s">
        <v>3915</v>
      </c>
      <c r="BN240" s="30">
        <v>45462.410416666702</v>
      </c>
      <c r="BO240" t="s">
        <v>7304</v>
      </c>
      <c r="BP240" t="s">
        <v>7292</v>
      </c>
      <c r="BQ240" t="s">
        <v>7294</v>
      </c>
      <c r="BR240" t="s">
        <v>4193</v>
      </c>
      <c r="BS240" t="s">
        <v>3920</v>
      </c>
      <c r="BT240" t="s">
        <v>4013</v>
      </c>
      <c r="BU240" t="s">
        <v>4014</v>
      </c>
      <c r="BV240" t="s">
        <v>7295</v>
      </c>
      <c r="BW240" t="s">
        <v>7296</v>
      </c>
      <c r="BX240" t="s">
        <v>7297</v>
      </c>
      <c r="BY240" t="s">
        <v>3926</v>
      </c>
      <c r="BZ240" t="s">
        <v>3927</v>
      </c>
      <c r="CA240" s="30">
        <v>45462.312291666698</v>
      </c>
      <c r="CB240" s="30">
        <v>45462.358368055597</v>
      </c>
      <c r="CC240" s="30">
        <v>45461.547569444403</v>
      </c>
      <c r="CD240" t="s">
        <v>15</v>
      </c>
      <c r="CE240">
        <v>2024</v>
      </c>
      <c r="CF240">
        <v>6</v>
      </c>
      <c r="CG240" t="s">
        <v>7305</v>
      </c>
      <c r="CH240" t="s">
        <v>55</v>
      </c>
      <c r="CI240" t="s">
        <v>3929</v>
      </c>
      <c r="CJ240" t="s">
        <v>3930</v>
      </c>
      <c r="CK240" t="s">
        <v>7305</v>
      </c>
      <c r="CL240" t="s">
        <v>3931</v>
      </c>
      <c r="CM240">
        <v>13126</v>
      </c>
      <c r="CN240" t="s">
        <v>4222</v>
      </c>
      <c r="CO240" t="s">
        <v>7305</v>
      </c>
      <c r="CP240" s="30">
        <v>45462</v>
      </c>
      <c r="CQ240" s="30">
        <v>45827</v>
      </c>
      <c r="CR240" t="s">
        <v>3968</v>
      </c>
      <c r="CS240" t="s">
        <v>7291</v>
      </c>
      <c r="CT240" t="s">
        <v>7290</v>
      </c>
      <c r="CU240">
        <v>19977</v>
      </c>
      <c r="CV240">
        <v>69</v>
      </c>
      <c r="CW240" t="s">
        <v>3971</v>
      </c>
      <c r="CX240" t="s">
        <v>3968</v>
      </c>
      <c r="CY240" t="s">
        <v>7286</v>
      </c>
      <c r="CZ240" t="s">
        <v>7300</v>
      </c>
      <c r="DA240" t="s">
        <v>7269</v>
      </c>
      <c r="DB240" t="s">
        <v>7295</v>
      </c>
      <c r="DC240" t="s">
        <v>7295</v>
      </c>
      <c r="DD240" t="s">
        <v>4247</v>
      </c>
      <c r="DE240" t="s">
        <v>4942</v>
      </c>
      <c r="DF240" t="s">
        <v>4230</v>
      </c>
      <c r="DG240" t="s">
        <v>3968</v>
      </c>
      <c r="DH240" t="s">
        <v>4231</v>
      </c>
      <c r="DI240" t="s">
        <v>6978</v>
      </c>
      <c r="DJ240" t="s">
        <v>7301</v>
      </c>
      <c r="DK240" t="s">
        <v>7278</v>
      </c>
      <c r="DL240" t="s">
        <v>3926</v>
      </c>
      <c r="DM240" t="s">
        <v>3945</v>
      </c>
      <c r="DN240" t="s">
        <v>3927</v>
      </c>
      <c r="DO240" t="s">
        <v>7297</v>
      </c>
      <c r="DP240" t="s">
        <v>4207</v>
      </c>
      <c r="DQ240" t="s">
        <v>15</v>
      </c>
      <c r="DR240" t="s">
        <v>4207</v>
      </c>
      <c r="DS240" t="s">
        <v>3981</v>
      </c>
      <c r="DT240" t="s">
        <v>3949</v>
      </c>
      <c r="DU240" t="s">
        <v>7273</v>
      </c>
      <c r="DV240">
        <v>1.1499999999999999</v>
      </c>
      <c r="DW240">
        <v>1.1499999999999999</v>
      </c>
      <c r="DX240" t="s">
        <v>3931</v>
      </c>
      <c r="DY240" t="s">
        <v>7302</v>
      </c>
      <c r="DZ240" s="30" t="s">
        <v>30</v>
      </c>
      <c r="EA240" t="s">
        <v>3931</v>
      </c>
      <c r="EB240" t="s">
        <v>3931</v>
      </c>
      <c r="EC240" t="s">
        <v>3931</v>
      </c>
      <c r="ED240" t="s">
        <v>3931</v>
      </c>
      <c r="EE240" t="s">
        <v>7281</v>
      </c>
      <c r="EF240" t="s">
        <v>7306</v>
      </c>
      <c r="EG240" t="s">
        <v>30</v>
      </c>
      <c r="EH240" t="s">
        <v>30</v>
      </c>
      <c r="EI240" t="s">
        <v>30</v>
      </c>
      <c r="EJ240" t="s">
        <v>30</v>
      </c>
      <c r="EK240" t="s">
        <v>30</v>
      </c>
      <c r="EL240">
        <v>0</v>
      </c>
      <c r="EM240">
        <v>0</v>
      </c>
      <c r="EN240" t="s">
        <v>30</v>
      </c>
      <c r="EO240" t="s">
        <v>30</v>
      </c>
      <c r="EP240">
        <v>0</v>
      </c>
      <c r="EQ240">
        <v>0</v>
      </c>
      <c r="ER240">
        <v>1</v>
      </c>
      <c r="ES240" t="s">
        <v>59</v>
      </c>
      <c r="ET240" t="s">
        <v>7295</v>
      </c>
      <c r="EU240">
        <v>0</v>
      </c>
      <c r="EV240" t="s">
        <v>30</v>
      </c>
      <c r="EW240" t="s">
        <v>30</v>
      </c>
      <c r="EX240" t="s">
        <v>30</v>
      </c>
      <c r="EY240" t="s">
        <v>30</v>
      </c>
      <c r="EZ240" t="str">
        <f t="shared" si="3"/>
        <v/>
      </c>
      <c r="FA240">
        <v>9.8125000000000004E-2</v>
      </c>
      <c r="FB240" t="s">
        <v>15</v>
      </c>
      <c r="FC240">
        <v>1</v>
      </c>
      <c r="FD240">
        <v>0</v>
      </c>
      <c r="FG240" t="s">
        <v>30</v>
      </c>
      <c r="FH240" t="s">
        <v>30</v>
      </c>
      <c r="FI240" t="s">
        <v>30</v>
      </c>
      <c r="FJ240" t="s">
        <v>30</v>
      </c>
      <c r="FK240" t="s">
        <v>30</v>
      </c>
      <c r="FL240">
        <v>1</v>
      </c>
      <c r="FM240" t="s">
        <v>7277</v>
      </c>
      <c r="FN240">
        <v>1</v>
      </c>
      <c r="FO240">
        <v>0</v>
      </c>
      <c r="FP240" t="s">
        <v>435</v>
      </c>
      <c r="FQ240">
        <v>1</v>
      </c>
      <c r="FR240">
        <v>0</v>
      </c>
      <c r="FS240" t="s">
        <v>30</v>
      </c>
      <c r="FT240" t="s">
        <v>55</v>
      </c>
      <c r="FU240">
        <v>0</v>
      </c>
      <c r="FV240">
        <v>0</v>
      </c>
      <c r="FW240">
        <v>0</v>
      </c>
      <c r="FX240">
        <v>0</v>
      </c>
      <c r="FY240" t="s">
        <v>59</v>
      </c>
      <c r="FZ240" t="s">
        <v>7278</v>
      </c>
      <c r="GA240" t="s">
        <v>30</v>
      </c>
      <c r="GB240" t="s">
        <v>30</v>
      </c>
      <c r="GC240" t="s">
        <v>30</v>
      </c>
    </row>
    <row r="241" spans="1:185" x14ac:dyDescent="0.25">
      <c r="A241" t="s">
        <v>435</v>
      </c>
      <c r="B241" t="s">
        <v>2124</v>
      </c>
      <c r="C241">
        <v>1</v>
      </c>
      <c r="D241" t="s">
        <v>2124</v>
      </c>
      <c r="E241">
        <v>1</v>
      </c>
      <c r="F241" t="s">
        <v>7307</v>
      </c>
      <c r="G241" t="s">
        <v>7307</v>
      </c>
      <c r="H241" t="s">
        <v>30</v>
      </c>
      <c r="I241" t="s">
        <v>30</v>
      </c>
      <c r="J241" t="s">
        <v>30</v>
      </c>
      <c r="K241" t="s">
        <v>30</v>
      </c>
      <c r="L241" t="s">
        <v>30</v>
      </c>
      <c r="M241" t="s">
        <v>30</v>
      </c>
      <c r="N241" t="s">
        <v>30</v>
      </c>
      <c r="O241" t="s">
        <v>30</v>
      </c>
      <c r="P241" t="s">
        <v>30</v>
      </c>
      <c r="Q241" s="29" t="s">
        <v>30</v>
      </c>
      <c r="R241" s="29" t="s">
        <v>30</v>
      </c>
      <c r="S241" t="s">
        <v>30</v>
      </c>
      <c r="T241" t="s">
        <v>30</v>
      </c>
      <c r="U241" t="s">
        <v>30</v>
      </c>
      <c r="V241" t="s">
        <v>30</v>
      </c>
      <c r="W241" t="s">
        <v>30</v>
      </c>
      <c r="X241" t="s">
        <v>30</v>
      </c>
      <c r="Y241" s="29" t="s">
        <v>30</v>
      </c>
      <c r="Z241" s="29" t="s">
        <v>30</v>
      </c>
      <c r="AA241" s="29" t="s">
        <v>30</v>
      </c>
      <c r="AB241" t="s">
        <v>30</v>
      </c>
      <c r="AC241" t="s">
        <v>30</v>
      </c>
      <c r="AD241" t="s">
        <v>30</v>
      </c>
      <c r="AE241" t="s">
        <v>30</v>
      </c>
      <c r="AF241" t="s">
        <v>30</v>
      </c>
      <c r="AG241" t="s">
        <v>30</v>
      </c>
      <c r="AH241" t="s">
        <v>30</v>
      </c>
      <c r="AI241" t="s">
        <v>30</v>
      </c>
      <c r="AJ241" t="s">
        <v>7308</v>
      </c>
      <c r="AK241" t="s">
        <v>30</v>
      </c>
      <c r="AL241" t="s">
        <v>30</v>
      </c>
      <c r="AM241" t="s">
        <v>30</v>
      </c>
      <c r="AN241" s="29" t="s">
        <v>30</v>
      </c>
      <c r="AO241" t="s">
        <v>30</v>
      </c>
      <c r="AP241" t="s">
        <v>30</v>
      </c>
      <c r="AQ241" t="s">
        <v>30</v>
      </c>
      <c r="AR241" t="s">
        <v>30</v>
      </c>
      <c r="AS241" t="s">
        <v>30</v>
      </c>
      <c r="AT241" t="s">
        <v>30</v>
      </c>
      <c r="AU241" t="s">
        <v>30</v>
      </c>
      <c r="AV241" t="s">
        <v>30</v>
      </c>
      <c r="AW241" t="s">
        <v>30</v>
      </c>
      <c r="AX241" t="s">
        <v>30</v>
      </c>
      <c r="AY241" t="s">
        <v>30</v>
      </c>
      <c r="AZ241" t="s">
        <v>30</v>
      </c>
      <c r="BA241" t="s">
        <v>30</v>
      </c>
      <c r="BB241" t="s">
        <v>30</v>
      </c>
      <c r="BC241" t="s">
        <v>30</v>
      </c>
      <c r="BD241" t="s">
        <v>30</v>
      </c>
      <c r="BE241" t="s">
        <v>30</v>
      </c>
      <c r="BF241" t="s">
        <v>30</v>
      </c>
      <c r="BG241" t="s">
        <v>30</v>
      </c>
      <c r="BH241" t="s">
        <v>30</v>
      </c>
      <c r="BI241" t="s">
        <v>30</v>
      </c>
      <c r="BJ241" t="s">
        <v>30</v>
      </c>
      <c r="BK241" s="29" t="s">
        <v>30</v>
      </c>
      <c r="BL241" t="s">
        <v>3914</v>
      </c>
      <c r="BM241" t="s">
        <v>3915</v>
      </c>
      <c r="BN241" s="30">
        <v>45491.5403703704</v>
      </c>
      <c r="BO241" t="s">
        <v>7309</v>
      </c>
      <c r="BP241" t="s">
        <v>7310</v>
      </c>
      <c r="BQ241" t="s">
        <v>7311</v>
      </c>
      <c r="BR241" t="s">
        <v>4193</v>
      </c>
      <c r="BS241" t="s">
        <v>3920</v>
      </c>
      <c r="BT241" t="s">
        <v>4216</v>
      </c>
      <c r="BU241" t="s">
        <v>4217</v>
      </c>
      <c r="BV241" t="s">
        <v>7295</v>
      </c>
      <c r="BW241" t="s">
        <v>7296</v>
      </c>
      <c r="BX241" t="s">
        <v>7312</v>
      </c>
      <c r="BY241" t="s">
        <v>3926</v>
      </c>
      <c r="BZ241" t="s">
        <v>3927</v>
      </c>
      <c r="CA241" s="30">
        <v>45491.452187499999</v>
      </c>
      <c r="CB241" s="30">
        <v>45491.469571759299</v>
      </c>
      <c r="CC241" s="30">
        <v>45489.054432870398</v>
      </c>
      <c r="CD241" t="s">
        <v>15</v>
      </c>
      <c r="CE241">
        <v>2024</v>
      </c>
      <c r="CF241">
        <v>7</v>
      </c>
      <c r="CG241" t="s">
        <v>7313</v>
      </c>
      <c r="CH241" t="s">
        <v>54</v>
      </c>
      <c r="CI241" t="s">
        <v>3929</v>
      </c>
      <c r="CJ241" t="s">
        <v>3930</v>
      </c>
      <c r="CK241" t="s">
        <v>7313</v>
      </c>
      <c r="CL241" t="s">
        <v>3931</v>
      </c>
      <c r="CM241">
        <v>13126</v>
      </c>
      <c r="CN241" t="s">
        <v>4222</v>
      </c>
      <c r="CO241" t="s">
        <v>7313</v>
      </c>
      <c r="CP241" s="30">
        <v>45491</v>
      </c>
      <c r="CQ241" s="30">
        <v>45856</v>
      </c>
      <c r="CR241" t="s">
        <v>3968</v>
      </c>
      <c r="CS241" t="s">
        <v>7314</v>
      </c>
      <c r="CT241" t="s">
        <v>4045</v>
      </c>
      <c r="CU241">
        <v>28984</v>
      </c>
      <c r="CV241">
        <v>45</v>
      </c>
      <c r="CW241" t="s">
        <v>3971</v>
      </c>
      <c r="CX241" t="s">
        <v>3968</v>
      </c>
      <c r="CY241" t="s">
        <v>7315</v>
      </c>
      <c r="CZ241" t="s">
        <v>7316</v>
      </c>
      <c r="DA241" t="s">
        <v>7269</v>
      </c>
      <c r="DB241" t="s">
        <v>4097</v>
      </c>
      <c r="DC241" t="s">
        <v>7295</v>
      </c>
      <c r="DD241" t="s">
        <v>4247</v>
      </c>
      <c r="DE241" t="s">
        <v>4942</v>
      </c>
      <c r="DF241" t="s">
        <v>5088</v>
      </c>
      <c r="DG241" t="s">
        <v>3968</v>
      </c>
      <c r="DH241" t="s">
        <v>4231</v>
      </c>
      <c r="DI241" t="s">
        <v>7317</v>
      </c>
      <c r="DJ241" t="s">
        <v>7318</v>
      </c>
      <c r="DK241" t="s">
        <v>7307</v>
      </c>
      <c r="DL241" t="s">
        <v>3926</v>
      </c>
      <c r="DM241" t="s">
        <v>3945</v>
      </c>
      <c r="DN241" t="s">
        <v>3927</v>
      </c>
      <c r="DO241" t="s">
        <v>7312</v>
      </c>
      <c r="DP241" t="s">
        <v>4270</v>
      </c>
      <c r="DQ241" t="s">
        <v>15</v>
      </c>
      <c r="DR241" t="s">
        <v>4270</v>
      </c>
      <c r="DS241" t="s">
        <v>3981</v>
      </c>
      <c r="DT241" t="s">
        <v>3949</v>
      </c>
      <c r="DU241" t="s">
        <v>7273</v>
      </c>
      <c r="DV241">
        <v>1.42</v>
      </c>
      <c r="DW241">
        <v>1.42</v>
      </c>
      <c r="DX241" t="s">
        <v>3931</v>
      </c>
      <c r="DY241" t="s">
        <v>7319</v>
      </c>
      <c r="DZ241" s="30" t="s">
        <v>30</v>
      </c>
      <c r="EA241" t="s">
        <v>3931</v>
      </c>
      <c r="EB241" t="s">
        <v>3931</v>
      </c>
      <c r="EC241" t="s">
        <v>3931</v>
      </c>
      <c r="ED241" t="s">
        <v>3931</v>
      </c>
      <c r="EE241" t="s">
        <v>7320</v>
      </c>
      <c r="EF241" t="s">
        <v>7321</v>
      </c>
      <c r="EG241" t="s">
        <v>30</v>
      </c>
      <c r="EH241" t="s">
        <v>30</v>
      </c>
      <c r="EI241" t="s">
        <v>30</v>
      </c>
      <c r="EJ241" t="s">
        <v>30</v>
      </c>
      <c r="EK241" t="s">
        <v>30</v>
      </c>
      <c r="EL241">
        <v>0</v>
      </c>
      <c r="EM241">
        <v>0</v>
      </c>
      <c r="EN241" t="s">
        <v>30</v>
      </c>
      <c r="EO241" t="s">
        <v>30</v>
      </c>
      <c r="EP241">
        <v>0</v>
      </c>
      <c r="EQ241">
        <v>0</v>
      </c>
      <c r="ER241">
        <v>1</v>
      </c>
      <c r="ES241" t="s">
        <v>59</v>
      </c>
      <c r="ET241" t="s">
        <v>7295</v>
      </c>
      <c r="EU241">
        <v>0</v>
      </c>
      <c r="EV241" t="s">
        <v>30</v>
      </c>
      <c r="EW241" t="s">
        <v>30</v>
      </c>
      <c r="EX241" t="s">
        <v>30</v>
      </c>
      <c r="EY241" t="s">
        <v>30</v>
      </c>
      <c r="EZ241" t="str">
        <f t="shared" si="3"/>
        <v/>
      </c>
      <c r="FA241">
        <v>8.8182870370370398E-2</v>
      </c>
      <c r="FB241" t="s">
        <v>15</v>
      </c>
      <c r="FC241">
        <v>1</v>
      </c>
      <c r="FD241">
        <v>0</v>
      </c>
      <c r="FG241" t="s">
        <v>30</v>
      </c>
      <c r="FH241" t="s">
        <v>30</v>
      </c>
      <c r="FI241" t="s">
        <v>30</v>
      </c>
      <c r="FJ241" t="s">
        <v>30</v>
      </c>
      <c r="FK241" t="s">
        <v>30</v>
      </c>
      <c r="FL241">
        <v>1</v>
      </c>
      <c r="FM241" t="s">
        <v>7277</v>
      </c>
      <c r="FN241">
        <v>1</v>
      </c>
      <c r="FO241">
        <v>0</v>
      </c>
      <c r="FP241" t="s">
        <v>435</v>
      </c>
      <c r="FQ241">
        <v>1</v>
      </c>
      <c r="FR241">
        <v>0</v>
      </c>
      <c r="FS241" t="s">
        <v>30</v>
      </c>
      <c r="FT241" t="s">
        <v>54</v>
      </c>
      <c r="FU241">
        <v>0</v>
      </c>
      <c r="FV241">
        <v>0</v>
      </c>
      <c r="FW241">
        <v>0</v>
      </c>
      <c r="FX241">
        <v>0</v>
      </c>
      <c r="FY241" t="s">
        <v>59</v>
      </c>
      <c r="FZ241" t="s">
        <v>7307</v>
      </c>
      <c r="GA241" t="s">
        <v>30</v>
      </c>
      <c r="GB241" t="s">
        <v>30</v>
      </c>
      <c r="GC241" t="s">
        <v>30</v>
      </c>
    </row>
    <row r="242" spans="1:185" x14ac:dyDescent="0.25">
      <c r="A242" t="s">
        <v>435</v>
      </c>
      <c r="B242" t="s">
        <v>2124</v>
      </c>
      <c r="C242">
        <v>1</v>
      </c>
      <c r="D242" t="s">
        <v>2124</v>
      </c>
      <c r="E242">
        <v>1</v>
      </c>
      <c r="F242" t="s">
        <v>7258</v>
      </c>
      <c r="G242" t="s">
        <v>7258</v>
      </c>
      <c r="H242" t="s">
        <v>30</v>
      </c>
      <c r="I242" t="s">
        <v>30</v>
      </c>
      <c r="J242" t="s">
        <v>30</v>
      </c>
      <c r="K242" t="s">
        <v>30</v>
      </c>
      <c r="L242" t="s">
        <v>30</v>
      </c>
      <c r="M242" t="s">
        <v>30</v>
      </c>
      <c r="N242" t="s">
        <v>30</v>
      </c>
      <c r="O242" t="s">
        <v>30</v>
      </c>
      <c r="P242" t="s">
        <v>30</v>
      </c>
      <c r="Q242" s="29" t="s">
        <v>30</v>
      </c>
      <c r="R242" s="29" t="s">
        <v>30</v>
      </c>
      <c r="S242" t="s">
        <v>30</v>
      </c>
      <c r="T242" t="s">
        <v>30</v>
      </c>
      <c r="U242" t="s">
        <v>30</v>
      </c>
      <c r="V242" t="s">
        <v>30</v>
      </c>
      <c r="W242" t="s">
        <v>30</v>
      </c>
      <c r="X242" t="s">
        <v>30</v>
      </c>
      <c r="Y242" s="29" t="s">
        <v>30</v>
      </c>
      <c r="Z242" s="29" t="s">
        <v>30</v>
      </c>
      <c r="AA242" s="29" t="s">
        <v>30</v>
      </c>
      <c r="AB242" t="s">
        <v>30</v>
      </c>
      <c r="AC242" t="s">
        <v>30</v>
      </c>
      <c r="AD242" t="s">
        <v>30</v>
      </c>
      <c r="AE242" t="s">
        <v>30</v>
      </c>
      <c r="AF242" t="s">
        <v>30</v>
      </c>
      <c r="AG242" t="s">
        <v>30</v>
      </c>
      <c r="AH242" t="s">
        <v>30</v>
      </c>
      <c r="AI242" t="s">
        <v>30</v>
      </c>
      <c r="AJ242" t="s">
        <v>7322</v>
      </c>
      <c r="AK242" t="s">
        <v>30</v>
      </c>
      <c r="AL242" t="s">
        <v>30</v>
      </c>
      <c r="AM242" t="s">
        <v>30</v>
      </c>
      <c r="AN242" s="29" t="s">
        <v>30</v>
      </c>
      <c r="AO242" t="s">
        <v>30</v>
      </c>
      <c r="AP242" t="s">
        <v>30</v>
      </c>
      <c r="AQ242" t="s">
        <v>30</v>
      </c>
      <c r="AR242" t="s">
        <v>30</v>
      </c>
      <c r="AS242" t="s">
        <v>30</v>
      </c>
      <c r="AT242" t="s">
        <v>30</v>
      </c>
      <c r="AU242" t="s">
        <v>30</v>
      </c>
      <c r="AV242" t="s">
        <v>30</v>
      </c>
      <c r="AW242" t="s">
        <v>30</v>
      </c>
      <c r="AX242" t="s">
        <v>30</v>
      </c>
      <c r="AY242" t="s">
        <v>30</v>
      </c>
      <c r="AZ242" t="s">
        <v>30</v>
      </c>
      <c r="BA242" t="s">
        <v>30</v>
      </c>
      <c r="BB242" t="s">
        <v>30</v>
      </c>
      <c r="BC242" t="s">
        <v>30</v>
      </c>
      <c r="BD242" t="s">
        <v>30</v>
      </c>
      <c r="BE242" t="s">
        <v>30</v>
      </c>
      <c r="BF242" t="s">
        <v>30</v>
      </c>
      <c r="BG242" t="s">
        <v>30</v>
      </c>
      <c r="BH242" t="s">
        <v>30</v>
      </c>
      <c r="BI242" t="s">
        <v>30</v>
      </c>
      <c r="BJ242" t="s">
        <v>30</v>
      </c>
      <c r="BK242" s="29" t="s">
        <v>30</v>
      </c>
      <c r="BL242" t="s">
        <v>3914</v>
      </c>
      <c r="BM242" t="s">
        <v>3915</v>
      </c>
      <c r="BN242" s="30">
        <v>45345.538865740702</v>
      </c>
      <c r="BO242" t="s">
        <v>7323</v>
      </c>
      <c r="BP242" t="s">
        <v>7292</v>
      </c>
      <c r="BQ242" t="s">
        <v>7294</v>
      </c>
      <c r="BR242" t="s">
        <v>4193</v>
      </c>
      <c r="BS242" t="s">
        <v>3920</v>
      </c>
      <c r="BT242" t="s">
        <v>4013</v>
      </c>
      <c r="BU242" t="s">
        <v>4014</v>
      </c>
      <c r="BV242" t="s">
        <v>7324</v>
      </c>
      <c r="BW242" t="s">
        <v>7325</v>
      </c>
      <c r="BX242" t="s">
        <v>7265</v>
      </c>
      <c r="BY242" t="s">
        <v>3926</v>
      </c>
      <c r="BZ242" t="s">
        <v>3927</v>
      </c>
      <c r="CA242" s="30">
        <v>45344.4703703704</v>
      </c>
      <c r="CB242" s="30">
        <v>45344.4703703704</v>
      </c>
      <c r="CC242" s="30">
        <v>45337.4196296296</v>
      </c>
      <c r="CD242" t="s">
        <v>15</v>
      </c>
      <c r="CE242">
        <v>2024</v>
      </c>
      <c r="CF242">
        <v>2</v>
      </c>
      <c r="CG242" t="s">
        <v>7326</v>
      </c>
      <c r="CH242" t="s">
        <v>54</v>
      </c>
      <c r="CI242" t="s">
        <v>3929</v>
      </c>
      <c r="CJ242" t="s">
        <v>3930</v>
      </c>
      <c r="CK242" t="s">
        <v>7326</v>
      </c>
      <c r="CL242" t="s">
        <v>3931</v>
      </c>
      <c r="CM242">
        <v>13130</v>
      </c>
      <c r="CN242" t="s">
        <v>5642</v>
      </c>
      <c r="CO242" t="s">
        <v>7326</v>
      </c>
      <c r="CP242" s="30">
        <v>45345</v>
      </c>
      <c r="CQ242" s="30">
        <v>45711</v>
      </c>
      <c r="CR242" t="s">
        <v>3968</v>
      </c>
      <c r="CS242" t="s">
        <v>7291</v>
      </c>
      <c r="CT242" t="s">
        <v>7290</v>
      </c>
      <c r="CU242">
        <v>19977</v>
      </c>
      <c r="CV242">
        <v>69</v>
      </c>
      <c r="CW242" t="s">
        <v>3971</v>
      </c>
      <c r="CX242" t="s">
        <v>3968</v>
      </c>
      <c r="CY242" t="s">
        <v>7267</v>
      </c>
      <c r="CZ242" t="s">
        <v>7268</v>
      </c>
      <c r="DA242" t="s">
        <v>7269</v>
      </c>
      <c r="DB242" t="s">
        <v>4097</v>
      </c>
      <c r="DC242" t="s">
        <v>7324</v>
      </c>
      <c r="DD242" t="s">
        <v>7327</v>
      </c>
      <c r="DE242" t="s">
        <v>7328</v>
      </c>
      <c r="DF242" t="s">
        <v>5088</v>
      </c>
      <c r="DG242" t="s">
        <v>3968</v>
      </c>
      <c r="DH242" t="s">
        <v>4231</v>
      </c>
      <c r="DI242" t="s">
        <v>6978</v>
      </c>
      <c r="DJ242" t="s">
        <v>7272</v>
      </c>
      <c r="DK242" t="s">
        <v>7258</v>
      </c>
      <c r="DL242" t="s">
        <v>3926</v>
      </c>
      <c r="DM242" t="s">
        <v>3945</v>
      </c>
      <c r="DN242" t="s">
        <v>3927</v>
      </c>
      <c r="DO242" t="s">
        <v>7265</v>
      </c>
      <c r="DP242" t="s">
        <v>4270</v>
      </c>
      <c r="DQ242" t="s">
        <v>15</v>
      </c>
      <c r="DR242" t="s">
        <v>4270</v>
      </c>
      <c r="DS242" t="s">
        <v>3981</v>
      </c>
      <c r="DT242" t="s">
        <v>3949</v>
      </c>
      <c r="DU242" t="s">
        <v>7273</v>
      </c>
      <c r="DV242">
        <v>25.39</v>
      </c>
      <c r="DW242">
        <v>25.39</v>
      </c>
      <c r="DX242" t="s">
        <v>3931</v>
      </c>
      <c r="DY242" t="s">
        <v>7329</v>
      </c>
      <c r="DZ242" s="30" t="s">
        <v>30</v>
      </c>
      <c r="EA242" t="s">
        <v>3931</v>
      </c>
      <c r="EB242" t="s">
        <v>3931</v>
      </c>
      <c r="EC242" t="s">
        <v>3931</v>
      </c>
      <c r="ED242" t="s">
        <v>3931</v>
      </c>
      <c r="EE242" t="s">
        <v>7281</v>
      </c>
      <c r="EF242" t="s">
        <v>7330</v>
      </c>
      <c r="EG242" t="s">
        <v>30</v>
      </c>
      <c r="EH242" t="s">
        <v>30</v>
      </c>
      <c r="EI242" t="s">
        <v>30</v>
      </c>
      <c r="EJ242" t="s">
        <v>30</v>
      </c>
      <c r="EK242" t="s">
        <v>30</v>
      </c>
      <c r="EL242">
        <v>0</v>
      </c>
      <c r="EM242">
        <v>0</v>
      </c>
      <c r="EN242" t="s">
        <v>30</v>
      </c>
      <c r="EO242" t="s">
        <v>30</v>
      </c>
      <c r="EP242">
        <v>0</v>
      </c>
      <c r="EQ242">
        <v>0</v>
      </c>
      <c r="ER242">
        <v>1</v>
      </c>
      <c r="ES242" t="s">
        <v>62</v>
      </c>
      <c r="ET242" t="s">
        <v>7324</v>
      </c>
      <c r="EU242">
        <v>0</v>
      </c>
      <c r="EV242" t="s">
        <v>30</v>
      </c>
      <c r="EW242" t="s">
        <v>30</v>
      </c>
      <c r="EX242" t="s">
        <v>30</v>
      </c>
      <c r="EY242" t="s">
        <v>30</v>
      </c>
      <c r="EZ242" t="str">
        <f t="shared" si="3"/>
        <v/>
      </c>
      <c r="FA242">
        <v>1.0684953703703699</v>
      </c>
      <c r="FB242" t="s">
        <v>15</v>
      </c>
      <c r="FC242">
        <v>1</v>
      </c>
      <c r="FD242">
        <v>0</v>
      </c>
      <c r="FG242" t="s">
        <v>30</v>
      </c>
      <c r="FH242" t="s">
        <v>30</v>
      </c>
      <c r="FI242" t="s">
        <v>30</v>
      </c>
      <c r="FJ242" t="s">
        <v>30</v>
      </c>
      <c r="FK242" t="s">
        <v>30</v>
      </c>
      <c r="FL242">
        <v>1</v>
      </c>
      <c r="FM242" t="s">
        <v>7277</v>
      </c>
      <c r="FN242">
        <v>1</v>
      </c>
      <c r="FO242">
        <v>0</v>
      </c>
      <c r="FP242" t="s">
        <v>435</v>
      </c>
      <c r="FQ242">
        <v>1</v>
      </c>
      <c r="FR242">
        <v>0</v>
      </c>
      <c r="FS242" t="s">
        <v>30</v>
      </c>
      <c r="FT242" t="s">
        <v>54</v>
      </c>
      <c r="FU242">
        <v>0</v>
      </c>
      <c r="FV242">
        <v>0</v>
      </c>
      <c r="FW242">
        <v>0</v>
      </c>
      <c r="FX242">
        <v>0</v>
      </c>
      <c r="FY242" t="s">
        <v>62</v>
      </c>
      <c r="FZ242" t="s">
        <v>7258</v>
      </c>
      <c r="GA242" t="s">
        <v>30</v>
      </c>
      <c r="GB242" t="s">
        <v>30</v>
      </c>
      <c r="GC242" t="s">
        <v>30</v>
      </c>
    </row>
    <row r="243" spans="1:185" x14ac:dyDescent="0.25">
      <c r="A243" t="s">
        <v>435</v>
      </c>
      <c r="B243" t="s">
        <v>2124</v>
      </c>
      <c r="C243">
        <v>1</v>
      </c>
      <c r="D243" t="s">
        <v>2124</v>
      </c>
      <c r="E243">
        <v>1</v>
      </c>
      <c r="F243" t="s">
        <v>7331</v>
      </c>
      <c r="G243" t="s">
        <v>7331</v>
      </c>
      <c r="H243" t="s">
        <v>30</v>
      </c>
      <c r="I243" t="s">
        <v>30</v>
      </c>
      <c r="J243" t="s">
        <v>30</v>
      </c>
      <c r="K243" t="s">
        <v>30</v>
      </c>
      <c r="L243" t="s">
        <v>30</v>
      </c>
      <c r="M243" t="s">
        <v>30</v>
      </c>
      <c r="N243" t="s">
        <v>30</v>
      </c>
      <c r="O243" t="s">
        <v>30</v>
      </c>
      <c r="P243" t="s">
        <v>30</v>
      </c>
      <c r="Q243" s="29" t="s">
        <v>30</v>
      </c>
      <c r="R243" s="29" t="s">
        <v>30</v>
      </c>
      <c r="S243" t="s">
        <v>30</v>
      </c>
      <c r="T243" t="s">
        <v>30</v>
      </c>
      <c r="U243" t="s">
        <v>30</v>
      </c>
      <c r="V243" t="s">
        <v>30</v>
      </c>
      <c r="W243" t="s">
        <v>30</v>
      </c>
      <c r="X243" t="s">
        <v>30</v>
      </c>
      <c r="Y243" s="29" t="s">
        <v>30</v>
      </c>
      <c r="Z243" s="29" t="s">
        <v>30</v>
      </c>
      <c r="AA243" s="29" t="s">
        <v>30</v>
      </c>
      <c r="AB243" t="s">
        <v>30</v>
      </c>
      <c r="AC243" t="s">
        <v>30</v>
      </c>
      <c r="AD243" t="s">
        <v>30</v>
      </c>
      <c r="AE243" t="s">
        <v>30</v>
      </c>
      <c r="AF243" t="s">
        <v>30</v>
      </c>
      <c r="AG243" t="s">
        <v>30</v>
      </c>
      <c r="AH243" t="s">
        <v>30</v>
      </c>
      <c r="AI243" t="s">
        <v>30</v>
      </c>
      <c r="AJ243" t="s">
        <v>7332</v>
      </c>
      <c r="AK243" t="s">
        <v>30</v>
      </c>
      <c r="AL243" t="s">
        <v>30</v>
      </c>
      <c r="AM243" t="s">
        <v>30</v>
      </c>
      <c r="AN243" s="29" t="s">
        <v>30</v>
      </c>
      <c r="AO243" t="s">
        <v>30</v>
      </c>
      <c r="AP243" t="s">
        <v>30</v>
      </c>
      <c r="AQ243" t="s">
        <v>30</v>
      </c>
      <c r="AR243" t="s">
        <v>30</v>
      </c>
      <c r="AS243" t="s">
        <v>30</v>
      </c>
      <c r="AT243" t="s">
        <v>30</v>
      </c>
      <c r="AU243" t="s">
        <v>30</v>
      </c>
      <c r="AV243" t="s">
        <v>30</v>
      </c>
      <c r="AW243" t="s">
        <v>30</v>
      </c>
      <c r="AX243" t="s">
        <v>30</v>
      </c>
      <c r="AY243" t="s">
        <v>30</v>
      </c>
      <c r="AZ243" t="s">
        <v>30</v>
      </c>
      <c r="BA243" t="s">
        <v>30</v>
      </c>
      <c r="BB243" t="s">
        <v>30</v>
      </c>
      <c r="BC243" t="s">
        <v>30</v>
      </c>
      <c r="BD243" t="s">
        <v>30</v>
      </c>
      <c r="BE243" t="s">
        <v>30</v>
      </c>
      <c r="BF243" t="s">
        <v>30</v>
      </c>
      <c r="BG243" t="s">
        <v>30</v>
      </c>
      <c r="BH243" t="s">
        <v>30</v>
      </c>
      <c r="BI243" t="s">
        <v>30</v>
      </c>
      <c r="BJ243" t="s">
        <v>30</v>
      </c>
      <c r="BK243" s="29" t="s">
        <v>30</v>
      </c>
      <c r="BL243" t="s">
        <v>3914</v>
      </c>
      <c r="BM243" t="s">
        <v>3915</v>
      </c>
      <c r="BN243" s="30">
        <v>45547.739178240699</v>
      </c>
      <c r="BO243" t="s">
        <v>7333</v>
      </c>
      <c r="BP243" t="s">
        <v>5279</v>
      </c>
      <c r="BQ243" t="s">
        <v>5280</v>
      </c>
      <c r="BR243" t="s">
        <v>4193</v>
      </c>
      <c r="BS243" t="s">
        <v>3920</v>
      </c>
      <c r="BT243" t="s">
        <v>4013</v>
      </c>
      <c r="BU243" t="s">
        <v>4014</v>
      </c>
      <c r="BV243" t="s">
        <v>7334</v>
      </c>
      <c r="BW243" t="s">
        <v>7335</v>
      </c>
      <c r="BX243" t="s">
        <v>7336</v>
      </c>
      <c r="BY243" t="s">
        <v>3926</v>
      </c>
      <c r="BZ243" t="s">
        <v>3927</v>
      </c>
      <c r="CA243" s="30">
        <v>45547.638888888898</v>
      </c>
      <c r="CB243" s="30">
        <v>45547.738437499997</v>
      </c>
      <c r="CC243" s="30">
        <v>45547.668437499997</v>
      </c>
      <c r="CD243" t="s">
        <v>15</v>
      </c>
      <c r="CE243">
        <v>2024</v>
      </c>
      <c r="CF243">
        <v>9</v>
      </c>
      <c r="CG243" t="s">
        <v>6355</v>
      </c>
      <c r="CH243" t="s">
        <v>54</v>
      </c>
      <c r="CI243" t="s">
        <v>3929</v>
      </c>
      <c r="CJ243" t="s">
        <v>3930</v>
      </c>
      <c r="CK243" t="s">
        <v>6355</v>
      </c>
      <c r="CL243" t="s">
        <v>3931</v>
      </c>
      <c r="CM243">
        <v>13126</v>
      </c>
      <c r="CN243" t="s">
        <v>4222</v>
      </c>
      <c r="CO243" t="s">
        <v>6355</v>
      </c>
      <c r="CP243" s="30">
        <v>45547</v>
      </c>
      <c r="CQ243" s="30">
        <v>45912</v>
      </c>
      <c r="CR243" t="s">
        <v>3968</v>
      </c>
      <c r="CS243" t="s">
        <v>5283</v>
      </c>
      <c r="CT243" t="s">
        <v>5284</v>
      </c>
      <c r="CU243">
        <v>26329</v>
      </c>
      <c r="CV243">
        <v>52</v>
      </c>
      <c r="CW243" t="s">
        <v>3935</v>
      </c>
      <c r="CX243" t="s">
        <v>3968</v>
      </c>
      <c r="CY243" t="s">
        <v>7337</v>
      </c>
      <c r="CZ243" t="s">
        <v>7338</v>
      </c>
      <c r="DA243" t="s">
        <v>7269</v>
      </c>
      <c r="DB243" t="s">
        <v>4097</v>
      </c>
      <c r="DC243" t="s">
        <v>7334</v>
      </c>
      <c r="DD243" t="s">
        <v>7339</v>
      </c>
      <c r="DE243" t="s">
        <v>7340</v>
      </c>
      <c r="DF243" t="s">
        <v>7065</v>
      </c>
      <c r="DG243" t="s">
        <v>3968</v>
      </c>
      <c r="DH243" t="s">
        <v>4183</v>
      </c>
      <c r="DI243" t="s">
        <v>6978</v>
      </c>
      <c r="DJ243" t="s">
        <v>6979</v>
      </c>
      <c r="DK243" t="s">
        <v>7331</v>
      </c>
      <c r="DL243" t="s">
        <v>3926</v>
      </c>
      <c r="DM243" t="s">
        <v>3945</v>
      </c>
      <c r="DN243" t="s">
        <v>3927</v>
      </c>
      <c r="DO243" t="s">
        <v>7336</v>
      </c>
      <c r="DP243" t="s">
        <v>4270</v>
      </c>
      <c r="DQ243" t="s">
        <v>15</v>
      </c>
      <c r="DR243" t="s">
        <v>4270</v>
      </c>
      <c r="DS243" t="s">
        <v>3981</v>
      </c>
      <c r="DT243" t="s">
        <v>3949</v>
      </c>
      <c r="DU243" t="s">
        <v>7273</v>
      </c>
      <c r="DV243">
        <v>0.01</v>
      </c>
      <c r="DW243">
        <v>0.01</v>
      </c>
      <c r="DX243" t="s">
        <v>3931</v>
      </c>
      <c r="DY243" t="s">
        <v>7341</v>
      </c>
      <c r="DZ243" s="30" t="s">
        <v>30</v>
      </c>
      <c r="EA243" t="s">
        <v>3931</v>
      </c>
      <c r="EB243" t="s">
        <v>3931</v>
      </c>
      <c r="EC243" t="s">
        <v>3931</v>
      </c>
      <c r="ED243" t="s">
        <v>3931</v>
      </c>
      <c r="EE243" t="s">
        <v>5289</v>
      </c>
      <c r="EF243" t="s">
        <v>7342</v>
      </c>
      <c r="EG243" t="s">
        <v>30</v>
      </c>
      <c r="EH243" t="s">
        <v>30</v>
      </c>
      <c r="EI243" t="s">
        <v>30</v>
      </c>
      <c r="EJ243" t="s">
        <v>30</v>
      </c>
      <c r="EK243" t="s">
        <v>30</v>
      </c>
      <c r="EL243">
        <v>0</v>
      </c>
      <c r="EM243">
        <v>0</v>
      </c>
      <c r="EN243" t="s">
        <v>30</v>
      </c>
      <c r="EO243" t="s">
        <v>30</v>
      </c>
      <c r="EP243">
        <v>0</v>
      </c>
      <c r="EQ243">
        <v>0</v>
      </c>
      <c r="ER243">
        <v>1</v>
      </c>
      <c r="ES243" t="s">
        <v>66</v>
      </c>
      <c r="ET243" t="s">
        <v>7334</v>
      </c>
      <c r="EU243">
        <v>0</v>
      </c>
      <c r="EV243" t="s">
        <v>30</v>
      </c>
      <c r="EW243" t="s">
        <v>30</v>
      </c>
      <c r="EX243" t="s">
        <v>30</v>
      </c>
      <c r="EY243" t="s">
        <v>30</v>
      </c>
      <c r="EZ243" t="str">
        <f t="shared" si="3"/>
        <v/>
      </c>
      <c r="FA243">
        <v>0.100289351851852</v>
      </c>
      <c r="FB243" t="s">
        <v>15</v>
      </c>
      <c r="FC243">
        <v>1</v>
      </c>
      <c r="FD243">
        <v>0</v>
      </c>
      <c r="FG243" t="s">
        <v>30</v>
      </c>
      <c r="FH243" t="s">
        <v>30</v>
      </c>
      <c r="FI243" t="s">
        <v>30</v>
      </c>
      <c r="FJ243" t="s">
        <v>30</v>
      </c>
      <c r="FK243" t="s">
        <v>30</v>
      </c>
      <c r="FL243">
        <v>1</v>
      </c>
      <c r="FM243" t="s">
        <v>7277</v>
      </c>
      <c r="FN243">
        <v>1</v>
      </c>
      <c r="FO243">
        <v>0</v>
      </c>
      <c r="FP243" t="s">
        <v>435</v>
      </c>
      <c r="FQ243">
        <v>1</v>
      </c>
      <c r="FR243">
        <v>0</v>
      </c>
      <c r="FS243" t="s">
        <v>30</v>
      </c>
      <c r="FT243" t="s">
        <v>54</v>
      </c>
      <c r="FU243">
        <v>0</v>
      </c>
      <c r="FV243">
        <v>0</v>
      </c>
      <c r="FW243">
        <v>0</v>
      </c>
      <c r="FX243">
        <v>0</v>
      </c>
      <c r="FY243" t="s">
        <v>66</v>
      </c>
      <c r="FZ243" t="s">
        <v>7331</v>
      </c>
      <c r="GA243" t="s">
        <v>30</v>
      </c>
      <c r="GB243" t="s">
        <v>30</v>
      </c>
      <c r="GC243" t="s">
        <v>30</v>
      </c>
    </row>
    <row r="244" spans="1:185" x14ac:dyDescent="0.25">
      <c r="A244" t="s">
        <v>435</v>
      </c>
      <c r="B244" t="s">
        <v>2124</v>
      </c>
      <c r="C244">
        <v>1</v>
      </c>
      <c r="D244" t="s">
        <v>2124</v>
      </c>
      <c r="E244">
        <v>1</v>
      </c>
      <c r="F244" t="s">
        <v>7343</v>
      </c>
      <c r="G244" t="s">
        <v>7343</v>
      </c>
      <c r="H244" t="s">
        <v>30</v>
      </c>
      <c r="I244" t="s">
        <v>30</v>
      </c>
      <c r="J244" t="s">
        <v>30</v>
      </c>
      <c r="K244" t="s">
        <v>30</v>
      </c>
      <c r="L244" t="s">
        <v>30</v>
      </c>
      <c r="M244" t="s">
        <v>30</v>
      </c>
      <c r="N244" t="s">
        <v>30</v>
      </c>
      <c r="O244" t="s">
        <v>30</v>
      </c>
      <c r="P244" t="s">
        <v>30</v>
      </c>
      <c r="Q244" s="29" t="s">
        <v>30</v>
      </c>
      <c r="R244" s="29" t="s">
        <v>30</v>
      </c>
      <c r="S244" t="s">
        <v>30</v>
      </c>
      <c r="T244" t="s">
        <v>30</v>
      </c>
      <c r="U244" t="s">
        <v>30</v>
      </c>
      <c r="V244" t="s">
        <v>30</v>
      </c>
      <c r="W244" t="s">
        <v>30</v>
      </c>
      <c r="X244" t="s">
        <v>30</v>
      </c>
      <c r="Y244" s="29" t="s">
        <v>30</v>
      </c>
      <c r="Z244" s="29" t="s">
        <v>30</v>
      </c>
      <c r="AA244" s="29" t="s">
        <v>30</v>
      </c>
      <c r="AB244" t="s">
        <v>30</v>
      </c>
      <c r="AC244" t="s">
        <v>30</v>
      </c>
      <c r="AD244" t="s">
        <v>30</v>
      </c>
      <c r="AE244" t="s">
        <v>30</v>
      </c>
      <c r="AF244" t="s">
        <v>30</v>
      </c>
      <c r="AG244" t="s">
        <v>30</v>
      </c>
      <c r="AH244" t="s">
        <v>30</v>
      </c>
      <c r="AI244" t="s">
        <v>30</v>
      </c>
      <c r="AJ244" t="s">
        <v>7344</v>
      </c>
      <c r="AK244" t="s">
        <v>30</v>
      </c>
      <c r="AL244" t="s">
        <v>30</v>
      </c>
      <c r="AM244" t="s">
        <v>30</v>
      </c>
      <c r="AN244" s="29" t="s">
        <v>30</v>
      </c>
      <c r="AO244" t="s">
        <v>30</v>
      </c>
      <c r="AP244" t="s">
        <v>30</v>
      </c>
      <c r="AQ244" t="s">
        <v>30</v>
      </c>
      <c r="AR244" t="s">
        <v>30</v>
      </c>
      <c r="AS244" t="s">
        <v>30</v>
      </c>
      <c r="AT244" t="s">
        <v>30</v>
      </c>
      <c r="AU244" t="s">
        <v>30</v>
      </c>
      <c r="AV244" t="s">
        <v>30</v>
      </c>
      <c r="AW244" t="s">
        <v>30</v>
      </c>
      <c r="AX244" t="s">
        <v>30</v>
      </c>
      <c r="AY244" t="s">
        <v>30</v>
      </c>
      <c r="AZ244" t="s">
        <v>30</v>
      </c>
      <c r="BA244" t="s">
        <v>30</v>
      </c>
      <c r="BB244" t="s">
        <v>30</v>
      </c>
      <c r="BC244" t="s">
        <v>30</v>
      </c>
      <c r="BD244" t="s">
        <v>30</v>
      </c>
      <c r="BE244" t="s">
        <v>30</v>
      </c>
      <c r="BF244" t="s">
        <v>30</v>
      </c>
      <c r="BG244" t="s">
        <v>30</v>
      </c>
      <c r="BH244" t="s">
        <v>30</v>
      </c>
      <c r="BI244" t="s">
        <v>30</v>
      </c>
      <c r="BJ244" t="s">
        <v>30</v>
      </c>
      <c r="BK244" s="29" t="s">
        <v>30</v>
      </c>
      <c r="BL244" t="s">
        <v>3914</v>
      </c>
      <c r="BM244" t="s">
        <v>3915</v>
      </c>
      <c r="BN244" s="30">
        <v>45553.6547685185</v>
      </c>
      <c r="BO244" t="s">
        <v>7345</v>
      </c>
      <c r="BP244" t="s">
        <v>7346</v>
      </c>
      <c r="BQ244" t="s">
        <v>7347</v>
      </c>
      <c r="BR244" t="s">
        <v>4193</v>
      </c>
      <c r="BS244" t="s">
        <v>3920</v>
      </c>
      <c r="BT244" t="s">
        <v>3921</v>
      </c>
      <c r="BU244" t="s">
        <v>5902</v>
      </c>
      <c r="BV244" t="s">
        <v>7348</v>
      </c>
      <c r="BW244" t="s">
        <v>7349</v>
      </c>
      <c r="BX244" t="s">
        <v>7106</v>
      </c>
      <c r="BY244" t="s">
        <v>3926</v>
      </c>
      <c r="BZ244" t="s">
        <v>3927</v>
      </c>
      <c r="CA244" s="30">
        <v>45553.508240740703</v>
      </c>
      <c r="CB244" s="30">
        <v>45553.582511574103</v>
      </c>
      <c r="CC244" s="30">
        <v>45553.506990740701</v>
      </c>
      <c r="CD244" t="s">
        <v>15</v>
      </c>
      <c r="CE244">
        <v>2024</v>
      </c>
      <c r="CF244">
        <v>9</v>
      </c>
      <c r="CG244" t="s">
        <v>7350</v>
      </c>
      <c r="CH244" t="s">
        <v>63</v>
      </c>
      <c r="CI244" t="s">
        <v>3929</v>
      </c>
      <c r="CJ244" t="s">
        <v>3930</v>
      </c>
      <c r="CK244" t="s">
        <v>7350</v>
      </c>
      <c r="CL244" t="s">
        <v>3931</v>
      </c>
      <c r="CM244">
        <v>13126</v>
      </c>
      <c r="CN244" t="s">
        <v>4222</v>
      </c>
      <c r="CO244" t="s">
        <v>7350</v>
      </c>
      <c r="CP244" s="30">
        <v>45553</v>
      </c>
      <c r="CQ244" s="30">
        <v>45918</v>
      </c>
      <c r="CR244" t="s">
        <v>3968</v>
      </c>
      <c r="CS244" t="s">
        <v>7351</v>
      </c>
      <c r="CT244" t="s">
        <v>7352</v>
      </c>
      <c r="CU244">
        <v>30062</v>
      </c>
      <c r="CV244">
        <v>42</v>
      </c>
      <c r="CW244" t="s">
        <v>3971</v>
      </c>
      <c r="CX244" t="s">
        <v>3996</v>
      </c>
      <c r="CY244" t="s">
        <v>7353</v>
      </c>
      <c r="CZ244" t="s">
        <v>7109</v>
      </c>
      <c r="DA244" t="s">
        <v>7354</v>
      </c>
      <c r="DB244" t="s">
        <v>4097</v>
      </c>
      <c r="DC244" t="s">
        <v>7348</v>
      </c>
      <c r="DD244" t="s">
        <v>7355</v>
      </c>
      <c r="DE244" t="s">
        <v>7356</v>
      </c>
      <c r="DF244" t="s">
        <v>4288</v>
      </c>
      <c r="DG244" t="s">
        <v>3996</v>
      </c>
      <c r="DH244" t="s">
        <v>4289</v>
      </c>
      <c r="DI244" t="s">
        <v>6978</v>
      </c>
      <c r="DJ244" t="s">
        <v>7115</v>
      </c>
      <c r="DK244" t="s">
        <v>7343</v>
      </c>
      <c r="DL244" t="s">
        <v>3926</v>
      </c>
      <c r="DM244" t="s">
        <v>3945</v>
      </c>
      <c r="DN244" t="s">
        <v>3927</v>
      </c>
      <c r="DO244" t="s">
        <v>7106</v>
      </c>
      <c r="DP244" t="s">
        <v>4270</v>
      </c>
      <c r="DQ244" t="s">
        <v>15</v>
      </c>
      <c r="DR244" t="s">
        <v>4270</v>
      </c>
      <c r="DS244" t="s">
        <v>3981</v>
      </c>
      <c r="DT244" t="s">
        <v>3949</v>
      </c>
      <c r="DU244" t="s">
        <v>7357</v>
      </c>
      <c r="DV244">
        <v>1.44</v>
      </c>
      <c r="DW244">
        <v>1.44</v>
      </c>
      <c r="DX244" t="s">
        <v>3931</v>
      </c>
      <c r="DY244" t="s">
        <v>7358</v>
      </c>
      <c r="DZ244" s="30" t="s">
        <v>30</v>
      </c>
      <c r="EA244" t="s">
        <v>3931</v>
      </c>
      <c r="EB244" t="s">
        <v>3931</v>
      </c>
      <c r="EC244" t="s">
        <v>3931</v>
      </c>
      <c r="ED244" t="s">
        <v>3931</v>
      </c>
      <c r="EE244" t="s">
        <v>7359</v>
      </c>
      <c r="EF244" t="s">
        <v>7360</v>
      </c>
      <c r="EG244" t="s">
        <v>30</v>
      </c>
      <c r="EH244" t="s">
        <v>30</v>
      </c>
      <c r="EI244" t="s">
        <v>30</v>
      </c>
      <c r="EJ244" t="s">
        <v>30</v>
      </c>
      <c r="EK244" t="s">
        <v>30</v>
      </c>
      <c r="EL244">
        <v>0</v>
      </c>
      <c r="EM244">
        <v>0</v>
      </c>
      <c r="EN244" t="s">
        <v>30</v>
      </c>
      <c r="EO244" t="s">
        <v>30</v>
      </c>
      <c r="EP244">
        <v>0</v>
      </c>
      <c r="EQ244">
        <v>0</v>
      </c>
      <c r="ER244">
        <v>1</v>
      </c>
      <c r="ES244" t="s">
        <v>59</v>
      </c>
      <c r="ET244" t="s">
        <v>7348</v>
      </c>
      <c r="EU244">
        <v>0</v>
      </c>
      <c r="EV244" t="s">
        <v>30</v>
      </c>
      <c r="EW244" t="s">
        <v>30</v>
      </c>
      <c r="EX244" t="s">
        <v>30</v>
      </c>
      <c r="EY244" t="s">
        <v>30</v>
      </c>
      <c r="EZ244" t="str">
        <f t="shared" si="3"/>
        <v/>
      </c>
      <c r="FA244">
        <v>0.14652777777777801</v>
      </c>
      <c r="FB244" t="s">
        <v>15</v>
      </c>
      <c r="FC244">
        <v>1</v>
      </c>
      <c r="FD244">
        <v>0</v>
      </c>
      <c r="FG244" t="s">
        <v>30</v>
      </c>
      <c r="FH244" t="s">
        <v>30</v>
      </c>
      <c r="FI244" t="s">
        <v>30</v>
      </c>
      <c r="FJ244" t="s">
        <v>30</v>
      </c>
      <c r="FK244" t="s">
        <v>30</v>
      </c>
      <c r="FL244">
        <v>1</v>
      </c>
      <c r="FM244" t="s">
        <v>7277</v>
      </c>
      <c r="FN244">
        <v>1</v>
      </c>
      <c r="FO244">
        <v>0</v>
      </c>
      <c r="FP244" t="s">
        <v>435</v>
      </c>
      <c r="FQ244">
        <v>1</v>
      </c>
      <c r="FR244">
        <v>0</v>
      </c>
      <c r="FS244" t="s">
        <v>30</v>
      </c>
      <c r="FT244" t="s">
        <v>63</v>
      </c>
      <c r="FU244">
        <v>0</v>
      </c>
      <c r="FV244">
        <v>0</v>
      </c>
      <c r="FW244">
        <v>0</v>
      </c>
      <c r="FX244">
        <v>0</v>
      </c>
      <c r="FY244" t="s">
        <v>59</v>
      </c>
      <c r="FZ244" t="s">
        <v>7343</v>
      </c>
      <c r="GA244" t="s">
        <v>30</v>
      </c>
      <c r="GB244" t="s">
        <v>30</v>
      </c>
      <c r="GC244" t="s">
        <v>30</v>
      </c>
    </row>
    <row r="245" spans="1:185" x14ac:dyDescent="0.25">
      <c r="A245" t="s">
        <v>435</v>
      </c>
      <c r="B245" t="s">
        <v>2124</v>
      </c>
      <c r="C245">
        <v>1</v>
      </c>
      <c r="D245" t="s">
        <v>2124</v>
      </c>
      <c r="E245">
        <v>1</v>
      </c>
      <c r="F245" t="s">
        <v>7361</v>
      </c>
      <c r="G245" t="s">
        <v>7361</v>
      </c>
      <c r="H245" t="s">
        <v>30</v>
      </c>
      <c r="I245" t="s">
        <v>30</v>
      </c>
      <c r="J245" t="s">
        <v>30</v>
      </c>
      <c r="K245" t="s">
        <v>30</v>
      </c>
      <c r="L245" t="s">
        <v>30</v>
      </c>
      <c r="M245" t="s">
        <v>30</v>
      </c>
      <c r="N245" t="s">
        <v>30</v>
      </c>
      <c r="O245" t="s">
        <v>30</v>
      </c>
      <c r="P245" t="s">
        <v>30</v>
      </c>
      <c r="Q245" s="29" t="s">
        <v>30</v>
      </c>
      <c r="R245" s="29" t="s">
        <v>30</v>
      </c>
      <c r="S245" t="s">
        <v>30</v>
      </c>
      <c r="T245" t="s">
        <v>30</v>
      </c>
      <c r="U245" t="s">
        <v>30</v>
      </c>
      <c r="V245" t="s">
        <v>30</v>
      </c>
      <c r="W245" t="s">
        <v>30</v>
      </c>
      <c r="X245" t="s">
        <v>30</v>
      </c>
      <c r="Y245" s="29" t="s">
        <v>30</v>
      </c>
      <c r="Z245" s="29" t="s">
        <v>30</v>
      </c>
      <c r="AA245" s="29" t="s">
        <v>30</v>
      </c>
      <c r="AB245" t="s">
        <v>30</v>
      </c>
      <c r="AC245" t="s">
        <v>30</v>
      </c>
      <c r="AD245" t="s">
        <v>30</v>
      </c>
      <c r="AE245" t="s">
        <v>30</v>
      </c>
      <c r="AF245" t="s">
        <v>30</v>
      </c>
      <c r="AG245" t="s">
        <v>30</v>
      </c>
      <c r="AH245" t="s">
        <v>30</v>
      </c>
      <c r="AI245" t="s">
        <v>30</v>
      </c>
      <c r="AJ245" t="s">
        <v>7362</v>
      </c>
      <c r="AK245" t="s">
        <v>30</v>
      </c>
      <c r="AL245" t="s">
        <v>30</v>
      </c>
      <c r="AM245" t="s">
        <v>30</v>
      </c>
      <c r="AN245" s="29" t="s">
        <v>30</v>
      </c>
      <c r="AO245" t="s">
        <v>30</v>
      </c>
      <c r="AP245" t="s">
        <v>30</v>
      </c>
      <c r="AQ245" t="s">
        <v>30</v>
      </c>
      <c r="AR245" t="s">
        <v>30</v>
      </c>
      <c r="AS245" t="s">
        <v>30</v>
      </c>
      <c r="AT245" t="s">
        <v>30</v>
      </c>
      <c r="AU245" t="s">
        <v>30</v>
      </c>
      <c r="AV245" t="s">
        <v>30</v>
      </c>
      <c r="AW245" t="s">
        <v>30</v>
      </c>
      <c r="AX245" t="s">
        <v>30</v>
      </c>
      <c r="AY245" t="s">
        <v>30</v>
      </c>
      <c r="AZ245" t="s">
        <v>30</v>
      </c>
      <c r="BA245" t="s">
        <v>30</v>
      </c>
      <c r="BB245" t="s">
        <v>30</v>
      </c>
      <c r="BC245" t="s">
        <v>30</v>
      </c>
      <c r="BD245" t="s">
        <v>30</v>
      </c>
      <c r="BE245" t="s">
        <v>30</v>
      </c>
      <c r="BF245" t="s">
        <v>30</v>
      </c>
      <c r="BG245" t="s">
        <v>30</v>
      </c>
      <c r="BH245" t="s">
        <v>30</v>
      </c>
      <c r="BI245" t="s">
        <v>30</v>
      </c>
      <c r="BJ245" t="s">
        <v>30</v>
      </c>
      <c r="BK245" s="29" t="s">
        <v>30</v>
      </c>
      <c r="BL245" t="s">
        <v>3914</v>
      </c>
      <c r="BM245" t="s">
        <v>3915</v>
      </c>
      <c r="BN245" s="30">
        <v>45559.313020833302</v>
      </c>
      <c r="BO245" t="s">
        <v>7363</v>
      </c>
      <c r="BP245" t="s">
        <v>7364</v>
      </c>
      <c r="BQ245" t="s">
        <v>7365</v>
      </c>
      <c r="BR245" t="s">
        <v>3962</v>
      </c>
      <c r="BS245" t="s">
        <v>3920</v>
      </c>
      <c r="BT245" t="s">
        <v>4416</v>
      </c>
      <c r="BU245" t="s">
        <v>4417</v>
      </c>
      <c r="BV245" t="s">
        <v>7366</v>
      </c>
      <c r="BW245" t="s">
        <v>7367</v>
      </c>
      <c r="BX245" t="s">
        <v>6641</v>
      </c>
      <c r="BY245" t="s">
        <v>3926</v>
      </c>
      <c r="BZ245" t="s">
        <v>3927</v>
      </c>
      <c r="CA245" s="30">
        <v>45559.312986111101</v>
      </c>
      <c r="CB245" s="30">
        <v>45559.313020833302</v>
      </c>
      <c r="CC245" s="30">
        <v>45559.312349537002</v>
      </c>
      <c r="CD245" t="s">
        <v>15</v>
      </c>
      <c r="CE245">
        <v>2024</v>
      </c>
      <c r="CF245">
        <v>9</v>
      </c>
      <c r="CG245" t="s">
        <v>3967</v>
      </c>
      <c r="CH245" t="s">
        <v>55</v>
      </c>
      <c r="CI245" t="s">
        <v>3929</v>
      </c>
      <c r="CJ245" t="s">
        <v>3930</v>
      </c>
      <c r="CK245" t="s">
        <v>3931</v>
      </c>
      <c r="CL245" t="s">
        <v>3967</v>
      </c>
      <c r="CM245">
        <v>2035</v>
      </c>
      <c r="CN245" t="s">
        <v>3967</v>
      </c>
      <c r="CO245" t="s">
        <v>3967</v>
      </c>
      <c r="CP245" s="30">
        <v>45559</v>
      </c>
      <c r="CQ245" s="30">
        <v>45739</v>
      </c>
      <c r="CR245" t="s">
        <v>3968</v>
      </c>
      <c r="CS245" t="s">
        <v>7368</v>
      </c>
      <c r="CT245" t="s">
        <v>7369</v>
      </c>
      <c r="CU245">
        <v>22854</v>
      </c>
      <c r="CV245">
        <v>62</v>
      </c>
      <c r="CW245" t="s">
        <v>3935</v>
      </c>
      <c r="CX245" t="s">
        <v>3968</v>
      </c>
      <c r="CY245" t="s">
        <v>7370</v>
      </c>
      <c r="CZ245" t="s">
        <v>7371</v>
      </c>
      <c r="DA245" t="s">
        <v>7372</v>
      </c>
      <c r="DB245" t="s">
        <v>7366</v>
      </c>
      <c r="DC245" t="s">
        <v>7366</v>
      </c>
      <c r="DD245" t="s">
        <v>6144</v>
      </c>
      <c r="DE245" t="s">
        <v>7373</v>
      </c>
      <c r="DF245" t="s">
        <v>4765</v>
      </c>
      <c r="DG245" t="s">
        <v>3968</v>
      </c>
      <c r="DH245" t="s">
        <v>4078</v>
      </c>
      <c r="DI245" t="s">
        <v>4184</v>
      </c>
      <c r="DJ245" t="s">
        <v>7374</v>
      </c>
      <c r="DK245" t="s">
        <v>7361</v>
      </c>
      <c r="DL245" t="s">
        <v>3926</v>
      </c>
      <c r="DM245" t="s">
        <v>3945</v>
      </c>
      <c r="DN245" t="s">
        <v>3927</v>
      </c>
      <c r="DO245" t="s">
        <v>6641</v>
      </c>
      <c r="DP245" t="s">
        <v>3980</v>
      </c>
      <c r="DQ245" t="s">
        <v>15</v>
      </c>
      <c r="DR245" t="s">
        <v>3980</v>
      </c>
      <c r="DS245" t="s">
        <v>3981</v>
      </c>
      <c r="DT245" t="s">
        <v>3949</v>
      </c>
      <c r="DU245" t="s">
        <v>7375</v>
      </c>
      <c r="DV245">
        <v>0</v>
      </c>
      <c r="DW245">
        <v>0</v>
      </c>
      <c r="DX245" t="s">
        <v>3931</v>
      </c>
      <c r="DY245" t="s">
        <v>7376</v>
      </c>
      <c r="DZ245" s="30" t="s">
        <v>30</v>
      </c>
      <c r="EA245" t="s">
        <v>3931</v>
      </c>
      <c r="EB245" t="s">
        <v>3931</v>
      </c>
      <c r="EC245" t="s">
        <v>3931</v>
      </c>
      <c r="ED245" t="s">
        <v>3931</v>
      </c>
      <c r="EE245" t="s">
        <v>7377</v>
      </c>
      <c r="EF245" t="s">
        <v>7378</v>
      </c>
      <c r="EG245" t="s">
        <v>30</v>
      </c>
      <c r="EH245" t="s">
        <v>30</v>
      </c>
      <c r="EI245" t="s">
        <v>30</v>
      </c>
      <c r="EJ245" t="s">
        <v>30</v>
      </c>
      <c r="EK245" t="s">
        <v>30</v>
      </c>
      <c r="EL245">
        <v>0</v>
      </c>
      <c r="EM245">
        <v>0</v>
      </c>
      <c r="EN245" t="s">
        <v>30</v>
      </c>
      <c r="EO245" t="s">
        <v>30</v>
      </c>
      <c r="EP245">
        <v>0</v>
      </c>
      <c r="EQ245">
        <v>0</v>
      </c>
      <c r="ER245">
        <v>1</v>
      </c>
      <c r="ES245" t="s">
        <v>71</v>
      </c>
      <c r="ET245" t="s">
        <v>7366</v>
      </c>
      <c r="EU245">
        <v>1</v>
      </c>
      <c r="EV245" t="s">
        <v>30</v>
      </c>
      <c r="EW245" t="s">
        <v>30</v>
      </c>
      <c r="EX245" t="s">
        <v>30</v>
      </c>
      <c r="EY245" t="s">
        <v>30</v>
      </c>
      <c r="EZ245" t="str">
        <f t="shared" si="3"/>
        <v/>
      </c>
      <c r="FA245">
        <v>3.4722222222222202E-5</v>
      </c>
      <c r="FB245" t="s">
        <v>15</v>
      </c>
      <c r="FC245">
        <v>1</v>
      </c>
      <c r="FD245">
        <v>0</v>
      </c>
      <c r="FG245" t="s">
        <v>30</v>
      </c>
      <c r="FH245" t="s">
        <v>30</v>
      </c>
      <c r="FI245" t="s">
        <v>30</v>
      </c>
      <c r="FJ245" t="s">
        <v>30</v>
      </c>
      <c r="FK245" t="s">
        <v>30</v>
      </c>
      <c r="FL245">
        <v>1</v>
      </c>
      <c r="FM245" t="s">
        <v>7277</v>
      </c>
      <c r="FN245">
        <v>1</v>
      </c>
      <c r="FO245">
        <v>0</v>
      </c>
      <c r="FP245" t="s">
        <v>435</v>
      </c>
      <c r="FQ245">
        <v>1</v>
      </c>
      <c r="FR245">
        <v>0</v>
      </c>
      <c r="FS245" t="s">
        <v>30</v>
      </c>
      <c r="FT245" t="s">
        <v>55</v>
      </c>
      <c r="FU245">
        <v>0</v>
      </c>
      <c r="FV245">
        <v>0</v>
      </c>
      <c r="FW245">
        <v>0</v>
      </c>
      <c r="FX245">
        <v>0</v>
      </c>
      <c r="FY245" t="s">
        <v>71</v>
      </c>
      <c r="FZ245" t="s">
        <v>7361</v>
      </c>
      <c r="GA245" t="s">
        <v>30</v>
      </c>
      <c r="GB245" t="s">
        <v>30</v>
      </c>
      <c r="GC245" t="s">
        <v>30</v>
      </c>
    </row>
    <row r="246" spans="1:185" x14ac:dyDescent="0.25">
      <c r="A246" t="s">
        <v>444</v>
      </c>
      <c r="B246" t="s">
        <v>2135</v>
      </c>
      <c r="C246">
        <v>1</v>
      </c>
      <c r="D246" t="s">
        <v>2135</v>
      </c>
      <c r="E246">
        <v>1</v>
      </c>
      <c r="F246" t="s">
        <v>7379</v>
      </c>
      <c r="G246" t="s">
        <v>7379</v>
      </c>
      <c r="H246" t="s">
        <v>30</v>
      </c>
      <c r="I246" t="s">
        <v>30</v>
      </c>
      <c r="J246" t="s">
        <v>30</v>
      </c>
      <c r="K246" t="s">
        <v>30</v>
      </c>
      <c r="L246" t="s">
        <v>30</v>
      </c>
      <c r="M246" t="s">
        <v>30</v>
      </c>
      <c r="N246" t="s">
        <v>30</v>
      </c>
      <c r="O246" t="s">
        <v>30</v>
      </c>
      <c r="P246" t="s">
        <v>30</v>
      </c>
      <c r="Q246" s="29" t="s">
        <v>30</v>
      </c>
      <c r="R246" s="29" t="s">
        <v>30</v>
      </c>
      <c r="S246" t="s">
        <v>30</v>
      </c>
      <c r="T246" t="s">
        <v>30</v>
      </c>
      <c r="U246" t="s">
        <v>30</v>
      </c>
      <c r="V246" t="s">
        <v>30</v>
      </c>
      <c r="W246" t="s">
        <v>30</v>
      </c>
      <c r="X246" t="s">
        <v>30</v>
      </c>
      <c r="Y246" s="29" t="s">
        <v>30</v>
      </c>
      <c r="Z246" s="29" t="s">
        <v>30</v>
      </c>
      <c r="AA246" s="29" t="s">
        <v>30</v>
      </c>
      <c r="AB246" t="s">
        <v>30</v>
      </c>
      <c r="AC246" t="s">
        <v>30</v>
      </c>
      <c r="AD246" t="s">
        <v>30</v>
      </c>
      <c r="AE246" t="s">
        <v>30</v>
      </c>
      <c r="AF246" t="s">
        <v>30</v>
      </c>
      <c r="AG246" t="s">
        <v>30</v>
      </c>
      <c r="AH246" t="s">
        <v>30</v>
      </c>
      <c r="AI246" t="s">
        <v>30</v>
      </c>
      <c r="AJ246" t="s">
        <v>7380</v>
      </c>
      <c r="AK246" t="s">
        <v>30</v>
      </c>
      <c r="AL246" t="s">
        <v>30</v>
      </c>
      <c r="AM246" t="s">
        <v>30</v>
      </c>
      <c r="AN246" s="29" t="s">
        <v>30</v>
      </c>
      <c r="AO246" t="s">
        <v>30</v>
      </c>
      <c r="AP246" t="s">
        <v>30</v>
      </c>
      <c r="AQ246" t="s">
        <v>30</v>
      </c>
      <c r="AR246" t="s">
        <v>30</v>
      </c>
      <c r="AS246" t="s">
        <v>30</v>
      </c>
      <c r="AT246" t="s">
        <v>30</v>
      </c>
      <c r="AU246" t="s">
        <v>30</v>
      </c>
      <c r="AV246" t="s">
        <v>30</v>
      </c>
      <c r="AW246" t="s">
        <v>30</v>
      </c>
      <c r="AX246" t="s">
        <v>30</v>
      </c>
      <c r="AY246" t="s">
        <v>30</v>
      </c>
      <c r="AZ246" t="s">
        <v>30</v>
      </c>
      <c r="BA246" t="s">
        <v>30</v>
      </c>
      <c r="BB246" t="s">
        <v>30</v>
      </c>
      <c r="BC246" t="s">
        <v>30</v>
      </c>
      <c r="BD246" t="s">
        <v>30</v>
      </c>
      <c r="BE246" t="s">
        <v>30</v>
      </c>
      <c r="BF246" t="s">
        <v>30</v>
      </c>
      <c r="BG246" t="s">
        <v>30</v>
      </c>
      <c r="BH246" t="s">
        <v>30</v>
      </c>
      <c r="BI246" t="s">
        <v>30</v>
      </c>
      <c r="BJ246" t="s">
        <v>30</v>
      </c>
      <c r="BK246" s="29" t="s">
        <v>30</v>
      </c>
      <c r="BL246" t="s">
        <v>3914</v>
      </c>
      <c r="BM246" t="s">
        <v>3915</v>
      </c>
      <c r="BN246" s="30">
        <v>45434.558229166701</v>
      </c>
      <c r="BO246" t="s">
        <v>7381</v>
      </c>
      <c r="BP246" t="s">
        <v>7382</v>
      </c>
      <c r="BQ246" t="s">
        <v>7383</v>
      </c>
      <c r="BR246" t="s">
        <v>3962</v>
      </c>
      <c r="BS246" t="s">
        <v>3920</v>
      </c>
      <c r="BT246" t="s">
        <v>3921</v>
      </c>
      <c r="BU246" t="s">
        <v>4096</v>
      </c>
      <c r="BV246" t="s">
        <v>7384</v>
      </c>
      <c r="BW246" t="s">
        <v>7385</v>
      </c>
      <c r="BX246" t="s">
        <v>7386</v>
      </c>
      <c r="BY246" t="s">
        <v>3926</v>
      </c>
      <c r="BZ246" t="s">
        <v>4123</v>
      </c>
      <c r="CA246" s="30">
        <v>45434.558206018497</v>
      </c>
      <c r="CB246" s="30">
        <v>45434.558229166701</v>
      </c>
      <c r="CC246" s="30">
        <v>45434.557314814803</v>
      </c>
      <c r="CD246" t="s">
        <v>15</v>
      </c>
      <c r="CE246">
        <v>2024</v>
      </c>
      <c r="CF246">
        <v>5</v>
      </c>
      <c r="CG246" t="s">
        <v>3967</v>
      </c>
      <c r="CH246" t="s">
        <v>55</v>
      </c>
      <c r="CI246" t="s">
        <v>3929</v>
      </c>
      <c r="CJ246" t="s">
        <v>3930</v>
      </c>
      <c r="CK246" t="s">
        <v>3931</v>
      </c>
      <c r="CL246" t="s">
        <v>3967</v>
      </c>
      <c r="CM246">
        <v>2035</v>
      </c>
      <c r="CN246" t="s">
        <v>3967</v>
      </c>
      <c r="CO246" t="s">
        <v>3967</v>
      </c>
      <c r="CP246" s="30">
        <v>45434</v>
      </c>
      <c r="CQ246" s="30">
        <v>45614</v>
      </c>
      <c r="CR246" t="s">
        <v>3968</v>
      </c>
      <c r="CS246" t="s">
        <v>7387</v>
      </c>
      <c r="CT246" t="s">
        <v>4045</v>
      </c>
      <c r="CU246">
        <v>22350</v>
      </c>
      <c r="CV246">
        <v>63</v>
      </c>
      <c r="CW246" t="s">
        <v>3971</v>
      </c>
      <c r="CX246" t="s">
        <v>3968</v>
      </c>
      <c r="CY246" t="s">
        <v>7388</v>
      </c>
      <c r="CZ246" t="s">
        <v>7389</v>
      </c>
      <c r="DA246" t="s">
        <v>7390</v>
      </c>
      <c r="DB246" t="s">
        <v>7384</v>
      </c>
      <c r="DC246" t="s">
        <v>7384</v>
      </c>
      <c r="DD246" t="s">
        <v>7391</v>
      </c>
      <c r="DE246" t="s">
        <v>7392</v>
      </c>
      <c r="DF246" t="s">
        <v>7393</v>
      </c>
      <c r="DG246" t="s">
        <v>3968</v>
      </c>
      <c r="DH246" t="s">
        <v>7394</v>
      </c>
      <c r="DI246" t="s">
        <v>4184</v>
      </c>
      <c r="DJ246" t="s">
        <v>4185</v>
      </c>
      <c r="DK246" t="s">
        <v>7379</v>
      </c>
      <c r="DL246" t="s">
        <v>3926</v>
      </c>
      <c r="DM246" t="s">
        <v>4136</v>
      </c>
      <c r="DN246" t="s">
        <v>4123</v>
      </c>
      <c r="DO246" t="s">
        <v>7386</v>
      </c>
      <c r="DP246" t="s">
        <v>3980</v>
      </c>
      <c r="DQ246" t="s">
        <v>15</v>
      </c>
      <c r="DR246" t="s">
        <v>3980</v>
      </c>
      <c r="DS246" t="s">
        <v>3981</v>
      </c>
      <c r="DT246" t="s">
        <v>3949</v>
      </c>
      <c r="DU246" t="s">
        <v>2135</v>
      </c>
      <c r="DV246">
        <v>0</v>
      </c>
      <c r="DW246">
        <v>0</v>
      </c>
      <c r="DX246" t="s">
        <v>3931</v>
      </c>
      <c r="DY246" t="s">
        <v>7395</v>
      </c>
      <c r="DZ246" s="30" t="s">
        <v>30</v>
      </c>
      <c r="EA246" t="s">
        <v>3931</v>
      </c>
      <c r="EB246" t="s">
        <v>3931</v>
      </c>
      <c r="EC246" t="s">
        <v>3931</v>
      </c>
      <c r="ED246" t="s">
        <v>3931</v>
      </c>
      <c r="EE246" t="s">
        <v>7396</v>
      </c>
      <c r="EF246" t="s">
        <v>7397</v>
      </c>
      <c r="EG246" t="s">
        <v>30</v>
      </c>
      <c r="EH246" t="s">
        <v>30</v>
      </c>
      <c r="EI246" t="s">
        <v>30</v>
      </c>
      <c r="EJ246" t="s">
        <v>30</v>
      </c>
      <c r="EK246" t="s">
        <v>30</v>
      </c>
      <c r="EL246">
        <v>0</v>
      </c>
      <c r="EM246">
        <v>0</v>
      </c>
      <c r="EN246" t="s">
        <v>30</v>
      </c>
      <c r="EO246" t="s">
        <v>30</v>
      </c>
      <c r="EP246">
        <v>0</v>
      </c>
      <c r="EQ246">
        <v>0</v>
      </c>
      <c r="ER246">
        <v>1</v>
      </c>
      <c r="ES246" t="s">
        <v>69</v>
      </c>
      <c r="ET246" t="s">
        <v>7384</v>
      </c>
      <c r="EU246">
        <v>0</v>
      </c>
      <c r="EV246" t="s">
        <v>30</v>
      </c>
      <c r="EW246" t="s">
        <v>30</v>
      </c>
      <c r="EX246" t="s">
        <v>30</v>
      </c>
      <c r="EY246" t="s">
        <v>30</v>
      </c>
      <c r="EZ246">
        <f t="shared" si="3"/>
        <v>2.3148204491008073E-5</v>
      </c>
      <c r="FA246">
        <v>2.31481481481481E-5</v>
      </c>
      <c r="FB246" t="s">
        <v>15</v>
      </c>
      <c r="FC246">
        <v>1</v>
      </c>
      <c r="FD246">
        <v>0</v>
      </c>
      <c r="FE246">
        <v>1</v>
      </c>
      <c r="FG246" t="s">
        <v>30</v>
      </c>
      <c r="FH246" t="s">
        <v>30</v>
      </c>
      <c r="FI246" t="s">
        <v>30</v>
      </c>
      <c r="FJ246" t="s">
        <v>30</v>
      </c>
      <c r="FK246" t="s">
        <v>30</v>
      </c>
      <c r="FL246">
        <v>1</v>
      </c>
      <c r="FM246" t="s">
        <v>7398</v>
      </c>
      <c r="FN246">
        <v>1</v>
      </c>
      <c r="FO246">
        <v>0</v>
      </c>
      <c r="FP246" t="s">
        <v>444</v>
      </c>
      <c r="FQ246">
        <v>1</v>
      </c>
      <c r="FR246">
        <v>0</v>
      </c>
      <c r="FS246" t="s">
        <v>30</v>
      </c>
      <c r="FT246" t="s">
        <v>55</v>
      </c>
      <c r="FU246">
        <v>0</v>
      </c>
      <c r="FV246">
        <v>0</v>
      </c>
      <c r="FW246">
        <v>0</v>
      </c>
      <c r="FX246">
        <v>0</v>
      </c>
      <c r="FY246" t="s">
        <v>69</v>
      </c>
      <c r="FZ246" t="s">
        <v>7379</v>
      </c>
      <c r="GA246" t="s">
        <v>30</v>
      </c>
      <c r="GB246" t="s">
        <v>30</v>
      </c>
      <c r="GC246" t="s">
        <v>30</v>
      </c>
    </row>
    <row r="247" spans="1:185" x14ac:dyDescent="0.25">
      <c r="A247" t="s">
        <v>445</v>
      </c>
      <c r="B247" t="s">
        <v>2136</v>
      </c>
      <c r="C247">
        <v>1</v>
      </c>
      <c r="D247" t="s">
        <v>2136</v>
      </c>
      <c r="E247">
        <v>1</v>
      </c>
      <c r="F247" t="s">
        <v>7399</v>
      </c>
      <c r="G247" t="s">
        <v>7399</v>
      </c>
      <c r="H247" t="s">
        <v>30</v>
      </c>
      <c r="I247" t="s">
        <v>30</v>
      </c>
      <c r="J247" t="s">
        <v>30</v>
      </c>
      <c r="K247" t="s">
        <v>30</v>
      </c>
      <c r="L247" t="s">
        <v>30</v>
      </c>
      <c r="M247" t="s">
        <v>30</v>
      </c>
      <c r="N247" t="s">
        <v>30</v>
      </c>
      <c r="O247" t="s">
        <v>30</v>
      </c>
      <c r="P247" t="s">
        <v>30</v>
      </c>
      <c r="Q247" s="29" t="s">
        <v>30</v>
      </c>
      <c r="R247" s="29" t="s">
        <v>30</v>
      </c>
      <c r="S247" t="s">
        <v>30</v>
      </c>
      <c r="T247" t="s">
        <v>30</v>
      </c>
      <c r="U247" t="s">
        <v>30</v>
      </c>
      <c r="V247" t="s">
        <v>30</v>
      </c>
      <c r="W247" t="s">
        <v>30</v>
      </c>
      <c r="X247" t="s">
        <v>30</v>
      </c>
      <c r="Y247" s="29" t="s">
        <v>30</v>
      </c>
      <c r="Z247" s="29" t="s">
        <v>30</v>
      </c>
      <c r="AA247" s="29" t="s">
        <v>30</v>
      </c>
      <c r="AB247" t="s">
        <v>30</v>
      </c>
      <c r="AC247" t="s">
        <v>30</v>
      </c>
      <c r="AD247" t="s">
        <v>30</v>
      </c>
      <c r="AE247" t="s">
        <v>30</v>
      </c>
      <c r="AF247" t="s">
        <v>30</v>
      </c>
      <c r="AG247" t="s">
        <v>30</v>
      </c>
      <c r="AH247" t="s">
        <v>30</v>
      </c>
      <c r="AI247" t="s">
        <v>30</v>
      </c>
      <c r="AJ247" t="s">
        <v>7400</v>
      </c>
      <c r="AK247" t="s">
        <v>30</v>
      </c>
      <c r="AL247" t="s">
        <v>30</v>
      </c>
      <c r="AM247" t="s">
        <v>30</v>
      </c>
      <c r="AN247" s="29" t="s">
        <v>30</v>
      </c>
      <c r="AO247" t="s">
        <v>30</v>
      </c>
      <c r="AP247" t="s">
        <v>30</v>
      </c>
      <c r="AQ247" t="s">
        <v>30</v>
      </c>
      <c r="AR247" t="s">
        <v>30</v>
      </c>
      <c r="AS247" t="s">
        <v>30</v>
      </c>
      <c r="AT247" t="s">
        <v>30</v>
      </c>
      <c r="AU247" t="s">
        <v>30</v>
      </c>
      <c r="AV247" t="s">
        <v>30</v>
      </c>
      <c r="AW247" t="s">
        <v>30</v>
      </c>
      <c r="AX247" t="s">
        <v>30</v>
      </c>
      <c r="AY247" t="s">
        <v>30</v>
      </c>
      <c r="AZ247" t="s">
        <v>30</v>
      </c>
      <c r="BA247" t="s">
        <v>30</v>
      </c>
      <c r="BB247" t="s">
        <v>30</v>
      </c>
      <c r="BC247" t="s">
        <v>30</v>
      </c>
      <c r="BD247" t="s">
        <v>30</v>
      </c>
      <c r="BE247" t="s">
        <v>30</v>
      </c>
      <c r="BF247" t="s">
        <v>30</v>
      </c>
      <c r="BG247" t="s">
        <v>30</v>
      </c>
      <c r="BH247" t="s">
        <v>30</v>
      </c>
      <c r="BI247" t="s">
        <v>30</v>
      </c>
      <c r="BJ247" t="s">
        <v>30</v>
      </c>
      <c r="BK247" s="29" t="s">
        <v>30</v>
      </c>
      <c r="BL247" t="s">
        <v>3914</v>
      </c>
      <c r="BM247" t="s">
        <v>3915</v>
      </c>
      <c r="BN247" s="30">
        <v>45427.492870370399</v>
      </c>
      <c r="BO247" t="s">
        <v>7401</v>
      </c>
      <c r="BP247" t="s">
        <v>7402</v>
      </c>
      <c r="BQ247" t="s">
        <v>7403</v>
      </c>
      <c r="BR247" t="s">
        <v>6681</v>
      </c>
      <c r="BS247" t="s">
        <v>3920</v>
      </c>
      <c r="BT247" t="s">
        <v>3921</v>
      </c>
      <c r="BU247" t="s">
        <v>3922</v>
      </c>
      <c r="BV247" t="s">
        <v>7404</v>
      </c>
      <c r="BW247" t="s">
        <v>7405</v>
      </c>
      <c r="BX247" t="s">
        <v>7406</v>
      </c>
      <c r="BY247" t="s">
        <v>3926</v>
      </c>
      <c r="BZ247" t="s">
        <v>3927</v>
      </c>
      <c r="CA247" s="30">
        <v>45427.487395833297</v>
      </c>
      <c r="CB247" s="30">
        <v>45427.487395833297</v>
      </c>
      <c r="CC247" s="30">
        <v>45427.484988425902</v>
      </c>
      <c r="CD247" t="s">
        <v>15</v>
      </c>
      <c r="CE247">
        <v>2024</v>
      </c>
      <c r="CF247">
        <v>5</v>
      </c>
      <c r="CG247" t="s">
        <v>4528</v>
      </c>
      <c r="CH247" t="s">
        <v>63</v>
      </c>
      <c r="CI247" t="s">
        <v>3929</v>
      </c>
      <c r="CJ247" t="s">
        <v>3930</v>
      </c>
      <c r="CK247" t="s">
        <v>4528</v>
      </c>
      <c r="CL247" t="s">
        <v>3931</v>
      </c>
      <c r="CM247">
        <v>13126</v>
      </c>
      <c r="CN247" t="s">
        <v>4222</v>
      </c>
      <c r="CO247" t="s">
        <v>4528</v>
      </c>
      <c r="CP247" s="30">
        <v>45427</v>
      </c>
      <c r="CQ247" s="30">
        <v>45792</v>
      </c>
      <c r="CR247" t="s">
        <v>3932</v>
      </c>
      <c r="CS247" t="s">
        <v>4702</v>
      </c>
      <c r="CT247" t="s">
        <v>7407</v>
      </c>
      <c r="CU247">
        <v>27928</v>
      </c>
      <c r="CV247">
        <v>47</v>
      </c>
      <c r="CW247" t="s">
        <v>3935</v>
      </c>
      <c r="CX247" t="s">
        <v>3932</v>
      </c>
      <c r="CY247" t="s">
        <v>7408</v>
      </c>
      <c r="CZ247" t="s">
        <v>7409</v>
      </c>
      <c r="DA247" t="s">
        <v>7410</v>
      </c>
      <c r="DB247" t="s">
        <v>4097</v>
      </c>
      <c r="DC247" t="s">
        <v>7404</v>
      </c>
      <c r="DD247" t="s">
        <v>7411</v>
      </c>
      <c r="DE247" t="s">
        <v>7412</v>
      </c>
      <c r="DF247" t="s">
        <v>7413</v>
      </c>
      <c r="DG247" t="s">
        <v>3932</v>
      </c>
      <c r="DH247" t="s">
        <v>7414</v>
      </c>
      <c r="DI247" t="s">
        <v>7415</v>
      </c>
      <c r="DJ247" t="s">
        <v>7416</v>
      </c>
      <c r="DK247" t="s">
        <v>7399</v>
      </c>
      <c r="DL247" t="s">
        <v>3926</v>
      </c>
      <c r="DM247" t="s">
        <v>3945</v>
      </c>
      <c r="DN247" t="s">
        <v>3927</v>
      </c>
      <c r="DO247" t="s">
        <v>7406</v>
      </c>
      <c r="DP247" t="s">
        <v>6980</v>
      </c>
      <c r="DQ247" t="s">
        <v>15</v>
      </c>
      <c r="DR247" t="s">
        <v>6980</v>
      </c>
      <c r="DS247" t="s">
        <v>3981</v>
      </c>
      <c r="DT247" t="s">
        <v>3949</v>
      </c>
      <c r="DU247" t="s">
        <v>7417</v>
      </c>
      <c r="DV247">
        <v>0.08</v>
      </c>
      <c r="DW247">
        <v>0.08</v>
      </c>
      <c r="DX247" t="s">
        <v>3931</v>
      </c>
      <c r="DY247" t="s">
        <v>7418</v>
      </c>
      <c r="DZ247" s="30" t="s">
        <v>30</v>
      </c>
      <c r="EA247" t="s">
        <v>3931</v>
      </c>
      <c r="EB247" t="s">
        <v>3931</v>
      </c>
      <c r="EC247" t="s">
        <v>3931</v>
      </c>
      <c r="ED247" t="s">
        <v>3931</v>
      </c>
      <c r="EE247" t="s">
        <v>7419</v>
      </c>
      <c r="EF247" t="s">
        <v>7420</v>
      </c>
      <c r="EG247" t="s">
        <v>30</v>
      </c>
      <c r="EH247" t="s">
        <v>30</v>
      </c>
      <c r="EI247" t="s">
        <v>30</v>
      </c>
      <c r="EJ247" t="s">
        <v>30</v>
      </c>
      <c r="EK247" t="s">
        <v>30</v>
      </c>
      <c r="EL247">
        <v>0</v>
      </c>
      <c r="EM247">
        <v>0</v>
      </c>
      <c r="EN247" t="s">
        <v>30</v>
      </c>
      <c r="EO247" t="s">
        <v>30</v>
      </c>
      <c r="EP247">
        <v>0</v>
      </c>
      <c r="EQ247">
        <v>0</v>
      </c>
      <c r="ER247">
        <v>1</v>
      </c>
      <c r="ES247" t="s">
        <v>56</v>
      </c>
      <c r="ET247" t="s">
        <v>7404</v>
      </c>
      <c r="EU247">
        <v>0</v>
      </c>
      <c r="EV247" t="s">
        <v>30</v>
      </c>
      <c r="EW247" t="s">
        <v>30</v>
      </c>
      <c r="EX247" t="s">
        <v>30</v>
      </c>
      <c r="EY247" t="s">
        <v>30</v>
      </c>
      <c r="EZ247" t="str">
        <f t="shared" si="3"/>
        <v/>
      </c>
      <c r="FA247">
        <v>5.4745370370370399E-3</v>
      </c>
      <c r="FB247" t="s">
        <v>15</v>
      </c>
      <c r="FC247">
        <v>1</v>
      </c>
      <c r="FD247">
        <v>0</v>
      </c>
      <c r="FG247" t="s">
        <v>30</v>
      </c>
      <c r="FH247" t="s">
        <v>30</v>
      </c>
      <c r="FI247" t="s">
        <v>30</v>
      </c>
      <c r="FJ247" t="s">
        <v>30</v>
      </c>
      <c r="FK247" t="s">
        <v>30</v>
      </c>
      <c r="FL247">
        <v>1</v>
      </c>
      <c r="FM247" t="s">
        <v>3732</v>
      </c>
      <c r="FN247">
        <v>1</v>
      </c>
      <c r="FO247">
        <v>0</v>
      </c>
      <c r="FP247" t="s">
        <v>445</v>
      </c>
      <c r="FQ247">
        <v>1</v>
      </c>
      <c r="FR247">
        <v>0</v>
      </c>
      <c r="FS247" t="s">
        <v>30</v>
      </c>
      <c r="FT247" t="s">
        <v>63</v>
      </c>
      <c r="FU247">
        <v>0</v>
      </c>
      <c r="FV247">
        <v>0</v>
      </c>
      <c r="FW247">
        <v>0</v>
      </c>
      <c r="FX247">
        <v>0</v>
      </c>
      <c r="FY247" t="s">
        <v>56</v>
      </c>
      <c r="FZ247" t="s">
        <v>7399</v>
      </c>
      <c r="GA247" t="s">
        <v>30</v>
      </c>
      <c r="GB247" t="s">
        <v>30</v>
      </c>
      <c r="GC247" t="s">
        <v>30</v>
      </c>
    </row>
    <row r="248" spans="1:185" x14ac:dyDescent="0.25">
      <c r="A248" t="s">
        <v>445</v>
      </c>
      <c r="B248" t="s">
        <v>2136</v>
      </c>
      <c r="C248">
        <v>1</v>
      </c>
      <c r="D248" t="s">
        <v>2136</v>
      </c>
      <c r="E248">
        <v>1</v>
      </c>
      <c r="F248" t="s">
        <v>7399</v>
      </c>
      <c r="G248" t="s">
        <v>7399</v>
      </c>
      <c r="H248" t="s">
        <v>30</v>
      </c>
      <c r="I248" t="s">
        <v>30</v>
      </c>
      <c r="J248" t="s">
        <v>30</v>
      </c>
      <c r="K248" t="s">
        <v>30</v>
      </c>
      <c r="L248" t="s">
        <v>30</v>
      </c>
      <c r="M248" t="s">
        <v>30</v>
      </c>
      <c r="N248" t="s">
        <v>30</v>
      </c>
      <c r="O248" t="s">
        <v>30</v>
      </c>
      <c r="P248" t="s">
        <v>30</v>
      </c>
      <c r="Q248" s="29" t="s">
        <v>30</v>
      </c>
      <c r="R248" s="29" t="s">
        <v>30</v>
      </c>
      <c r="S248" t="s">
        <v>30</v>
      </c>
      <c r="T248" t="s">
        <v>30</v>
      </c>
      <c r="U248" t="s">
        <v>30</v>
      </c>
      <c r="V248" t="s">
        <v>30</v>
      </c>
      <c r="W248" t="s">
        <v>30</v>
      </c>
      <c r="X248" t="s">
        <v>30</v>
      </c>
      <c r="Y248" s="29" t="s">
        <v>30</v>
      </c>
      <c r="Z248" s="29" t="s">
        <v>30</v>
      </c>
      <c r="AA248" s="29" t="s">
        <v>30</v>
      </c>
      <c r="AB248" t="s">
        <v>30</v>
      </c>
      <c r="AC248" t="s">
        <v>30</v>
      </c>
      <c r="AD248" t="s">
        <v>30</v>
      </c>
      <c r="AE248" t="s">
        <v>30</v>
      </c>
      <c r="AF248" t="s">
        <v>30</v>
      </c>
      <c r="AG248" t="s">
        <v>30</v>
      </c>
      <c r="AH248" t="s">
        <v>30</v>
      </c>
      <c r="AI248" t="s">
        <v>30</v>
      </c>
      <c r="AJ248" t="s">
        <v>7421</v>
      </c>
      <c r="AK248" t="s">
        <v>30</v>
      </c>
      <c r="AL248" t="s">
        <v>30</v>
      </c>
      <c r="AM248" t="s">
        <v>30</v>
      </c>
      <c r="AN248" s="29" t="s">
        <v>30</v>
      </c>
      <c r="AO248" t="s">
        <v>30</v>
      </c>
      <c r="AP248" t="s">
        <v>30</v>
      </c>
      <c r="AQ248" t="s">
        <v>30</v>
      </c>
      <c r="AR248" t="s">
        <v>30</v>
      </c>
      <c r="AS248" t="s">
        <v>30</v>
      </c>
      <c r="AT248" t="s">
        <v>30</v>
      </c>
      <c r="AU248" t="s">
        <v>30</v>
      </c>
      <c r="AV248" t="s">
        <v>30</v>
      </c>
      <c r="AW248" t="s">
        <v>30</v>
      </c>
      <c r="AX248" t="s">
        <v>30</v>
      </c>
      <c r="AY248" t="s">
        <v>30</v>
      </c>
      <c r="AZ248" t="s">
        <v>30</v>
      </c>
      <c r="BA248" t="s">
        <v>30</v>
      </c>
      <c r="BB248" t="s">
        <v>30</v>
      </c>
      <c r="BC248" t="s">
        <v>30</v>
      </c>
      <c r="BD248" t="s">
        <v>30</v>
      </c>
      <c r="BE248" t="s">
        <v>30</v>
      </c>
      <c r="BF248" t="s">
        <v>30</v>
      </c>
      <c r="BG248" t="s">
        <v>30</v>
      </c>
      <c r="BH248" t="s">
        <v>30</v>
      </c>
      <c r="BI248" t="s">
        <v>30</v>
      </c>
      <c r="BJ248" t="s">
        <v>30</v>
      </c>
      <c r="BK248" s="29" t="s">
        <v>30</v>
      </c>
      <c r="BL248" t="s">
        <v>3914</v>
      </c>
      <c r="BM248" t="s">
        <v>3915</v>
      </c>
      <c r="BN248" s="30">
        <v>45294.6561111111</v>
      </c>
      <c r="BO248" t="s">
        <v>7422</v>
      </c>
      <c r="BP248" t="s">
        <v>5327</v>
      </c>
      <c r="BQ248" t="s">
        <v>5328</v>
      </c>
      <c r="BR248" t="s">
        <v>4193</v>
      </c>
      <c r="BS248" t="s">
        <v>3920</v>
      </c>
      <c r="BT248" t="s">
        <v>4013</v>
      </c>
      <c r="BU248" t="s">
        <v>4014</v>
      </c>
      <c r="BV248" t="s">
        <v>7423</v>
      </c>
      <c r="BW248" t="s">
        <v>7424</v>
      </c>
      <c r="BX248" t="s">
        <v>7406</v>
      </c>
      <c r="BY248" t="s">
        <v>3926</v>
      </c>
      <c r="BZ248" t="s">
        <v>3927</v>
      </c>
      <c r="CA248" s="30">
        <v>45294.653854166703</v>
      </c>
      <c r="CB248" s="30">
        <v>45294.655914351802</v>
      </c>
      <c r="CC248" s="30">
        <v>45294.651828703703</v>
      </c>
      <c r="CD248" t="s">
        <v>15</v>
      </c>
      <c r="CE248">
        <v>2024</v>
      </c>
      <c r="CF248">
        <v>1</v>
      </c>
      <c r="CG248" t="s">
        <v>7425</v>
      </c>
      <c r="CH248" t="s">
        <v>63</v>
      </c>
      <c r="CI248" t="s">
        <v>3929</v>
      </c>
      <c r="CJ248" t="s">
        <v>3930</v>
      </c>
      <c r="CK248" t="s">
        <v>7425</v>
      </c>
      <c r="CL248" t="s">
        <v>3931</v>
      </c>
      <c r="CM248">
        <v>13126</v>
      </c>
      <c r="CN248" t="s">
        <v>4222</v>
      </c>
      <c r="CO248" t="s">
        <v>7425</v>
      </c>
      <c r="CP248" s="30">
        <v>45294</v>
      </c>
      <c r="CQ248" s="30">
        <v>45660</v>
      </c>
      <c r="CR248" t="s">
        <v>3968</v>
      </c>
      <c r="CS248" t="s">
        <v>5332</v>
      </c>
      <c r="CT248" t="s">
        <v>5333</v>
      </c>
      <c r="CU248">
        <v>26465</v>
      </c>
      <c r="CV248">
        <v>51</v>
      </c>
      <c r="CW248" t="s">
        <v>3971</v>
      </c>
      <c r="CX248" t="s">
        <v>3968</v>
      </c>
      <c r="CY248" t="s">
        <v>7408</v>
      </c>
      <c r="CZ248" t="s">
        <v>7409</v>
      </c>
      <c r="DA248" t="s">
        <v>7426</v>
      </c>
      <c r="DB248" t="s">
        <v>4097</v>
      </c>
      <c r="DC248" t="s">
        <v>7423</v>
      </c>
      <c r="DD248" t="s">
        <v>3970</v>
      </c>
      <c r="DE248" t="s">
        <v>7427</v>
      </c>
      <c r="DF248" t="s">
        <v>4993</v>
      </c>
      <c r="DG248" t="s">
        <v>4158</v>
      </c>
      <c r="DH248" t="s">
        <v>5788</v>
      </c>
      <c r="DI248" t="s">
        <v>7415</v>
      </c>
      <c r="DJ248" t="s">
        <v>7416</v>
      </c>
      <c r="DK248" t="s">
        <v>7399</v>
      </c>
      <c r="DL248" t="s">
        <v>3926</v>
      </c>
      <c r="DM248" t="s">
        <v>3945</v>
      </c>
      <c r="DN248" t="s">
        <v>3927</v>
      </c>
      <c r="DO248" t="s">
        <v>7406</v>
      </c>
      <c r="DP248" t="s">
        <v>6980</v>
      </c>
      <c r="DQ248" t="s">
        <v>15</v>
      </c>
      <c r="DR248" t="s">
        <v>6980</v>
      </c>
      <c r="DS248" t="s">
        <v>3981</v>
      </c>
      <c r="DT248" t="s">
        <v>3949</v>
      </c>
      <c r="DU248" t="s">
        <v>2136</v>
      </c>
      <c r="DV248">
        <v>0</v>
      </c>
      <c r="DW248">
        <v>0</v>
      </c>
      <c r="DX248" t="s">
        <v>3931</v>
      </c>
      <c r="DY248" t="s">
        <v>7418</v>
      </c>
      <c r="DZ248" s="30" t="s">
        <v>30</v>
      </c>
      <c r="EA248" t="s">
        <v>3931</v>
      </c>
      <c r="EB248" t="s">
        <v>3931</v>
      </c>
      <c r="EC248" t="s">
        <v>3931</v>
      </c>
      <c r="ED248" t="s">
        <v>3931</v>
      </c>
      <c r="EE248" t="s">
        <v>5339</v>
      </c>
      <c r="EF248" t="s">
        <v>7428</v>
      </c>
      <c r="EG248" t="s">
        <v>30</v>
      </c>
      <c r="EH248" t="s">
        <v>30</v>
      </c>
      <c r="EI248" t="s">
        <v>30</v>
      </c>
      <c r="EJ248" t="s">
        <v>30</v>
      </c>
      <c r="EK248" t="s">
        <v>30</v>
      </c>
      <c r="EL248">
        <v>0</v>
      </c>
      <c r="EM248">
        <v>0</v>
      </c>
      <c r="EN248" t="s">
        <v>30</v>
      </c>
      <c r="EO248" t="s">
        <v>30</v>
      </c>
      <c r="EP248">
        <v>0</v>
      </c>
      <c r="EQ248">
        <v>0</v>
      </c>
      <c r="ER248">
        <v>1</v>
      </c>
      <c r="ES248" t="s">
        <v>69</v>
      </c>
      <c r="ET248" t="s">
        <v>7423</v>
      </c>
      <c r="EU248">
        <v>0</v>
      </c>
      <c r="EV248" t="s">
        <v>30</v>
      </c>
      <c r="EW248" t="s">
        <v>30</v>
      </c>
      <c r="EX248" t="s">
        <v>30</v>
      </c>
      <c r="EY248" t="s">
        <v>30</v>
      </c>
      <c r="EZ248" t="str">
        <f t="shared" si="3"/>
        <v/>
      </c>
      <c r="FA248">
        <v>2.2569444444444399E-3</v>
      </c>
      <c r="FB248" t="s">
        <v>15</v>
      </c>
      <c r="FC248">
        <v>1</v>
      </c>
      <c r="FD248">
        <v>0</v>
      </c>
      <c r="FG248" t="s">
        <v>30</v>
      </c>
      <c r="FH248" t="s">
        <v>30</v>
      </c>
      <c r="FI248" t="s">
        <v>30</v>
      </c>
      <c r="FJ248" t="s">
        <v>30</v>
      </c>
      <c r="FK248" t="s">
        <v>30</v>
      </c>
      <c r="FL248">
        <v>1</v>
      </c>
      <c r="FM248" t="s">
        <v>3732</v>
      </c>
      <c r="FN248">
        <v>1</v>
      </c>
      <c r="FO248">
        <v>0</v>
      </c>
      <c r="FP248" t="s">
        <v>445</v>
      </c>
      <c r="FQ248">
        <v>1</v>
      </c>
      <c r="FR248">
        <v>0</v>
      </c>
      <c r="FS248" t="s">
        <v>30</v>
      </c>
      <c r="FT248" t="s">
        <v>63</v>
      </c>
      <c r="FU248">
        <v>0</v>
      </c>
      <c r="FV248">
        <v>0</v>
      </c>
      <c r="FW248">
        <v>0</v>
      </c>
      <c r="FX248">
        <v>0</v>
      </c>
      <c r="FY248" t="s">
        <v>69</v>
      </c>
      <c r="FZ248" t="s">
        <v>7399</v>
      </c>
      <c r="GA248" t="s">
        <v>30</v>
      </c>
      <c r="GB248" t="s">
        <v>30</v>
      </c>
      <c r="GC248" t="s">
        <v>30</v>
      </c>
    </row>
    <row r="249" spans="1:185" x14ac:dyDescent="0.25">
      <c r="A249" t="s">
        <v>453</v>
      </c>
      <c r="B249" t="s">
        <v>2146</v>
      </c>
      <c r="C249">
        <v>1</v>
      </c>
      <c r="D249" t="s">
        <v>2146</v>
      </c>
      <c r="E249">
        <v>1</v>
      </c>
      <c r="F249" t="s">
        <v>7379</v>
      </c>
      <c r="G249" t="s">
        <v>7379</v>
      </c>
      <c r="H249" t="s">
        <v>30</v>
      </c>
      <c r="I249" t="s">
        <v>30</v>
      </c>
      <c r="J249" t="s">
        <v>30</v>
      </c>
      <c r="K249" t="s">
        <v>30</v>
      </c>
      <c r="L249" t="s">
        <v>30</v>
      </c>
      <c r="M249" t="s">
        <v>30</v>
      </c>
      <c r="N249" t="s">
        <v>30</v>
      </c>
      <c r="O249" t="s">
        <v>30</v>
      </c>
      <c r="P249" t="s">
        <v>30</v>
      </c>
      <c r="Q249" s="29" t="s">
        <v>30</v>
      </c>
      <c r="R249" s="29" t="s">
        <v>30</v>
      </c>
      <c r="S249" t="s">
        <v>30</v>
      </c>
      <c r="T249" t="s">
        <v>30</v>
      </c>
      <c r="U249" t="s">
        <v>30</v>
      </c>
      <c r="V249" t="s">
        <v>30</v>
      </c>
      <c r="W249" t="s">
        <v>30</v>
      </c>
      <c r="X249" t="s">
        <v>30</v>
      </c>
      <c r="Y249" s="29" t="s">
        <v>30</v>
      </c>
      <c r="Z249" s="29" t="s">
        <v>30</v>
      </c>
      <c r="AA249" s="29" t="s">
        <v>30</v>
      </c>
      <c r="AB249" t="s">
        <v>30</v>
      </c>
      <c r="AC249" t="s">
        <v>30</v>
      </c>
      <c r="AD249" t="s">
        <v>30</v>
      </c>
      <c r="AE249" t="s">
        <v>30</v>
      </c>
      <c r="AF249" t="s">
        <v>30</v>
      </c>
      <c r="AG249" t="s">
        <v>30</v>
      </c>
      <c r="AH249" t="s">
        <v>30</v>
      </c>
      <c r="AI249" t="s">
        <v>30</v>
      </c>
      <c r="AJ249" t="s">
        <v>7429</v>
      </c>
      <c r="AK249" t="s">
        <v>30</v>
      </c>
      <c r="AL249" t="s">
        <v>30</v>
      </c>
      <c r="AM249" t="s">
        <v>30</v>
      </c>
      <c r="AN249" s="29" t="s">
        <v>30</v>
      </c>
      <c r="AO249" t="s">
        <v>30</v>
      </c>
      <c r="AP249" t="s">
        <v>30</v>
      </c>
      <c r="AQ249" t="s">
        <v>30</v>
      </c>
      <c r="AR249" t="s">
        <v>30</v>
      </c>
      <c r="AS249" t="s">
        <v>30</v>
      </c>
      <c r="AT249" t="s">
        <v>30</v>
      </c>
      <c r="AU249" t="s">
        <v>30</v>
      </c>
      <c r="AV249" t="s">
        <v>30</v>
      </c>
      <c r="AW249" t="s">
        <v>30</v>
      </c>
      <c r="AX249" t="s">
        <v>30</v>
      </c>
      <c r="AY249" t="s">
        <v>30</v>
      </c>
      <c r="AZ249" t="s">
        <v>30</v>
      </c>
      <c r="BA249" t="s">
        <v>30</v>
      </c>
      <c r="BB249" t="s">
        <v>30</v>
      </c>
      <c r="BC249" t="s">
        <v>30</v>
      </c>
      <c r="BD249" t="s">
        <v>30</v>
      </c>
      <c r="BE249" t="s">
        <v>30</v>
      </c>
      <c r="BF249" t="s">
        <v>30</v>
      </c>
      <c r="BG249" t="s">
        <v>30</v>
      </c>
      <c r="BH249" t="s">
        <v>30</v>
      </c>
      <c r="BI249" t="s">
        <v>30</v>
      </c>
      <c r="BJ249" t="s">
        <v>30</v>
      </c>
      <c r="BK249" s="29" t="s">
        <v>30</v>
      </c>
      <c r="BL249" t="s">
        <v>3914</v>
      </c>
      <c r="BM249" t="s">
        <v>3915</v>
      </c>
      <c r="BN249" s="30">
        <v>45306.361469907402</v>
      </c>
      <c r="BO249" t="s">
        <v>7430</v>
      </c>
      <c r="BP249" t="s">
        <v>7431</v>
      </c>
      <c r="BQ249" t="s">
        <v>7432</v>
      </c>
      <c r="BR249" t="s">
        <v>3962</v>
      </c>
      <c r="BS249" t="s">
        <v>3920</v>
      </c>
      <c r="BT249" t="s">
        <v>3921</v>
      </c>
      <c r="BU249" t="s">
        <v>4096</v>
      </c>
      <c r="BV249" t="s">
        <v>7433</v>
      </c>
      <c r="BW249" t="s">
        <v>7434</v>
      </c>
      <c r="BX249" t="s">
        <v>7386</v>
      </c>
      <c r="BY249" t="s">
        <v>3926</v>
      </c>
      <c r="BZ249" t="s">
        <v>3927</v>
      </c>
      <c r="CA249" s="30">
        <v>45306.361412036997</v>
      </c>
      <c r="CB249" s="30">
        <v>45306.361469907402</v>
      </c>
      <c r="CC249" s="30">
        <v>45306.356701388897</v>
      </c>
      <c r="CD249" t="s">
        <v>15</v>
      </c>
      <c r="CE249">
        <v>2024</v>
      </c>
      <c r="CF249">
        <v>1</v>
      </c>
      <c r="CG249" t="s">
        <v>3967</v>
      </c>
      <c r="CH249" t="s">
        <v>55</v>
      </c>
      <c r="CI249" t="s">
        <v>3929</v>
      </c>
      <c r="CJ249" t="s">
        <v>3930</v>
      </c>
      <c r="CK249" t="s">
        <v>3931</v>
      </c>
      <c r="CL249" t="s">
        <v>3967</v>
      </c>
      <c r="CM249">
        <v>2035</v>
      </c>
      <c r="CN249" t="s">
        <v>3967</v>
      </c>
      <c r="CO249" t="s">
        <v>3967</v>
      </c>
      <c r="CP249" s="30">
        <v>45306</v>
      </c>
      <c r="CQ249" s="30">
        <v>45486</v>
      </c>
      <c r="CR249" t="s">
        <v>3968</v>
      </c>
      <c r="CS249" t="s">
        <v>7435</v>
      </c>
      <c r="CT249" t="s">
        <v>7436</v>
      </c>
      <c r="CU249">
        <v>23654</v>
      </c>
      <c r="CV249">
        <v>59</v>
      </c>
      <c r="CW249" t="s">
        <v>3971</v>
      </c>
      <c r="CX249" t="s">
        <v>3968</v>
      </c>
      <c r="CY249" t="s">
        <v>7388</v>
      </c>
      <c r="CZ249" t="s">
        <v>7389</v>
      </c>
      <c r="DA249" t="s">
        <v>7437</v>
      </c>
      <c r="DB249" t="s">
        <v>7433</v>
      </c>
      <c r="DC249" t="s">
        <v>7433</v>
      </c>
      <c r="DD249" t="s">
        <v>6160</v>
      </c>
      <c r="DE249" t="s">
        <v>7438</v>
      </c>
      <c r="DF249" t="s">
        <v>3976</v>
      </c>
      <c r="DG249" t="s">
        <v>3968</v>
      </c>
      <c r="DH249" t="s">
        <v>3977</v>
      </c>
      <c r="DI249" t="s">
        <v>4184</v>
      </c>
      <c r="DJ249" t="s">
        <v>4185</v>
      </c>
      <c r="DK249" t="s">
        <v>7379</v>
      </c>
      <c r="DL249" t="s">
        <v>3926</v>
      </c>
      <c r="DM249" t="s">
        <v>3945</v>
      </c>
      <c r="DN249" t="s">
        <v>3927</v>
      </c>
      <c r="DO249" t="s">
        <v>7386</v>
      </c>
      <c r="DP249" t="s">
        <v>3980</v>
      </c>
      <c r="DQ249" t="s">
        <v>15</v>
      </c>
      <c r="DR249" t="s">
        <v>3980</v>
      </c>
      <c r="DS249" t="s">
        <v>3981</v>
      </c>
      <c r="DT249" t="s">
        <v>3949</v>
      </c>
      <c r="DU249" t="s">
        <v>7439</v>
      </c>
      <c r="DV249">
        <v>0</v>
      </c>
      <c r="DW249">
        <v>0</v>
      </c>
      <c r="DX249" t="s">
        <v>3931</v>
      </c>
      <c r="DY249" t="s">
        <v>7440</v>
      </c>
      <c r="DZ249" s="30" t="s">
        <v>30</v>
      </c>
      <c r="EA249" t="s">
        <v>3931</v>
      </c>
      <c r="EB249" t="s">
        <v>3931</v>
      </c>
      <c r="EC249" t="s">
        <v>3931</v>
      </c>
      <c r="ED249" t="s">
        <v>3931</v>
      </c>
      <c r="EE249" t="s">
        <v>7441</v>
      </c>
      <c r="EF249" t="s">
        <v>7442</v>
      </c>
      <c r="EG249" t="s">
        <v>30</v>
      </c>
      <c r="EH249" t="s">
        <v>30</v>
      </c>
      <c r="EI249" t="s">
        <v>30</v>
      </c>
      <c r="EJ249" t="s">
        <v>30</v>
      </c>
      <c r="EK249" t="s">
        <v>30</v>
      </c>
      <c r="EL249">
        <v>0</v>
      </c>
      <c r="EM249">
        <v>0</v>
      </c>
      <c r="EN249" t="s">
        <v>30</v>
      </c>
      <c r="EO249" t="s">
        <v>30</v>
      </c>
      <c r="EP249">
        <v>0</v>
      </c>
      <c r="EQ249">
        <v>0</v>
      </c>
      <c r="ER249">
        <v>1</v>
      </c>
      <c r="ES249" t="s">
        <v>62</v>
      </c>
      <c r="ET249" t="s">
        <v>7433</v>
      </c>
      <c r="EU249">
        <v>0</v>
      </c>
      <c r="EV249" t="s">
        <v>30</v>
      </c>
      <c r="EW249" t="s">
        <v>30</v>
      </c>
      <c r="EX249" t="s">
        <v>30</v>
      </c>
      <c r="EY249" t="s">
        <v>30</v>
      </c>
      <c r="EZ249" t="str">
        <f t="shared" si="3"/>
        <v/>
      </c>
      <c r="FA249">
        <v>5.78703703703704E-5</v>
      </c>
      <c r="FB249" t="s">
        <v>15</v>
      </c>
      <c r="FC249">
        <v>1</v>
      </c>
      <c r="FD249">
        <v>0</v>
      </c>
      <c r="FG249" t="s">
        <v>30</v>
      </c>
      <c r="FH249" t="s">
        <v>30</v>
      </c>
      <c r="FI249" t="s">
        <v>30</v>
      </c>
      <c r="FJ249" t="s">
        <v>30</v>
      </c>
      <c r="FK249" t="s">
        <v>30</v>
      </c>
      <c r="FL249">
        <v>1</v>
      </c>
      <c r="FM249" t="s">
        <v>7443</v>
      </c>
      <c r="FN249">
        <v>1</v>
      </c>
      <c r="FO249">
        <v>0</v>
      </c>
      <c r="FP249" t="s">
        <v>453</v>
      </c>
      <c r="FQ249">
        <v>1</v>
      </c>
      <c r="FR249">
        <v>0</v>
      </c>
      <c r="FS249" t="s">
        <v>30</v>
      </c>
      <c r="FT249" t="s">
        <v>55</v>
      </c>
      <c r="FU249">
        <v>0</v>
      </c>
      <c r="FV249">
        <v>0</v>
      </c>
      <c r="FW249">
        <v>0</v>
      </c>
      <c r="FX249">
        <v>0</v>
      </c>
      <c r="FY249" t="s">
        <v>62</v>
      </c>
      <c r="FZ249" t="s">
        <v>7379</v>
      </c>
      <c r="GA249" t="s">
        <v>30</v>
      </c>
      <c r="GB249" t="s">
        <v>30</v>
      </c>
      <c r="GC249" t="s">
        <v>30</v>
      </c>
    </row>
    <row r="250" spans="1:185" x14ac:dyDescent="0.25">
      <c r="A250" t="s">
        <v>453</v>
      </c>
      <c r="B250" t="s">
        <v>2146</v>
      </c>
      <c r="C250">
        <v>1</v>
      </c>
      <c r="D250" t="s">
        <v>2146</v>
      </c>
      <c r="E250">
        <v>1</v>
      </c>
      <c r="F250" t="s">
        <v>7379</v>
      </c>
      <c r="G250" t="s">
        <v>7379</v>
      </c>
      <c r="H250" t="s">
        <v>30</v>
      </c>
      <c r="I250" t="s">
        <v>30</v>
      </c>
      <c r="J250" t="s">
        <v>30</v>
      </c>
      <c r="K250" t="s">
        <v>30</v>
      </c>
      <c r="L250" t="s">
        <v>30</v>
      </c>
      <c r="M250" t="s">
        <v>30</v>
      </c>
      <c r="N250" t="s">
        <v>30</v>
      </c>
      <c r="O250" t="s">
        <v>30</v>
      </c>
      <c r="P250" t="s">
        <v>30</v>
      </c>
      <c r="Q250" s="29" t="s">
        <v>30</v>
      </c>
      <c r="R250" s="29" t="s">
        <v>30</v>
      </c>
      <c r="S250" t="s">
        <v>30</v>
      </c>
      <c r="T250" t="s">
        <v>30</v>
      </c>
      <c r="U250" t="s">
        <v>30</v>
      </c>
      <c r="V250" t="s">
        <v>30</v>
      </c>
      <c r="W250" t="s">
        <v>30</v>
      </c>
      <c r="X250" t="s">
        <v>30</v>
      </c>
      <c r="Y250" s="29" t="s">
        <v>30</v>
      </c>
      <c r="Z250" s="29" t="s">
        <v>30</v>
      </c>
      <c r="AA250" s="29" t="s">
        <v>30</v>
      </c>
      <c r="AB250" t="s">
        <v>30</v>
      </c>
      <c r="AC250" t="s">
        <v>30</v>
      </c>
      <c r="AD250" t="s">
        <v>30</v>
      </c>
      <c r="AE250" t="s">
        <v>30</v>
      </c>
      <c r="AF250" t="s">
        <v>30</v>
      </c>
      <c r="AG250" t="s">
        <v>30</v>
      </c>
      <c r="AH250" t="s">
        <v>30</v>
      </c>
      <c r="AI250" t="s">
        <v>30</v>
      </c>
      <c r="AJ250" t="s">
        <v>7444</v>
      </c>
      <c r="AK250" t="s">
        <v>30</v>
      </c>
      <c r="AL250" t="s">
        <v>30</v>
      </c>
      <c r="AM250" t="s">
        <v>30</v>
      </c>
      <c r="AN250" s="29" t="s">
        <v>30</v>
      </c>
      <c r="AO250" t="s">
        <v>30</v>
      </c>
      <c r="AP250" t="s">
        <v>30</v>
      </c>
      <c r="AQ250" t="s">
        <v>30</v>
      </c>
      <c r="AR250" t="s">
        <v>30</v>
      </c>
      <c r="AS250" t="s">
        <v>30</v>
      </c>
      <c r="AT250" t="s">
        <v>30</v>
      </c>
      <c r="AU250" t="s">
        <v>30</v>
      </c>
      <c r="AV250" t="s">
        <v>30</v>
      </c>
      <c r="AW250" t="s">
        <v>30</v>
      </c>
      <c r="AX250" t="s">
        <v>30</v>
      </c>
      <c r="AY250" t="s">
        <v>30</v>
      </c>
      <c r="AZ250" t="s">
        <v>30</v>
      </c>
      <c r="BA250" t="s">
        <v>30</v>
      </c>
      <c r="BB250" t="s">
        <v>30</v>
      </c>
      <c r="BC250" t="s">
        <v>30</v>
      </c>
      <c r="BD250" t="s">
        <v>30</v>
      </c>
      <c r="BE250" t="s">
        <v>30</v>
      </c>
      <c r="BF250" t="s">
        <v>30</v>
      </c>
      <c r="BG250" t="s">
        <v>30</v>
      </c>
      <c r="BH250" t="s">
        <v>30</v>
      </c>
      <c r="BI250" t="s">
        <v>30</v>
      </c>
      <c r="BJ250" t="s">
        <v>30</v>
      </c>
      <c r="BK250" s="29" t="s">
        <v>30</v>
      </c>
      <c r="BL250" t="s">
        <v>3914</v>
      </c>
      <c r="BM250" t="s">
        <v>3915</v>
      </c>
      <c r="BN250" s="30">
        <v>45544.448715277802</v>
      </c>
      <c r="BO250" t="s">
        <v>7445</v>
      </c>
      <c r="BP250" t="s">
        <v>7431</v>
      </c>
      <c r="BQ250" t="s">
        <v>7432</v>
      </c>
      <c r="BR250" t="s">
        <v>3962</v>
      </c>
      <c r="BS250" t="s">
        <v>3920</v>
      </c>
      <c r="BT250" t="s">
        <v>3921</v>
      </c>
      <c r="BU250" t="s">
        <v>4096</v>
      </c>
      <c r="BV250" t="s">
        <v>7433</v>
      </c>
      <c r="BW250" t="s">
        <v>7434</v>
      </c>
      <c r="BX250" t="s">
        <v>7386</v>
      </c>
      <c r="BY250" t="s">
        <v>3926</v>
      </c>
      <c r="BZ250" t="s">
        <v>3927</v>
      </c>
      <c r="CA250" s="30">
        <v>45544.448668981502</v>
      </c>
      <c r="CB250" s="30">
        <v>45544.448715277802</v>
      </c>
      <c r="CC250" s="30">
        <v>45544.445069444402</v>
      </c>
      <c r="CD250" t="s">
        <v>15</v>
      </c>
      <c r="CE250">
        <v>2024</v>
      </c>
      <c r="CF250">
        <v>9</v>
      </c>
      <c r="CG250" t="s">
        <v>3967</v>
      </c>
      <c r="CH250" t="s">
        <v>55</v>
      </c>
      <c r="CI250" t="s">
        <v>3929</v>
      </c>
      <c r="CJ250" t="s">
        <v>3930</v>
      </c>
      <c r="CK250" t="s">
        <v>3931</v>
      </c>
      <c r="CL250" t="s">
        <v>3967</v>
      </c>
      <c r="CM250">
        <v>2035</v>
      </c>
      <c r="CN250" t="s">
        <v>3967</v>
      </c>
      <c r="CO250" t="s">
        <v>3967</v>
      </c>
      <c r="CP250" s="30">
        <v>45544</v>
      </c>
      <c r="CQ250" s="30">
        <v>45724</v>
      </c>
      <c r="CR250" t="s">
        <v>3968</v>
      </c>
      <c r="CS250" t="s">
        <v>7435</v>
      </c>
      <c r="CT250" t="s">
        <v>7436</v>
      </c>
      <c r="CU250">
        <v>23654</v>
      </c>
      <c r="CV250">
        <v>59</v>
      </c>
      <c r="CW250" t="s">
        <v>3971</v>
      </c>
      <c r="CX250" t="s">
        <v>3968</v>
      </c>
      <c r="CY250" t="s">
        <v>7388</v>
      </c>
      <c r="CZ250" t="s">
        <v>7389</v>
      </c>
      <c r="DA250" t="s">
        <v>7437</v>
      </c>
      <c r="DB250" t="s">
        <v>7433</v>
      </c>
      <c r="DC250" t="s">
        <v>7433</v>
      </c>
      <c r="DD250" t="s">
        <v>6160</v>
      </c>
      <c r="DE250" t="s">
        <v>7438</v>
      </c>
      <c r="DF250" t="s">
        <v>3976</v>
      </c>
      <c r="DG250" t="s">
        <v>3968</v>
      </c>
      <c r="DH250" t="s">
        <v>3977</v>
      </c>
      <c r="DI250" t="s">
        <v>4184</v>
      </c>
      <c r="DJ250" t="s">
        <v>4185</v>
      </c>
      <c r="DK250" t="s">
        <v>7379</v>
      </c>
      <c r="DL250" t="s">
        <v>3926</v>
      </c>
      <c r="DM250" t="s">
        <v>3945</v>
      </c>
      <c r="DN250" t="s">
        <v>3927</v>
      </c>
      <c r="DO250" t="s">
        <v>7386</v>
      </c>
      <c r="DP250" t="s">
        <v>3980</v>
      </c>
      <c r="DQ250" t="s">
        <v>15</v>
      </c>
      <c r="DR250" t="s">
        <v>3980</v>
      </c>
      <c r="DS250" t="s">
        <v>3981</v>
      </c>
      <c r="DT250" t="s">
        <v>3949</v>
      </c>
      <c r="DU250" t="s">
        <v>7439</v>
      </c>
      <c r="DV250">
        <v>0</v>
      </c>
      <c r="DW250">
        <v>0</v>
      </c>
      <c r="DX250" t="s">
        <v>3931</v>
      </c>
      <c r="DY250" t="s">
        <v>7440</v>
      </c>
      <c r="DZ250" s="30" t="s">
        <v>30</v>
      </c>
      <c r="EA250" t="s">
        <v>3931</v>
      </c>
      <c r="EB250" t="s">
        <v>3931</v>
      </c>
      <c r="EC250" t="s">
        <v>3931</v>
      </c>
      <c r="ED250" t="s">
        <v>3931</v>
      </c>
      <c r="EE250" t="s">
        <v>7441</v>
      </c>
      <c r="EF250" t="s">
        <v>7446</v>
      </c>
      <c r="EG250" t="s">
        <v>30</v>
      </c>
      <c r="EH250" t="s">
        <v>30</v>
      </c>
      <c r="EI250" t="s">
        <v>30</v>
      </c>
      <c r="EJ250" t="s">
        <v>30</v>
      </c>
      <c r="EK250" t="s">
        <v>30</v>
      </c>
      <c r="EL250">
        <v>0</v>
      </c>
      <c r="EM250">
        <v>0</v>
      </c>
      <c r="EN250" t="s">
        <v>30</v>
      </c>
      <c r="EO250" t="s">
        <v>30</v>
      </c>
      <c r="EP250">
        <v>0</v>
      </c>
      <c r="EQ250">
        <v>0</v>
      </c>
      <c r="ER250">
        <v>1</v>
      </c>
      <c r="ES250" t="s">
        <v>62</v>
      </c>
      <c r="ET250" t="s">
        <v>7433</v>
      </c>
      <c r="EU250">
        <v>0</v>
      </c>
      <c r="EV250" t="s">
        <v>30</v>
      </c>
      <c r="EW250" t="s">
        <v>30</v>
      </c>
      <c r="EX250" t="s">
        <v>30</v>
      </c>
      <c r="EY250" t="s">
        <v>30</v>
      </c>
      <c r="EZ250" t="str">
        <f t="shared" si="3"/>
        <v/>
      </c>
      <c r="FA250">
        <v>4.6296296296296301E-5</v>
      </c>
      <c r="FB250" t="s">
        <v>15</v>
      </c>
      <c r="FC250">
        <v>1</v>
      </c>
      <c r="FD250">
        <v>0</v>
      </c>
      <c r="FG250" t="s">
        <v>30</v>
      </c>
      <c r="FH250" t="s">
        <v>30</v>
      </c>
      <c r="FI250" t="s">
        <v>30</v>
      </c>
      <c r="FJ250" t="s">
        <v>30</v>
      </c>
      <c r="FK250" t="s">
        <v>30</v>
      </c>
      <c r="FL250">
        <v>1</v>
      </c>
      <c r="FM250" t="s">
        <v>7443</v>
      </c>
      <c r="FN250">
        <v>1</v>
      </c>
      <c r="FO250">
        <v>0</v>
      </c>
      <c r="FP250" t="s">
        <v>453</v>
      </c>
      <c r="FQ250">
        <v>1</v>
      </c>
      <c r="FR250">
        <v>0</v>
      </c>
      <c r="FS250" t="s">
        <v>30</v>
      </c>
      <c r="FT250" t="s">
        <v>55</v>
      </c>
      <c r="FU250">
        <v>0</v>
      </c>
      <c r="FV250">
        <v>0</v>
      </c>
      <c r="FW250">
        <v>0</v>
      </c>
      <c r="FX250">
        <v>0</v>
      </c>
      <c r="FY250" t="s">
        <v>62</v>
      </c>
      <c r="FZ250" t="s">
        <v>7379</v>
      </c>
      <c r="GA250" t="s">
        <v>30</v>
      </c>
      <c r="GB250" t="s">
        <v>30</v>
      </c>
      <c r="GC250" t="s">
        <v>30</v>
      </c>
    </row>
    <row r="251" spans="1:185" x14ac:dyDescent="0.25">
      <c r="A251" t="s">
        <v>453</v>
      </c>
      <c r="B251" t="s">
        <v>2146</v>
      </c>
      <c r="C251">
        <v>1</v>
      </c>
      <c r="D251" t="s">
        <v>2146</v>
      </c>
      <c r="E251">
        <v>1</v>
      </c>
      <c r="F251" t="s">
        <v>7399</v>
      </c>
      <c r="G251" t="s">
        <v>7399</v>
      </c>
      <c r="H251" t="s">
        <v>30</v>
      </c>
      <c r="I251" t="s">
        <v>30</v>
      </c>
      <c r="J251" t="s">
        <v>30</v>
      </c>
      <c r="K251" t="s">
        <v>30</v>
      </c>
      <c r="L251" t="s">
        <v>30</v>
      </c>
      <c r="M251" t="s">
        <v>30</v>
      </c>
      <c r="N251" t="s">
        <v>30</v>
      </c>
      <c r="O251" t="s">
        <v>30</v>
      </c>
      <c r="P251" t="s">
        <v>30</v>
      </c>
      <c r="Q251" s="29" t="s">
        <v>30</v>
      </c>
      <c r="R251" s="29" t="s">
        <v>30</v>
      </c>
      <c r="S251" t="s">
        <v>30</v>
      </c>
      <c r="T251" t="s">
        <v>30</v>
      </c>
      <c r="U251" t="s">
        <v>30</v>
      </c>
      <c r="V251" t="s">
        <v>30</v>
      </c>
      <c r="W251" t="s">
        <v>30</v>
      </c>
      <c r="X251" t="s">
        <v>30</v>
      </c>
      <c r="Y251" s="29" t="s">
        <v>30</v>
      </c>
      <c r="Z251" s="29" t="s">
        <v>30</v>
      </c>
      <c r="AA251" s="29" t="s">
        <v>30</v>
      </c>
      <c r="AB251" t="s">
        <v>30</v>
      </c>
      <c r="AC251" t="s">
        <v>30</v>
      </c>
      <c r="AD251" t="s">
        <v>30</v>
      </c>
      <c r="AE251" t="s">
        <v>30</v>
      </c>
      <c r="AF251" t="s">
        <v>30</v>
      </c>
      <c r="AG251" t="s">
        <v>30</v>
      </c>
      <c r="AH251" t="s">
        <v>30</v>
      </c>
      <c r="AI251" t="s">
        <v>30</v>
      </c>
      <c r="AJ251" t="s">
        <v>7447</v>
      </c>
      <c r="AK251" t="s">
        <v>30</v>
      </c>
      <c r="AL251" t="s">
        <v>30</v>
      </c>
      <c r="AM251" t="s">
        <v>30</v>
      </c>
      <c r="AN251" s="29" t="s">
        <v>30</v>
      </c>
      <c r="AO251" t="s">
        <v>30</v>
      </c>
      <c r="AP251" t="s">
        <v>30</v>
      </c>
      <c r="AQ251" t="s">
        <v>30</v>
      </c>
      <c r="AR251" t="s">
        <v>30</v>
      </c>
      <c r="AS251" t="s">
        <v>30</v>
      </c>
      <c r="AT251" t="s">
        <v>30</v>
      </c>
      <c r="AU251" t="s">
        <v>30</v>
      </c>
      <c r="AV251" t="s">
        <v>30</v>
      </c>
      <c r="AW251" t="s">
        <v>30</v>
      </c>
      <c r="AX251" t="s">
        <v>30</v>
      </c>
      <c r="AY251" t="s">
        <v>30</v>
      </c>
      <c r="AZ251" t="s">
        <v>30</v>
      </c>
      <c r="BA251" t="s">
        <v>30</v>
      </c>
      <c r="BB251" t="s">
        <v>30</v>
      </c>
      <c r="BC251" t="s">
        <v>30</v>
      </c>
      <c r="BD251" t="s">
        <v>30</v>
      </c>
      <c r="BE251" t="s">
        <v>30</v>
      </c>
      <c r="BF251" t="s">
        <v>30</v>
      </c>
      <c r="BG251" t="s">
        <v>30</v>
      </c>
      <c r="BH251" t="s">
        <v>30</v>
      </c>
      <c r="BI251" t="s">
        <v>30</v>
      </c>
      <c r="BJ251" t="s">
        <v>30</v>
      </c>
      <c r="BK251" s="29" t="s">
        <v>30</v>
      </c>
      <c r="BL251" t="s">
        <v>3914</v>
      </c>
      <c r="BM251" t="s">
        <v>3915</v>
      </c>
      <c r="BN251" s="30">
        <v>45294.512986111098</v>
      </c>
      <c r="BO251" t="s">
        <v>7448</v>
      </c>
      <c r="BP251" t="s">
        <v>6249</v>
      </c>
      <c r="BQ251" t="s">
        <v>6251</v>
      </c>
      <c r="BR251" t="s">
        <v>4193</v>
      </c>
      <c r="BS251" t="s">
        <v>3920</v>
      </c>
      <c r="BT251" t="s">
        <v>3921</v>
      </c>
      <c r="BU251" t="s">
        <v>6252</v>
      </c>
      <c r="BV251" t="s">
        <v>7449</v>
      </c>
      <c r="BW251" t="s">
        <v>7450</v>
      </c>
      <c r="BX251" t="s">
        <v>7406</v>
      </c>
      <c r="BY251" t="s">
        <v>3926</v>
      </c>
      <c r="BZ251" t="s">
        <v>3927</v>
      </c>
      <c r="CA251" s="30">
        <v>45294.512025463002</v>
      </c>
      <c r="CB251" s="30">
        <v>45294.512037036999</v>
      </c>
      <c r="CC251" s="30">
        <v>45294.499918981499</v>
      </c>
      <c r="CD251" t="s">
        <v>15</v>
      </c>
      <c r="CE251">
        <v>2024</v>
      </c>
      <c r="CF251">
        <v>1</v>
      </c>
      <c r="CG251" t="s">
        <v>7425</v>
      </c>
      <c r="CH251" t="s">
        <v>63</v>
      </c>
      <c r="CI251" t="s">
        <v>3929</v>
      </c>
      <c r="CJ251" t="s">
        <v>3930</v>
      </c>
      <c r="CK251" t="s">
        <v>7425</v>
      </c>
      <c r="CL251" t="s">
        <v>3931</v>
      </c>
      <c r="CM251">
        <v>13126</v>
      </c>
      <c r="CN251" t="s">
        <v>4222</v>
      </c>
      <c r="CO251" t="s">
        <v>7425</v>
      </c>
      <c r="CP251" s="30">
        <v>45294</v>
      </c>
      <c r="CQ251" s="30">
        <v>45660</v>
      </c>
      <c r="CR251" t="s">
        <v>3968</v>
      </c>
      <c r="CS251" t="s">
        <v>6241</v>
      </c>
      <c r="CT251" t="s">
        <v>6240</v>
      </c>
      <c r="CU251">
        <v>31519</v>
      </c>
      <c r="CV251">
        <v>37</v>
      </c>
      <c r="CW251" t="s">
        <v>3935</v>
      </c>
      <c r="CX251" t="s">
        <v>3996</v>
      </c>
      <c r="CY251" t="s">
        <v>7408</v>
      </c>
      <c r="CZ251" t="s">
        <v>7409</v>
      </c>
      <c r="DA251" t="s">
        <v>7451</v>
      </c>
      <c r="DB251" t="s">
        <v>4097</v>
      </c>
      <c r="DC251" t="s">
        <v>7449</v>
      </c>
      <c r="DD251" t="s">
        <v>7452</v>
      </c>
      <c r="DE251" t="s">
        <v>7453</v>
      </c>
      <c r="DF251" t="s">
        <v>6427</v>
      </c>
      <c r="DG251" t="s">
        <v>3996</v>
      </c>
      <c r="DH251" t="s">
        <v>7454</v>
      </c>
      <c r="DI251" t="s">
        <v>7415</v>
      </c>
      <c r="DJ251" t="s">
        <v>7416</v>
      </c>
      <c r="DK251" t="s">
        <v>7399</v>
      </c>
      <c r="DL251" t="s">
        <v>3926</v>
      </c>
      <c r="DM251" t="s">
        <v>3945</v>
      </c>
      <c r="DN251" t="s">
        <v>3927</v>
      </c>
      <c r="DO251" t="s">
        <v>7406</v>
      </c>
      <c r="DP251" t="s">
        <v>6980</v>
      </c>
      <c r="DQ251" t="s">
        <v>15</v>
      </c>
      <c r="DR251" t="s">
        <v>6980</v>
      </c>
      <c r="DS251" t="s">
        <v>3981</v>
      </c>
      <c r="DT251" t="s">
        <v>3949</v>
      </c>
      <c r="DU251" t="s">
        <v>7455</v>
      </c>
      <c r="DV251">
        <v>0.01</v>
      </c>
      <c r="DW251">
        <v>0.01</v>
      </c>
      <c r="DX251" t="s">
        <v>3931</v>
      </c>
      <c r="DY251" t="s">
        <v>7418</v>
      </c>
      <c r="DZ251" s="30" t="s">
        <v>30</v>
      </c>
      <c r="EA251" t="s">
        <v>3931</v>
      </c>
      <c r="EB251" t="s">
        <v>3931</v>
      </c>
      <c r="EC251" t="s">
        <v>3931</v>
      </c>
      <c r="ED251" t="s">
        <v>3931</v>
      </c>
      <c r="EE251" t="s">
        <v>6226</v>
      </c>
      <c r="EF251" t="s">
        <v>7456</v>
      </c>
      <c r="EG251" t="s">
        <v>30</v>
      </c>
      <c r="EH251" t="s">
        <v>30</v>
      </c>
      <c r="EI251" t="s">
        <v>30</v>
      </c>
      <c r="EJ251" t="s">
        <v>30</v>
      </c>
      <c r="EK251" t="s">
        <v>30</v>
      </c>
      <c r="EL251">
        <v>0</v>
      </c>
      <c r="EM251">
        <v>0</v>
      </c>
      <c r="EN251" t="s">
        <v>30</v>
      </c>
      <c r="EO251" t="s">
        <v>30</v>
      </c>
      <c r="EP251">
        <v>0</v>
      </c>
      <c r="EQ251">
        <v>0</v>
      </c>
      <c r="ER251">
        <v>1</v>
      </c>
      <c r="ES251" t="s">
        <v>64</v>
      </c>
      <c r="ET251" t="s">
        <v>7449</v>
      </c>
      <c r="EU251">
        <v>0</v>
      </c>
      <c r="EV251" t="s">
        <v>30</v>
      </c>
      <c r="EW251" t="s">
        <v>30</v>
      </c>
      <c r="EX251" t="s">
        <v>30</v>
      </c>
      <c r="EY251" t="s">
        <v>30</v>
      </c>
      <c r="EZ251" t="str">
        <f t="shared" si="3"/>
        <v/>
      </c>
      <c r="FA251">
        <v>9.6064814814814797E-4</v>
      </c>
      <c r="FB251" t="s">
        <v>15</v>
      </c>
      <c r="FC251">
        <v>1</v>
      </c>
      <c r="FD251">
        <v>0</v>
      </c>
      <c r="FG251" t="s">
        <v>30</v>
      </c>
      <c r="FH251" t="s">
        <v>30</v>
      </c>
      <c r="FI251" t="s">
        <v>30</v>
      </c>
      <c r="FJ251" t="s">
        <v>30</v>
      </c>
      <c r="FK251" t="s">
        <v>30</v>
      </c>
      <c r="FL251">
        <v>1</v>
      </c>
      <c r="FM251" t="s">
        <v>7443</v>
      </c>
      <c r="FN251">
        <v>1</v>
      </c>
      <c r="FO251">
        <v>0</v>
      </c>
      <c r="FP251" t="s">
        <v>453</v>
      </c>
      <c r="FQ251">
        <v>1</v>
      </c>
      <c r="FR251">
        <v>0</v>
      </c>
      <c r="FS251" t="s">
        <v>30</v>
      </c>
      <c r="FT251" t="s">
        <v>63</v>
      </c>
      <c r="FU251">
        <v>0</v>
      </c>
      <c r="FV251">
        <v>0</v>
      </c>
      <c r="FW251">
        <v>0</v>
      </c>
      <c r="FX251">
        <v>0</v>
      </c>
      <c r="FY251" t="s">
        <v>64</v>
      </c>
      <c r="FZ251" t="s">
        <v>7399</v>
      </c>
      <c r="GA251" t="s">
        <v>30</v>
      </c>
      <c r="GB251" t="s">
        <v>30</v>
      </c>
      <c r="GC251" t="s">
        <v>30</v>
      </c>
    </row>
    <row r="252" spans="1:185" x14ac:dyDescent="0.25">
      <c r="A252" t="s">
        <v>453</v>
      </c>
      <c r="B252" t="s">
        <v>2146</v>
      </c>
      <c r="C252">
        <v>1</v>
      </c>
      <c r="D252" t="s">
        <v>2146</v>
      </c>
      <c r="E252">
        <v>1</v>
      </c>
      <c r="F252" t="s">
        <v>6634</v>
      </c>
      <c r="G252" t="s">
        <v>6634</v>
      </c>
      <c r="H252" t="s">
        <v>30</v>
      </c>
      <c r="I252" t="s">
        <v>30</v>
      </c>
      <c r="J252" t="s">
        <v>30</v>
      </c>
      <c r="K252" t="s">
        <v>30</v>
      </c>
      <c r="L252" t="s">
        <v>30</v>
      </c>
      <c r="M252" t="s">
        <v>30</v>
      </c>
      <c r="N252" t="s">
        <v>30</v>
      </c>
      <c r="O252" t="s">
        <v>30</v>
      </c>
      <c r="P252" t="s">
        <v>30</v>
      </c>
      <c r="Q252" s="29" t="s">
        <v>30</v>
      </c>
      <c r="R252" s="29" t="s">
        <v>30</v>
      </c>
      <c r="S252" t="s">
        <v>30</v>
      </c>
      <c r="T252" t="s">
        <v>30</v>
      </c>
      <c r="U252" t="s">
        <v>30</v>
      </c>
      <c r="V252" t="s">
        <v>30</v>
      </c>
      <c r="W252" t="s">
        <v>30</v>
      </c>
      <c r="X252" t="s">
        <v>30</v>
      </c>
      <c r="Y252" s="29" t="s">
        <v>30</v>
      </c>
      <c r="Z252" s="29" t="s">
        <v>30</v>
      </c>
      <c r="AA252" s="29" t="s">
        <v>30</v>
      </c>
      <c r="AB252" t="s">
        <v>30</v>
      </c>
      <c r="AC252" t="s">
        <v>30</v>
      </c>
      <c r="AD252" t="s">
        <v>30</v>
      </c>
      <c r="AE252" t="s">
        <v>30</v>
      </c>
      <c r="AF252" t="s">
        <v>30</v>
      </c>
      <c r="AG252" t="s">
        <v>30</v>
      </c>
      <c r="AH252" t="s">
        <v>30</v>
      </c>
      <c r="AI252" t="s">
        <v>30</v>
      </c>
      <c r="AJ252" t="s">
        <v>7457</v>
      </c>
      <c r="AK252" t="s">
        <v>30</v>
      </c>
      <c r="AL252" t="s">
        <v>30</v>
      </c>
      <c r="AM252" t="s">
        <v>30</v>
      </c>
      <c r="AN252" s="29" t="s">
        <v>30</v>
      </c>
      <c r="AO252" t="s">
        <v>30</v>
      </c>
      <c r="AP252" t="s">
        <v>30</v>
      </c>
      <c r="AQ252" t="s">
        <v>30</v>
      </c>
      <c r="AR252" t="s">
        <v>30</v>
      </c>
      <c r="AS252" t="s">
        <v>30</v>
      </c>
      <c r="AT252" t="s">
        <v>30</v>
      </c>
      <c r="AU252" t="s">
        <v>30</v>
      </c>
      <c r="AV252" t="s">
        <v>30</v>
      </c>
      <c r="AW252" t="s">
        <v>30</v>
      </c>
      <c r="AX252" t="s">
        <v>30</v>
      </c>
      <c r="AY252" t="s">
        <v>30</v>
      </c>
      <c r="AZ252" t="s">
        <v>30</v>
      </c>
      <c r="BA252" t="s">
        <v>30</v>
      </c>
      <c r="BB252" t="s">
        <v>30</v>
      </c>
      <c r="BC252" t="s">
        <v>30</v>
      </c>
      <c r="BD252" t="s">
        <v>30</v>
      </c>
      <c r="BE252" t="s">
        <v>30</v>
      </c>
      <c r="BF252" t="s">
        <v>30</v>
      </c>
      <c r="BG252" t="s">
        <v>30</v>
      </c>
      <c r="BH252" t="s">
        <v>30</v>
      </c>
      <c r="BI252" t="s">
        <v>30</v>
      </c>
      <c r="BJ252" t="s">
        <v>30</v>
      </c>
      <c r="BK252" s="29" t="s">
        <v>30</v>
      </c>
      <c r="BL252" t="s">
        <v>3914</v>
      </c>
      <c r="BM252" t="s">
        <v>3915</v>
      </c>
      <c r="BN252" s="30">
        <v>45457.326226851903</v>
      </c>
      <c r="BO252" t="s">
        <v>7458</v>
      </c>
      <c r="BP252" t="s">
        <v>7459</v>
      </c>
      <c r="BQ252" t="s">
        <v>7460</v>
      </c>
      <c r="BR252" t="s">
        <v>3919</v>
      </c>
      <c r="BS252" t="s">
        <v>3920</v>
      </c>
      <c r="BT252" t="s">
        <v>3921</v>
      </c>
      <c r="BU252" t="s">
        <v>4438</v>
      </c>
      <c r="BV252" t="s">
        <v>7461</v>
      </c>
      <c r="BW252" t="s">
        <v>7462</v>
      </c>
      <c r="BX252" t="s">
        <v>6641</v>
      </c>
      <c r="BY252" t="s">
        <v>3926</v>
      </c>
      <c r="BZ252" t="s">
        <v>3927</v>
      </c>
      <c r="CA252" s="30">
        <v>45455.5918171296</v>
      </c>
      <c r="CB252" s="30">
        <v>45455.5918171296</v>
      </c>
      <c r="CC252" s="30">
        <v>45455.579849537004</v>
      </c>
      <c r="CD252" t="s">
        <v>14</v>
      </c>
      <c r="CE252">
        <v>2024</v>
      </c>
      <c r="CF252">
        <v>6</v>
      </c>
      <c r="CG252" t="s">
        <v>7463</v>
      </c>
      <c r="CH252" t="s">
        <v>55</v>
      </c>
      <c r="CI252" t="s">
        <v>3929</v>
      </c>
      <c r="CJ252" t="s">
        <v>3930</v>
      </c>
      <c r="CK252" t="s">
        <v>3931</v>
      </c>
      <c r="CL252" t="s">
        <v>7463</v>
      </c>
      <c r="CM252">
        <v>69999</v>
      </c>
      <c r="CN252" t="s">
        <v>7464</v>
      </c>
      <c r="CO252" t="s">
        <v>7463</v>
      </c>
      <c r="CP252" s="30" t="s">
        <v>30</v>
      </c>
      <c r="CQ252" s="30" t="s">
        <v>30</v>
      </c>
      <c r="CR252" t="s">
        <v>3932</v>
      </c>
      <c r="CS252" t="s">
        <v>7465</v>
      </c>
      <c r="CT252" t="s">
        <v>7466</v>
      </c>
      <c r="CU252">
        <v>29093</v>
      </c>
      <c r="CV252">
        <v>44</v>
      </c>
      <c r="CW252" t="s">
        <v>3971</v>
      </c>
      <c r="CX252" t="s">
        <v>3932</v>
      </c>
      <c r="CY252" t="s">
        <v>7467</v>
      </c>
      <c r="CZ252" t="s">
        <v>6644</v>
      </c>
      <c r="DA252" t="s">
        <v>7468</v>
      </c>
      <c r="DB252" t="s">
        <v>7461</v>
      </c>
      <c r="DC252" t="s">
        <v>7461</v>
      </c>
      <c r="DD252" t="s">
        <v>7469</v>
      </c>
      <c r="DE252" t="s">
        <v>7470</v>
      </c>
      <c r="DF252" t="s">
        <v>7413</v>
      </c>
      <c r="DG252" t="s">
        <v>3932</v>
      </c>
      <c r="DH252" t="s">
        <v>5893</v>
      </c>
      <c r="DI252" t="s">
        <v>4184</v>
      </c>
      <c r="DJ252" t="s">
        <v>6649</v>
      </c>
      <c r="DK252" t="s">
        <v>6634</v>
      </c>
      <c r="DL252" t="s">
        <v>3926</v>
      </c>
      <c r="DM252" t="s">
        <v>3945</v>
      </c>
      <c r="DN252" t="s">
        <v>3927</v>
      </c>
      <c r="DO252" t="s">
        <v>6641</v>
      </c>
      <c r="DP252" t="s">
        <v>4049</v>
      </c>
      <c r="DQ252" t="s">
        <v>14</v>
      </c>
      <c r="DR252" t="s">
        <v>14</v>
      </c>
      <c r="DS252" t="s">
        <v>3948</v>
      </c>
      <c r="DT252" t="s">
        <v>3949</v>
      </c>
      <c r="DU252" t="s">
        <v>7471</v>
      </c>
      <c r="DV252">
        <v>41.38</v>
      </c>
      <c r="DW252">
        <v>41.38</v>
      </c>
      <c r="DX252" t="s">
        <v>3931</v>
      </c>
      <c r="DY252" t="s">
        <v>7472</v>
      </c>
      <c r="DZ252" s="30">
        <v>45456.324178240699</v>
      </c>
      <c r="EA252" t="s">
        <v>4449</v>
      </c>
      <c r="EB252" t="s">
        <v>3931</v>
      </c>
      <c r="EC252" t="s">
        <v>4450</v>
      </c>
      <c r="ED252" t="s">
        <v>4451</v>
      </c>
      <c r="EE252" t="s">
        <v>7473</v>
      </c>
      <c r="EF252" t="s">
        <v>7474</v>
      </c>
      <c r="EG252" t="s">
        <v>40</v>
      </c>
      <c r="EH252">
        <v>0</v>
      </c>
      <c r="EI252">
        <v>1</v>
      </c>
      <c r="EJ252">
        <v>0</v>
      </c>
      <c r="EK252">
        <v>0</v>
      </c>
      <c r="EL252">
        <v>0</v>
      </c>
      <c r="EM252">
        <v>0</v>
      </c>
      <c r="EN252">
        <v>0</v>
      </c>
      <c r="EO252">
        <v>0</v>
      </c>
      <c r="EP252">
        <v>0</v>
      </c>
      <c r="EQ252">
        <v>0</v>
      </c>
      <c r="ER252">
        <v>1</v>
      </c>
      <c r="ES252" t="s">
        <v>71</v>
      </c>
      <c r="ET252" t="s">
        <v>7461</v>
      </c>
      <c r="EU252">
        <v>1</v>
      </c>
      <c r="EV252" t="s">
        <v>30</v>
      </c>
      <c r="EW252" t="s">
        <v>30</v>
      </c>
      <c r="EX252" t="s">
        <v>30</v>
      </c>
      <c r="EY252" t="s">
        <v>30</v>
      </c>
      <c r="EZ252" t="str">
        <f t="shared" si="3"/>
        <v/>
      </c>
      <c r="FA252">
        <v>1.7344097222222199</v>
      </c>
      <c r="FB252" t="s">
        <v>14</v>
      </c>
      <c r="FC252">
        <v>0</v>
      </c>
      <c r="FD252">
        <v>1</v>
      </c>
      <c r="FG252" t="s">
        <v>30</v>
      </c>
      <c r="FH252" t="s">
        <v>30</v>
      </c>
      <c r="FI252" t="s">
        <v>30</v>
      </c>
      <c r="FJ252" t="s">
        <v>30</v>
      </c>
      <c r="FK252" t="s">
        <v>30</v>
      </c>
      <c r="FL252">
        <v>1</v>
      </c>
      <c r="FM252" t="s">
        <v>7443</v>
      </c>
      <c r="FN252">
        <v>0</v>
      </c>
      <c r="FO252">
        <v>1</v>
      </c>
      <c r="FP252" t="s">
        <v>453</v>
      </c>
      <c r="FQ252">
        <v>0</v>
      </c>
      <c r="FR252">
        <v>1</v>
      </c>
      <c r="FS252" t="s">
        <v>30</v>
      </c>
      <c r="FT252" t="s">
        <v>55</v>
      </c>
      <c r="FU252">
        <v>0</v>
      </c>
      <c r="FV252">
        <v>0</v>
      </c>
      <c r="FW252">
        <v>0</v>
      </c>
      <c r="FX252">
        <v>0</v>
      </c>
      <c r="FY252" t="s">
        <v>71</v>
      </c>
      <c r="FZ252" t="s">
        <v>6634</v>
      </c>
      <c r="GA252" t="s">
        <v>40</v>
      </c>
      <c r="GB252" t="s">
        <v>30</v>
      </c>
      <c r="GC252" t="s">
        <v>30</v>
      </c>
    </row>
    <row r="253" spans="1:185" x14ac:dyDescent="0.25">
      <c r="A253" t="s">
        <v>457</v>
      </c>
      <c r="B253" t="s">
        <v>2152</v>
      </c>
      <c r="C253">
        <v>1</v>
      </c>
      <c r="D253" t="s">
        <v>2152</v>
      </c>
      <c r="E253">
        <v>1</v>
      </c>
      <c r="F253" t="s">
        <v>7379</v>
      </c>
      <c r="G253" t="s">
        <v>7379</v>
      </c>
      <c r="H253" t="s">
        <v>30</v>
      </c>
      <c r="I253" t="s">
        <v>30</v>
      </c>
      <c r="J253" t="s">
        <v>30</v>
      </c>
      <c r="K253" t="s">
        <v>30</v>
      </c>
      <c r="L253" t="s">
        <v>30</v>
      </c>
      <c r="M253" t="s">
        <v>30</v>
      </c>
      <c r="N253" t="s">
        <v>30</v>
      </c>
      <c r="O253" t="s">
        <v>30</v>
      </c>
      <c r="P253" t="s">
        <v>30</v>
      </c>
      <c r="Q253" s="29" t="s">
        <v>30</v>
      </c>
      <c r="R253" s="29" t="s">
        <v>30</v>
      </c>
      <c r="S253" t="s">
        <v>30</v>
      </c>
      <c r="T253" t="s">
        <v>30</v>
      </c>
      <c r="U253" t="s">
        <v>30</v>
      </c>
      <c r="V253" t="s">
        <v>30</v>
      </c>
      <c r="W253" t="s">
        <v>30</v>
      </c>
      <c r="X253" t="s">
        <v>30</v>
      </c>
      <c r="Y253" s="29" t="s">
        <v>30</v>
      </c>
      <c r="Z253" s="29" t="s">
        <v>30</v>
      </c>
      <c r="AA253" s="29" t="s">
        <v>30</v>
      </c>
      <c r="AB253" t="s">
        <v>30</v>
      </c>
      <c r="AC253" t="s">
        <v>30</v>
      </c>
      <c r="AD253" t="s">
        <v>30</v>
      </c>
      <c r="AE253" t="s">
        <v>30</v>
      </c>
      <c r="AF253" t="s">
        <v>30</v>
      </c>
      <c r="AG253" t="s">
        <v>30</v>
      </c>
      <c r="AH253" t="s">
        <v>30</v>
      </c>
      <c r="AI253" t="s">
        <v>30</v>
      </c>
      <c r="AJ253" t="s">
        <v>7475</v>
      </c>
      <c r="AK253" t="s">
        <v>30</v>
      </c>
      <c r="AL253" t="s">
        <v>30</v>
      </c>
      <c r="AM253" t="s">
        <v>30</v>
      </c>
      <c r="AN253" s="29" t="s">
        <v>30</v>
      </c>
      <c r="AO253" t="s">
        <v>30</v>
      </c>
      <c r="AP253" t="s">
        <v>30</v>
      </c>
      <c r="AQ253" t="s">
        <v>30</v>
      </c>
      <c r="AR253" t="s">
        <v>30</v>
      </c>
      <c r="AS253" t="s">
        <v>30</v>
      </c>
      <c r="AT253" t="s">
        <v>30</v>
      </c>
      <c r="AU253" t="s">
        <v>30</v>
      </c>
      <c r="AV253" t="s">
        <v>30</v>
      </c>
      <c r="AW253" t="s">
        <v>30</v>
      </c>
      <c r="AX253" t="s">
        <v>30</v>
      </c>
      <c r="AY253" t="s">
        <v>30</v>
      </c>
      <c r="AZ253" t="s">
        <v>30</v>
      </c>
      <c r="BA253" t="s">
        <v>30</v>
      </c>
      <c r="BB253" t="s">
        <v>30</v>
      </c>
      <c r="BC253" t="s">
        <v>30</v>
      </c>
      <c r="BD253" t="s">
        <v>30</v>
      </c>
      <c r="BE253" t="s">
        <v>30</v>
      </c>
      <c r="BF253" t="s">
        <v>30</v>
      </c>
      <c r="BG253" t="s">
        <v>30</v>
      </c>
      <c r="BH253" t="s">
        <v>30</v>
      </c>
      <c r="BI253" t="s">
        <v>30</v>
      </c>
      <c r="BJ253" t="s">
        <v>30</v>
      </c>
      <c r="BK253" s="29" t="s">
        <v>30</v>
      </c>
      <c r="BL253" t="s">
        <v>3914</v>
      </c>
      <c r="BM253" t="s">
        <v>3915</v>
      </c>
      <c r="BN253" s="30">
        <v>45336.379421296297</v>
      </c>
      <c r="BO253" t="s">
        <v>7476</v>
      </c>
      <c r="BP253" t="s">
        <v>7477</v>
      </c>
      <c r="BQ253" t="s">
        <v>7478</v>
      </c>
      <c r="BR253" t="s">
        <v>3919</v>
      </c>
      <c r="BS253" t="s">
        <v>3920</v>
      </c>
      <c r="BT253" t="s">
        <v>3921</v>
      </c>
      <c r="BU253" t="s">
        <v>3922</v>
      </c>
      <c r="BV253" t="s">
        <v>7479</v>
      </c>
      <c r="BW253" t="s">
        <v>7480</v>
      </c>
      <c r="BX253" t="s">
        <v>7386</v>
      </c>
      <c r="BY253" t="s">
        <v>3926</v>
      </c>
      <c r="BZ253" t="s">
        <v>3927</v>
      </c>
      <c r="CA253" s="30">
        <v>45336.379363425898</v>
      </c>
      <c r="CB253" s="30">
        <v>45336.379421296297</v>
      </c>
      <c r="CC253" s="30">
        <v>45331.364317129599</v>
      </c>
      <c r="CD253" t="s">
        <v>15</v>
      </c>
      <c r="CE253">
        <v>2024</v>
      </c>
      <c r="CF253">
        <v>2</v>
      </c>
      <c r="CG253" t="s">
        <v>3967</v>
      </c>
      <c r="CH253" t="s">
        <v>55</v>
      </c>
      <c r="CI253" t="s">
        <v>3929</v>
      </c>
      <c r="CJ253" t="s">
        <v>3930</v>
      </c>
      <c r="CK253" t="s">
        <v>3931</v>
      </c>
      <c r="CL253" t="s">
        <v>3967</v>
      </c>
      <c r="CM253">
        <v>2035</v>
      </c>
      <c r="CN253" t="s">
        <v>3967</v>
      </c>
      <c r="CO253" t="s">
        <v>3967</v>
      </c>
      <c r="CP253" s="30">
        <v>45336</v>
      </c>
      <c r="CQ253" s="30">
        <v>45516</v>
      </c>
      <c r="CR253" t="s">
        <v>3932</v>
      </c>
      <c r="CS253" t="s">
        <v>4702</v>
      </c>
      <c r="CT253" t="s">
        <v>7481</v>
      </c>
      <c r="CU253">
        <v>26611</v>
      </c>
      <c r="CV253">
        <v>51</v>
      </c>
      <c r="CW253" t="s">
        <v>3935</v>
      </c>
      <c r="CX253" t="s">
        <v>3932</v>
      </c>
      <c r="CY253" t="s">
        <v>7482</v>
      </c>
      <c r="CZ253" t="s">
        <v>7389</v>
      </c>
      <c r="DA253" t="s">
        <v>7483</v>
      </c>
      <c r="DB253" t="s">
        <v>7479</v>
      </c>
      <c r="DC253" t="s">
        <v>7479</v>
      </c>
      <c r="DD253" t="s">
        <v>7484</v>
      </c>
      <c r="DE253" t="s">
        <v>7485</v>
      </c>
      <c r="DF253" t="s">
        <v>4203</v>
      </c>
      <c r="DG253" t="s">
        <v>3932</v>
      </c>
      <c r="DH253" t="s">
        <v>6944</v>
      </c>
      <c r="DI253" t="s">
        <v>4184</v>
      </c>
      <c r="DJ253" t="s">
        <v>4185</v>
      </c>
      <c r="DK253" t="s">
        <v>7379</v>
      </c>
      <c r="DL253" t="s">
        <v>3926</v>
      </c>
      <c r="DM253" t="s">
        <v>3945</v>
      </c>
      <c r="DN253" t="s">
        <v>3927</v>
      </c>
      <c r="DO253" t="s">
        <v>7386</v>
      </c>
      <c r="DP253" t="s">
        <v>3980</v>
      </c>
      <c r="DQ253" t="s">
        <v>15</v>
      </c>
      <c r="DR253" t="s">
        <v>3980</v>
      </c>
      <c r="DS253" t="s">
        <v>3981</v>
      </c>
      <c r="DT253" t="s">
        <v>3949</v>
      </c>
      <c r="DU253" t="s">
        <v>7486</v>
      </c>
      <c r="DV253">
        <v>0</v>
      </c>
      <c r="DW253">
        <v>0</v>
      </c>
      <c r="DX253" t="s">
        <v>3931</v>
      </c>
      <c r="DY253" t="s">
        <v>7487</v>
      </c>
      <c r="DZ253" s="30" t="s">
        <v>30</v>
      </c>
      <c r="EA253" t="s">
        <v>3931</v>
      </c>
      <c r="EB253" t="s">
        <v>3931</v>
      </c>
      <c r="EC253" t="s">
        <v>3931</v>
      </c>
      <c r="ED253" t="s">
        <v>3931</v>
      </c>
      <c r="EE253" t="s">
        <v>7419</v>
      </c>
      <c r="EF253" t="s">
        <v>7488</v>
      </c>
      <c r="EG253" t="s">
        <v>30</v>
      </c>
      <c r="EH253" t="s">
        <v>30</v>
      </c>
      <c r="EI253" t="s">
        <v>30</v>
      </c>
      <c r="EJ253" t="s">
        <v>30</v>
      </c>
      <c r="EK253" t="s">
        <v>30</v>
      </c>
      <c r="EL253">
        <v>0</v>
      </c>
      <c r="EM253">
        <v>0</v>
      </c>
      <c r="EN253" t="s">
        <v>30</v>
      </c>
      <c r="EO253" t="s">
        <v>30</v>
      </c>
      <c r="EP253">
        <v>0</v>
      </c>
      <c r="EQ253">
        <v>0</v>
      </c>
      <c r="ER253">
        <v>1</v>
      </c>
      <c r="ES253" t="s">
        <v>59</v>
      </c>
      <c r="ET253" t="s">
        <v>7479</v>
      </c>
      <c r="EU253">
        <v>0</v>
      </c>
      <c r="EV253" t="s">
        <v>30</v>
      </c>
      <c r="EW253" t="s">
        <v>30</v>
      </c>
      <c r="EX253" t="s">
        <v>30</v>
      </c>
      <c r="EY253" t="s">
        <v>30</v>
      </c>
      <c r="EZ253" t="str">
        <f t="shared" si="3"/>
        <v/>
      </c>
      <c r="FA253">
        <v>5.78703703703704E-5</v>
      </c>
      <c r="FB253" t="s">
        <v>15</v>
      </c>
      <c r="FC253">
        <v>1</v>
      </c>
      <c r="FD253">
        <v>0</v>
      </c>
      <c r="FG253" t="s">
        <v>30</v>
      </c>
      <c r="FH253" t="s">
        <v>30</v>
      </c>
      <c r="FI253" t="s">
        <v>30</v>
      </c>
      <c r="FJ253" t="s">
        <v>30</v>
      </c>
      <c r="FK253" t="s">
        <v>30</v>
      </c>
      <c r="FL253">
        <v>1</v>
      </c>
      <c r="FM253" t="s">
        <v>7489</v>
      </c>
      <c r="FN253">
        <v>1</v>
      </c>
      <c r="FO253">
        <v>0</v>
      </c>
      <c r="FP253" t="s">
        <v>457</v>
      </c>
      <c r="FQ253">
        <v>1</v>
      </c>
      <c r="FR253">
        <v>0</v>
      </c>
      <c r="FS253" t="s">
        <v>30</v>
      </c>
      <c r="FT253" t="s">
        <v>55</v>
      </c>
      <c r="FU253">
        <v>0</v>
      </c>
      <c r="FV253">
        <v>0</v>
      </c>
      <c r="FW253">
        <v>0</v>
      </c>
      <c r="FX253">
        <v>0</v>
      </c>
      <c r="FY253" t="s">
        <v>59</v>
      </c>
      <c r="FZ253" t="s">
        <v>7379</v>
      </c>
      <c r="GA253" t="s">
        <v>30</v>
      </c>
      <c r="GB253" t="s">
        <v>30</v>
      </c>
      <c r="GC253" t="s">
        <v>30</v>
      </c>
    </row>
    <row r="254" spans="1:185" x14ac:dyDescent="0.25">
      <c r="A254" t="s">
        <v>457</v>
      </c>
      <c r="B254" t="s">
        <v>2152</v>
      </c>
      <c r="C254">
        <v>1</v>
      </c>
      <c r="D254" t="s">
        <v>2152</v>
      </c>
      <c r="E254">
        <v>1</v>
      </c>
      <c r="F254" t="s">
        <v>7379</v>
      </c>
      <c r="G254" t="s">
        <v>7379</v>
      </c>
      <c r="H254" t="s">
        <v>30</v>
      </c>
      <c r="I254" t="s">
        <v>30</v>
      </c>
      <c r="J254" t="s">
        <v>30</v>
      </c>
      <c r="K254" t="s">
        <v>30</v>
      </c>
      <c r="L254" t="s">
        <v>30</v>
      </c>
      <c r="M254" t="s">
        <v>30</v>
      </c>
      <c r="N254" t="s">
        <v>30</v>
      </c>
      <c r="O254" t="s">
        <v>30</v>
      </c>
      <c r="P254" t="s">
        <v>30</v>
      </c>
      <c r="Q254" s="29" t="s">
        <v>30</v>
      </c>
      <c r="R254" s="29" t="s">
        <v>30</v>
      </c>
      <c r="S254" t="s">
        <v>30</v>
      </c>
      <c r="T254" t="s">
        <v>30</v>
      </c>
      <c r="U254" t="s">
        <v>30</v>
      </c>
      <c r="V254" t="s">
        <v>30</v>
      </c>
      <c r="W254" t="s">
        <v>30</v>
      </c>
      <c r="X254" t="s">
        <v>30</v>
      </c>
      <c r="Y254" s="29" t="s">
        <v>30</v>
      </c>
      <c r="Z254" s="29" t="s">
        <v>30</v>
      </c>
      <c r="AA254" s="29" t="s">
        <v>30</v>
      </c>
      <c r="AB254" t="s">
        <v>30</v>
      </c>
      <c r="AC254" t="s">
        <v>30</v>
      </c>
      <c r="AD254" t="s">
        <v>30</v>
      </c>
      <c r="AE254" t="s">
        <v>30</v>
      </c>
      <c r="AF254" t="s">
        <v>30</v>
      </c>
      <c r="AG254" t="s">
        <v>30</v>
      </c>
      <c r="AH254" t="s">
        <v>30</v>
      </c>
      <c r="AI254" t="s">
        <v>30</v>
      </c>
      <c r="AJ254" t="s">
        <v>7490</v>
      </c>
      <c r="AK254" t="s">
        <v>30</v>
      </c>
      <c r="AL254" t="s">
        <v>30</v>
      </c>
      <c r="AM254" t="s">
        <v>30</v>
      </c>
      <c r="AN254" s="29" t="s">
        <v>30</v>
      </c>
      <c r="AO254" t="s">
        <v>30</v>
      </c>
      <c r="AP254" t="s">
        <v>30</v>
      </c>
      <c r="AQ254" t="s">
        <v>30</v>
      </c>
      <c r="AR254" t="s">
        <v>30</v>
      </c>
      <c r="AS254" t="s">
        <v>30</v>
      </c>
      <c r="AT254" t="s">
        <v>30</v>
      </c>
      <c r="AU254" t="s">
        <v>30</v>
      </c>
      <c r="AV254" t="s">
        <v>30</v>
      </c>
      <c r="AW254" t="s">
        <v>30</v>
      </c>
      <c r="AX254" t="s">
        <v>30</v>
      </c>
      <c r="AY254" t="s">
        <v>30</v>
      </c>
      <c r="AZ254" t="s">
        <v>30</v>
      </c>
      <c r="BA254" t="s">
        <v>30</v>
      </c>
      <c r="BB254" t="s">
        <v>30</v>
      </c>
      <c r="BC254" t="s">
        <v>30</v>
      </c>
      <c r="BD254" t="s">
        <v>30</v>
      </c>
      <c r="BE254" t="s">
        <v>30</v>
      </c>
      <c r="BF254" t="s">
        <v>30</v>
      </c>
      <c r="BG254" t="s">
        <v>30</v>
      </c>
      <c r="BH254" t="s">
        <v>30</v>
      </c>
      <c r="BI254" t="s">
        <v>30</v>
      </c>
      <c r="BJ254" t="s">
        <v>30</v>
      </c>
      <c r="BK254" s="29" t="s">
        <v>30</v>
      </c>
      <c r="BL254" t="s">
        <v>3914</v>
      </c>
      <c r="BM254" t="s">
        <v>3915</v>
      </c>
      <c r="BN254" s="30">
        <v>45580.369224536997</v>
      </c>
      <c r="BO254" t="s">
        <v>7491</v>
      </c>
      <c r="BP254" t="s">
        <v>7477</v>
      </c>
      <c r="BQ254" t="s">
        <v>7478</v>
      </c>
      <c r="BR254" t="s">
        <v>3919</v>
      </c>
      <c r="BS254" t="s">
        <v>3920</v>
      </c>
      <c r="BT254" t="s">
        <v>3921</v>
      </c>
      <c r="BU254" t="s">
        <v>3922</v>
      </c>
      <c r="BV254" t="s">
        <v>7479</v>
      </c>
      <c r="BW254" t="s">
        <v>7492</v>
      </c>
      <c r="BX254" t="s">
        <v>7386</v>
      </c>
      <c r="BY254" t="s">
        <v>3926</v>
      </c>
      <c r="BZ254" t="s">
        <v>3927</v>
      </c>
      <c r="CA254" s="30">
        <v>45580.360405092601</v>
      </c>
      <c r="CB254" s="30">
        <v>45580.369062500002</v>
      </c>
      <c r="CC254" s="30">
        <v>45580.361006944397</v>
      </c>
      <c r="CD254" t="s">
        <v>15</v>
      </c>
      <c r="CE254">
        <v>2024</v>
      </c>
      <c r="CF254">
        <v>10</v>
      </c>
      <c r="CG254" t="s">
        <v>7493</v>
      </c>
      <c r="CH254" t="s">
        <v>54</v>
      </c>
      <c r="CI254" t="s">
        <v>3929</v>
      </c>
      <c r="CJ254" t="s">
        <v>3930</v>
      </c>
      <c r="CK254" t="s">
        <v>7493</v>
      </c>
      <c r="CL254" t="s">
        <v>3931</v>
      </c>
      <c r="CM254">
        <v>2035</v>
      </c>
      <c r="CN254" t="s">
        <v>3967</v>
      </c>
      <c r="CO254" t="s">
        <v>7493</v>
      </c>
      <c r="CP254" s="30">
        <v>45580</v>
      </c>
      <c r="CQ254" s="30">
        <v>45762</v>
      </c>
      <c r="CR254" t="s">
        <v>3932</v>
      </c>
      <c r="CS254" t="s">
        <v>4702</v>
      </c>
      <c r="CT254" t="s">
        <v>7481</v>
      </c>
      <c r="CU254">
        <v>26611</v>
      </c>
      <c r="CV254">
        <v>51</v>
      </c>
      <c r="CW254" t="s">
        <v>3935</v>
      </c>
      <c r="CX254" t="s">
        <v>3932</v>
      </c>
      <c r="CY254" t="s">
        <v>7494</v>
      </c>
      <c r="CZ254" t="s">
        <v>7389</v>
      </c>
      <c r="DA254" t="s">
        <v>7483</v>
      </c>
      <c r="DB254" t="s">
        <v>4097</v>
      </c>
      <c r="DC254" t="s">
        <v>7479</v>
      </c>
      <c r="DD254" t="s">
        <v>7495</v>
      </c>
      <c r="DE254" t="s">
        <v>7496</v>
      </c>
      <c r="DF254" t="s">
        <v>4203</v>
      </c>
      <c r="DG254" t="s">
        <v>3932</v>
      </c>
      <c r="DH254" t="s">
        <v>7497</v>
      </c>
      <c r="DI254" t="s">
        <v>4184</v>
      </c>
      <c r="DJ254" t="s">
        <v>4185</v>
      </c>
      <c r="DK254" t="s">
        <v>7379</v>
      </c>
      <c r="DL254" t="s">
        <v>3926</v>
      </c>
      <c r="DM254" t="s">
        <v>3945</v>
      </c>
      <c r="DN254" t="s">
        <v>3927</v>
      </c>
      <c r="DO254" t="s">
        <v>7386</v>
      </c>
      <c r="DP254" t="s">
        <v>5122</v>
      </c>
      <c r="DQ254" t="s">
        <v>15</v>
      </c>
      <c r="DR254" t="s">
        <v>15</v>
      </c>
      <c r="DS254" t="s">
        <v>3981</v>
      </c>
      <c r="DT254" t="s">
        <v>3949</v>
      </c>
      <c r="DU254" t="s">
        <v>7486</v>
      </c>
      <c r="DV254">
        <v>0</v>
      </c>
      <c r="DW254">
        <v>0</v>
      </c>
      <c r="DX254" t="s">
        <v>3931</v>
      </c>
      <c r="DY254" t="s">
        <v>7498</v>
      </c>
      <c r="DZ254" s="30" t="s">
        <v>30</v>
      </c>
      <c r="EA254" t="s">
        <v>3931</v>
      </c>
      <c r="EB254" t="s">
        <v>3931</v>
      </c>
      <c r="EC254" t="s">
        <v>3931</v>
      </c>
      <c r="ED254" t="s">
        <v>3931</v>
      </c>
      <c r="EE254" t="s">
        <v>7419</v>
      </c>
      <c r="EF254" t="s">
        <v>7499</v>
      </c>
      <c r="EG254" t="s">
        <v>30</v>
      </c>
      <c r="EH254" t="s">
        <v>30</v>
      </c>
      <c r="EI254" t="s">
        <v>30</v>
      </c>
      <c r="EJ254" t="s">
        <v>30</v>
      </c>
      <c r="EK254" t="s">
        <v>30</v>
      </c>
      <c r="EL254">
        <v>0</v>
      </c>
      <c r="EM254">
        <v>0</v>
      </c>
      <c r="EN254" t="s">
        <v>30</v>
      </c>
      <c r="EO254" t="s">
        <v>30</v>
      </c>
      <c r="EP254">
        <v>0</v>
      </c>
      <c r="EQ254">
        <v>0</v>
      </c>
      <c r="ER254">
        <v>1</v>
      </c>
      <c r="ES254" t="s">
        <v>59</v>
      </c>
      <c r="ET254" t="s">
        <v>7479</v>
      </c>
      <c r="EU254">
        <v>0</v>
      </c>
      <c r="EV254" t="s">
        <v>30</v>
      </c>
      <c r="EW254" t="s">
        <v>30</v>
      </c>
      <c r="EX254" t="s">
        <v>30</v>
      </c>
      <c r="EY254" t="s">
        <v>30</v>
      </c>
      <c r="EZ254" t="str">
        <f t="shared" si="3"/>
        <v/>
      </c>
      <c r="FA254">
        <v>8.8194444444444405E-3</v>
      </c>
      <c r="FB254" t="s">
        <v>15</v>
      </c>
      <c r="FC254">
        <v>1</v>
      </c>
      <c r="FD254">
        <v>0</v>
      </c>
      <c r="FG254" t="s">
        <v>30</v>
      </c>
      <c r="FH254" t="s">
        <v>30</v>
      </c>
      <c r="FI254" t="s">
        <v>30</v>
      </c>
      <c r="FJ254" t="s">
        <v>30</v>
      </c>
      <c r="FK254" t="s">
        <v>30</v>
      </c>
      <c r="FL254">
        <v>1</v>
      </c>
      <c r="FM254" t="s">
        <v>7489</v>
      </c>
      <c r="FN254">
        <v>1</v>
      </c>
      <c r="FO254">
        <v>0</v>
      </c>
      <c r="FP254" t="s">
        <v>457</v>
      </c>
      <c r="FQ254">
        <v>1</v>
      </c>
      <c r="FR254">
        <v>0</v>
      </c>
      <c r="FS254" t="s">
        <v>30</v>
      </c>
      <c r="FT254" t="s">
        <v>54</v>
      </c>
      <c r="FU254">
        <v>0</v>
      </c>
      <c r="FV254">
        <v>0</v>
      </c>
      <c r="FW254">
        <v>0</v>
      </c>
      <c r="FX254">
        <v>0</v>
      </c>
      <c r="FY254" t="s">
        <v>59</v>
      </c>
      <c r="FZ254" t="s">
        <v>7379</v>
      </c>
      <c r="GA254" t="s">
        <v>30</v>
      </c>
      <c r="GB254" t="s">
        <v>30</v>
      </c>
      <c r="GC254" t="s">
        <v>30</v>
      </c>
    </row>
    <row r="255" spans="1:185" x14ac:dyDescent="0.25">
      <c r="A255" t="s">
        <v>463</v>
      </c>
      <c r="B255" t="s">
        <v>2164</v>
      </c>
      <c r="C255">
        <v>1</v>
      </c>
      <c r="D255" t="s">
        <v>2164</v>
      </c>
      <c r="E255">
        <v>1</v>
      </c>
      <c r="F255" t="s">
        <v>7307</v>
      </c>
      <c r="G255" t="s">
        <v>7307</v>
      </c>
      <c r="H255" t="s">
        <v>30</v>
      </c>
      <c r="I255" t="s">
        <v>30</v>
      </c>
      <c r="J255" t="s">
        <v>30</v>
      </c>
      <c r="K255" t="s">
        <v>30</v>
      </c>
      <c r="L255" t="s">
        <v>30</v>
      </c>
      <c r="M255" t="s">
        <v>30</v>
      </c>
      <c r="N255" t="s">
        <v>30</v>
      </c>
      <c r="O255" t="s">
        <v>30</v>
      </c>
      <c r="P255" t="s">
        <v>30</v>
      </c>
      <c r="Q255" s="29" t="s">
        <v>30</v>
      </c>
      <c r="R255" s="29" t="s">
        <v>30</v>
      </c>
      <c r="S255" t="s">
        <v>30</v>
      </c>
      <c r="T255" t="s">
        <v>30</v>
      </c>
      <c r="U255" t="s">
        <v>30</v>
      </c>
      <c r="V255" t="s">
        <v>30</v>
      </c>
      <c r="W255" t="s">
        <v>30</v>
      </c>
      <c r="X255" t="s">
        <v>30</v>
      </c>
      <c r="Y255" s="29" t="s">
        <v>30</v>
      </c>
      <c r="Z255" s="29" t="s">
        <v>30</v>
      </c>
      <c r="AA255" s="29" t="s">
        <v>30</v>
      </c>
      <c r="AB255" t="s">
        <v>30</v>
      </c>
      <c r="AC255" t="s">
        <v>30</v>
      </c>
      <c r="AD255" t="s">
        <v>30</v>
      </c>
      <c r="AE255" t="s">
        <v>30</v>
      </c>
      <c r="AF255" t="s">
        <v>30</v>
      </c>
      <c r="AG255" t="s">
        <v>30</v>
      </c>
      <c r="AH255" t="s">
        <v>30</v>
      </c>
      <c r="AI255" t="s">
        <v>30</v>
      </c>
      <c r="AJ255" t="s">
        <v>7500</v>
      </c>
      <c r="AK255" t="s">
        <v>30</v>
      </c>
      <c r="AL255" t="s">
        <v>30</v>
      </c>
      <c r="AM255" t="s">
        <v>30</v>
      </c>
      <c r="AN255" s="29" t="s">
        <v>30</v>
      </c>
      <c r="AO255" t="s">
        <v>30</v>
      </c>
      <c r="AP255" t="s">
        <v>30</v>
      </c>
      <c r="AQ255" t="s">
        <v>30</v>
      </c>
      <c r="AR255" t="s">
        <v>30</v>
      </c>
      <c r="AS255" t="s">
        <v>30</v>
      </c>
      <c r="AT255" t="s">
        <v>30</v>
      </c>
      <c r="AU255" t="s">
        <v>30</v>
      </c>
      <c r="AV255" t="s">
        <v>30</v>
      </c>
      <c r="AW255" t="s">
        <v>30</v>
      </c>
      <c r="AX255" t="s">
        <v>30</v>
      </c>
      <c r="AY255" t="s">
        <v>30</v>
      </c>
      <c r="AZ255" t="s">
        <v>30</v>
      </c>
      <c r="BA255" t="s">
        <v>30</v>
      </c>
      <c r="BB255" t="s">
        <v>30</v>
      </c>
      <c r="BC255" t="s">
        <v>30</v>
      </c>
      <c r="BD255" t="s">
        <v>30</v>
      </c>
      <c r="BE255" t="s">
        <v>30</v>
      </c>
      <c r="BF255" t="s">
        <v>30</v>
      </c>
      <c r="BG255" t="s">
        <v>30</v>
      </c>
      <c r="BH255" t="s">
        <v>30</v>
      </c>
      <c r="BI255" t="s">
        <v>30</v>
      </c>
      <c r="BJ255" t="s">
        <v>30</v>
      </c>
      <c r="BK255" s="29" t="s">
        <v>30</v>
      </c>
      <c r="BL255" t="s">
        <v>3914</v>
      </c>
      <c r="BM255" t="s">
        <v>3915</v>
      </c>
      <c r="BN255" s="30">
        <v>45516.515185185199</v>
      </c>
      <c r="BO255" t="s">
        <v>7501</v>
      </c>
      <c r="BP255" t="s">
        <v>7502</v>
      </c>
      <c r="BQ255" t="s">
        <v>7503</v>
      </c>
      <c r="BR255" t="s">
        <v>4193</v>
      </c>
      <c r="BS255" t="s">
        <v>3920</v>
      </c>
      <c r="BT255" t="s">
        <v>3921</v>
      </c>
      <c r="BU255" t="s">
        <v>3990</v>
      </c>
      <c r="BV255" t="s">
        <v>7162</v>
      </c>
      <c r="BW255" t="s">
        <v>7175</v>
      </c>
      <c r="BX255" t="s">
        <v>7312</v>
      </c>
      <c r="BY255" t="s">
        <v>3926</v>
      </c>
      <c r="BZ255" t="s">
        <v>3927</v>
      </c>
      <c r="CA255" s="30">
        <v>45516.3965509259</v>
      </c>
      <c r="CB255" s="30">
        <v>45516.405879629601</v>
      </c>
      <c r="CC255" s="30">
        <v>45511.649895833303</v>
      </c>
      <c r="CD255" t="s">
        <v>15</v>
      </c>
      <c r="CE255">
        <v>2024</v>
      </c>
      <c r="CF255">
        <v>8</v>
      </c>
      <c r="CG255" t="s">
        <v>7504</v>
      </c>
      <c r="CH255" t="s">
        <v>54</v>
      </c>
      <c r="CI255" t="s">
        <v>3929</v>
      </c>
      <c r="CJ255" t="s">
        <v>3930</v>
      </c>
      <c r="CK255" t="s">
        <v>7504</v>
      </c>
      <c r="CL255" t="s">
        <v>3931</v>
      </c>
      <c r="CM255">
        <v>13126</v>
      </c>
      <c r="CN255" t="s">
        <v>4222</v>
      </c>
      <c r="CO255" t="s">
        <v>7504</v>
      </c>
      <c r="CP255" s="30">
        <v>45516</v>
      </c>
      <c r="CQ255" s="30">
        <v>45881</v>
      </c>
      <c r="CR255" t="s">
        <v>3968</v>
      </c>
      <c r="CS255" t="s">
        <v>7505</v>
      </c>
      <c r="CT255" t="s">
        <v>6725</v>
      </c>
      <c r="CU255">
        <v>34613</v>
      </c>
      <c r="CV255">
        <v>29</v>
      </c>
      <c r="CW255" t="s">
        <v>3971</v>
      </c>
      <c r="CX255" t="s">
        <v>3996</v>
      </c>
      <c r="CY255" t="s">
        <v>7315</v>
      </c>
      <c r="CZ255" t="s">
        <v>7316</v>
      </c>
      <c r="DA255" t="s">
        <v>7506</v>
      </c>
      <c r="DB255" t="s">
        <v>4097</v>
      </c>
      <c r="DC255" t="s">
        <v>7162</v>
      </c>
      <c r="DD255" t="s">
        <v>5648</v>
      </c>
      <c r="DE255" t="s">
        <v>7169</v>
      </c>
      <c r="DF255" t="s">
        <v>6487</v>
      </c>
      <c r="DG255" t="s">
        <v>3996</v>
      </c>
      <c r="DH255" t="s">
        <v>6013</v>
      </c>
      <c r="DI255" t="s">
        <v>7317</v>
      </c>
      <c r="DJ255" t="s">
        <v>7318</v>
      </c>
      <c r="DK255" t="s">
        <v>7307</v>
      </c>
      <c r="DL255" t="s">
        <v>3926</v>
      </c>
      <c r="DM255" t="s">
        <v>3945</v>
      </c>
      <c r="DN255" t="s">
        <v>3927</v>
      </c>
      <c r="DO255" t="s">
        <v>7312</v>
      </c>
      <c r="DP255" t="s">
        <v>4270</v>
      </c>
      <c r="DQ255" t="s">
        <v>15</v>
      </c>
      <c r="DR255" t="s">
        <v>4270</v>
      </c>
      <c r="DS255" t="s">
        <v>3981</v>
      </c>
      <c r="DT255" t="s">
        <v>3949</v>
      </c>
      <c r="DU255" t="s">
        <v>7507</v>
      </c>
      <c r="DV255">
        <v>2.37</v>
      </c>
      <c r="DW255">
        <v>2.37</v>
      </c>
      <c r="DX255" t="s">
        <v>3931</v>
      </c>
      <c r="DY255" t="s">
        <v>7508</v>
      </c>
      <c r="DZ255" s="30" t="s">
        <v>30</v>
      </c>
      <c r="EA255" t="s">
        <v>3931</v>
      </c>
      <c r="EB255" t="s">
        <v>3931</v>
      </c>
      <c r="EC255" t="s">
        <v>3931</v>
      </c>
      <c r="ED255" t="s">
        <v>3931</v>
      </c>
      <c r="EE255" t="s">
        <v>7509</v>
      </c>
      <c r="EF255" t="s">
        <v>7510</v>
      </c>
      <c r="EG255" t="s">
        <v>30</v>
      </c>
      <c r="EH255" t="s">
        <v>30</v>
      </c>
      <c r="EI255" t="s">
        <v>30</v>
      </c>
      <c r="EJ255" t="s">
        <v>30</v>
      </c>
      <c r="EK255" t="s">
        <v>30</v>
      </c>
      <c r="EL255">
        <v>0</v>
      </c>
      <c r="EM255">
        <v>0</v>
      </c>
      <c r="EN255" t="s">
        <v>30</v>
      </c>
      <c r="EO255" t="s">
        <v>30</v>
      </c>
      <c r="EP255">
        <v>0</v>
      </c>
      <c r="EQ255">
        <v>0</v>
      </c>
      <c r="ER255">
        <v>1</v>
      </c>
      <c r="ES255" t="s">
        <v>59</v>
      </c>
      <c r="ET255" t="s">
        <v>7162</v>
      </c>
      <c r="EU255">
        <v>0</v>
      </c>
      <c r="EV255" t="s">
        <v>30</v>
      </c>
      <c r="EW255" t="s">
        <v>30</v>
      </c>
      <c r="EX255" t="s">
        <v>30</v>
      </c>
      <c r="EY255" t="s">
        <v>30</v>
      </c>
      <c r="EZ255" t="str">
        <f t="shared" si="3"/>
        <v/>
      </c>
      <c r="FA255">
        <v>0.118634259259259</v>
      </c>
      <c r="FB255" t="s">
        <v>15</v>
      </c>
      <c r="FC255">
        <v>1</v>
      </c>
      <c r="FD255">
        <v>0</v>
      </c>
      <c r="FG255" t="s">
        <v>30</v>
      </c>
      <c r="FH255" t="s">
        <v>30</v>
      </c>
      <c r="FI255" t="s">
        <v>30</v>
      </c>
      <c r="FJ255" t="s">
        <v>30</v>
      </c>
      <c r="FK255" t="s">
        <v>30</v>
      </c>
      <c r="FL255">
        <v>1</v>
      </c>
      <c r="FM255" t="s">
        <v>7511</v>
      </c>
      <c r="FN255">
        <v>1</v>
      </c>
      <c r="FO255">
        <v>0</v>
      </c>
      <c r="FP255" t="s">
        <v>463</v>
      </c>
      <c r="FQ255">
        <v>1</v>
      </c>
      <c r="FR255">
        <v>0</v>
      </c>
      <c r="FS255" t="s">
        <v>30</v>
      </c>
      <c r="FT255" t="s">
        <v>54</v>
      </c>
      <c r="FU255">
        <v>0</v>
      </c>
      <c r="FV255">
        <v>0</v>
      </c>
      <c r="FW255">
        <v>0</v>
      </c>
      <c r="FX255">
        <v>0</v>
      </c>
      <c r="FY255" t="s">
        <v>59</v>
      </c>
      <c r="FZ255" t="s">
        <v>7307</v>
      </c>
      <c r="GA255" t="s">
        <v>30</v>
      </c>
      <c r="GB255" t="s">
        <v>30</v>
      </c>
      <c r="GC255" t="s">
        <v>30</v>
      </c>
    </row>
    <row r="256" spans="1:185" x14ac:dyDescent="0.25">
      <c r="A256" t="s">
        <v>466</v>
      </c>
      <c r="B256" t="s">
        <v>2167</v>
      </c>
      <c r="C256">
        <v>1</v>
      </c>
      <c r="D256" t="s">
        <v>2167</v>
      </c>
      <c r="E256">
        <v>1</v>
      </c>
      <c r="F256" t="s">
        <v>7361</v>
      </c>
      <c r="G256" t="s">
        <v>7361</v>
      </c>
      <c r="H256" t="s">
        <v>30</v>
      </c>
      <c r="I256" t="s">
        <v>30</v>
      </c>
      <c r="J256" t="s">
        <v>30</v>
      </c>
      <c r="K256" t="s">
        <v>30</v>
      </c>
      <c r="L256" t="s">
        <v>30</v>
      </c>
      <c r="M256" t="s">
        <v>30</v>
      </c>
      <c r="N256" t="s">
        <v>30</v>
      </c>
      <c r="O256" t="s">
        <v>30</v>
      </c>
      <c r="P256" t="s">
        <v>30</v>
      </c>
      <c r="Q256" s="29" t="s">
        <v>30</v>
      </c>
      <c r="R256" s="29" t="s">
        <v>30</v>
      </c>
      <c r="S256" t="s">
        <v>30</v>
      </c>
      <c r="T256" t="s">
        <v>30</v>
      </c>
      <c r="U256" t="s">
        <v>30</v>
      </c>
      <c r="V256" t="s">
        <v>30</v>
      </c>
      <c r="W256" t="s">
        <v>30</v>
      </c>
      <c r="X256" t="s">
        <v>30</v>
      </c>
      <c r="Y256" s="29" t="s">
        <v>30</v>
      </c>
      <c r="Z256" s="29" t="s">
        <v>30</v>
      </c>
      <c r="AA256" s="29" t="s">
        <v>30</v>
      </c>
      <c r="AB256" t="s">
        <v>30</v>
      </c>
      <c r="AC256" t="s">
        <v>30</v>
      </c>
      <c r="AD256" t="s">
        <v>30</v>
      </c>
      <c r="AE256" t="s">
        <v>30</v>
      </c>
      <c r="AF256" t="s">
        <v>30</v>
      </c>
      <c r="AG256" t="s">
        <v>30</v>
      </c>
      <c r="AH256" t="s">
        <v>30</v>
      </c>
      <c r="AI256" t="s">
        <v>30</v>
      </c>
      <c r="AJ256" t="s">
        <v>7512</v>
      </c>
      <c r="AK256" t="s">
        <v>30</v>
      </c>
      <c r="AL256" t="s">
        <v>30</v>
      </c>
      <c r="AM256" t="s">
        <v>30</v>
      </c>
      <c r="AN256" s="29" t="s">
        <v>30</v>
      </c>
      <c r="AO256" t="s">
        <v>30</v>
      </c>
      <c r="AP256" t="s">
        <v>30</v>
      </c>
      <c r="AQ256" t="s">
        <v>30</v>
      </c>
      <c r="AR256" t="s">
        <v>30</v>
      </c>
      <c r="AS256" t="s">
        <v>30</v>
      </c>
      <c r="AT256" t="s">
        <v>30</v>
      </c>
      <c r="AU256" t="s">
        <v>30</v>
      </c>
      <c r="AV256" t="s">
        <v>30</v>
      </c>
      <c r="AW256" t="s">
        <v>30</v>
      </c>
      <c r="AX256" t="s">
        <v>30</v>
      </c>
      <c r="AY256" t="s">
        <v>30</v>
      </c>
      <c r="AZ256" t="s">
        <v>30</v>
      </c>
      <c r="BA256" t="s">
        <v>30</v>
      </c>
      <c r="BB256" t="s">
        <v>30</v>
      </c>
      <c r="BC256" t="s">
        <v>30</v>
      </c>
      <c r="BD256" t="s">
        <v>30</v>
      </c>
      <c r="BE256" t="s">
        <v>30</v>
      </c>
      <c r="BF256" t="s">
        <v>30</v>
      </c>
      <c r="BG256" t="s">
        <v>30</v>
      </c>
      <c r="BH256" t="s">
        <v>30</v>
      </c>
      <c r="BI256" t="s">
        <v>30</v>
      </c>
      <c r="BJ256" t="s">
        <v>30</v>
      </c>
      <c r="BK256" s="29" t="s">
        <v>30</v>
      </c>
      <c r="BL256" t="s">
        <v>3914</v>
      </c>
      <c r="BM256" t="s">
        <v>3915</v>
      </c>
      <c r="BN256" s="30">
        <v>45399.6555324074</v>
      </c>
      <c r="BO256" t="s">
        <v>7513</v>
      </c>
      <c r="BP256" t="s">
        <v>7514</v>
      </c>
      <c r="BQ256" t="s">
        <v>7515</v>
      </c>
      <c r="BR256" t="s">
        <v>3962</v>
      </c>
      <c r="BS256" t="s">
        <v>3920</v>
      </c>
      <c r="BT256" t="s">
        <v>3921</v>
      </c>
      <c r="BU256" t="s">
        <v>5725</v>
      </c>
      <c r="BV256" t="s">
        <v>7516</v>
      </c>
      <c r="BW256" t="s">
        <v>7517</v>
      </c>
      <c r="BX256" t="s">
        <v>6641</v>
      </c>
      <c r="BY256" t="s">
        <v>3926</v>
      </c>
      <c r="BZ256" t="s">
        <v>4123</v>
      </c>
      <c r="CA256" s="30">
        <v>45399.6554861111</v>
      </c>
      <c r="CB256" s="30">
        <v>45399.6555324074</v>
      </c>
      <c r="CC256" s="30">
        <v>45399.652627314797</v>
      </c>
      <c r="CD256" t="s">
        <v>15</v>
      </c>
      <c r="CE256">
        <v>2024</v>
      </c>
      <c r="CF256">
        <v>4</v>
      </c>
      <c r="CG256" t="s">
        <v>3967</v>
      </c>
      <c r="CH256" t="s">
        <v>55</v>
      </c>
      <c r="CI256" t="s">
        <v>3929</v>
      </c>
      <c r="CJ256" t="s">
        <v>3930</v>
      </c>
      <c r="CK256" t="s">
        <v>3931</v>
      </c>
      <c r="CL256" t="s">
        <v>3967</v>
      </c>
      <c r="CM256">
        <v>2035</v>
      </c>
      <c r="CN256" t="s">
        <v>3967</v>
      </c>
      <c r="CO256" t="s">
        <v>3967</v>
      </c>
      <c r="CP256" s="30">
        <v>45399</v>
      </c>
      <c r="CQ256" s="30">
        <v>45429</v>
      </c>
      <c r="CR256" t="s">
        <v>3968</v>
      </c>
      <c r="CS256" t="s">
        <v>7518</v>
      </c>
      <c r="CT256" t="s">
        <v>7519</v>
      </c>
      <c r="CU256">
        <v>23208</v>
      </c>
      <c r="CV256">
        <v>60</v>
      </c>
      <c r="CW256" t="s">
        <v>3971</v>
      </c>
      <c r="CX256" t="s">
        <v>3968</v>
      </c>
      <c r="CY256" t="s">
        <v>7520</v>
      </c>
      <c r="CZ256" t="s">
        <v>7521</v>
      </c>
      <c r="DA256" t="s">
        <v>7522</v>
      </c>
      <c r="DB256" t="s">
        <v>7516</v>
      </c>
      <c r="DC256" t="s">
        <v>7516</v>
      </c>
      <c r="DD256" t="s">
        <v>7523</v>
      </c>
      <c r="DE256" t="s">
        <v>7524</v>
      </c>
      <c r="DF256" t="s">
        <v>4899</v>
      </c>
      <c r="DG256" t="s">
        <v>3968</v>
      </c>
      <c r="DH256" t="s">
        <v>4133</v>
      </c>
      <c r="DI256" t="s">
        <v>4184</v>
      </c>
      <c r="DJ256" t="s">
        <v>7374</v>
      </c>
      <c r="DK256" t="s">
        <v>7361</v>
      </c>
      <c r="DL256" t="s">
        <v>3926</v>
      </c>
      <c r="DM256" t="s">
        <v>4136</v>
      </c>
      <c r="DN256" t="s">
        <v>4123</v>
      </c>
      <c r="DO256" t="s">
        <v>6641</v>
      </c>
      <c r="DP256" t="s">
        <v>3980</v>
      </c>
      <c r="DQ256" t="s">
        <v>15</v>
      </c>
      <c r="DR256" t="s">
        <v>3980</v>
      </c>
      <c r="DS256" t="s">
        <v>3981</v>
      </c>
      <c r="DT256" t="s">
        <v>3949</v>
      </c>
      <c r="DU256" t="s">
        <v>7525</v>
      </c>
      <c r="DV256">
        <v>0</v>
      </c>
      <c r="DW256">
        <v>0</v>
      </c>
      <c r="DX256" t="s">
        <v>3931</v>
      </c>
      <c r="DY256" t="s">
        <v>7526</v>
      </c>
      <c r="DZ256" s="30" t="s">
        <v>30</v>
      </c>
      <c r="EA256" t="s">
        <v>3931</v>
      </c>
      <c r="EB256" t="s">
        <v>3931</v>
      </c>
      <c r="EC256" t="s">
        <v>3931</v>
      </c>
      <c r="ED256" t="s">
        <v>3931</v>
      </c>
      <c r="EE256" t="s">
        <v>7527</v>
      </c>
      <c r="EF256" t="s">
        <v>7528</v>
      </c>
      <c r="EG256" t="s">
        <v>30</v>
      </c>
      <c r="EH256" t="s">
        <v>30</v>
      </c>
      <c r="EI256" t="s">
        <v>30</v>
      </c>
      <c r="EJ256" t="s">
        <v>30</v>
      </c>
      <c r="EK256" t="s">
        <v>30</v>
      </c>
      <c r="EL256">
        <v>0</v>
      </c>
      <c r="EM256">
        <v>0</v>
      </c>
      <c r="EN256" t="s">
        <v>30</v>
      </c>
      <c r="EO256" t="s">
        <v>30</v>
      </c>
      <c r="EP256">
        <v>0</v>
      </c>
      <c r="EQ256">
        <v>0</v>
      </c>
      <c r="ER256">
        <v>1</v>
      </c>
      <c r="ES256" t="s">
        <v>62</v>
      </c>
      <c r="ET256" t="s">
        <v>7516</v>
      </c>
      <c r="EU256">
        <v>0</v>
      </c>
      <c r="EV256" t="s">
        <v>30</v>
      </c>
      <c r="EW256" t="s">
        <v>30</v>
      </c>
      <c r="EX256" t="s">
        <v>30</v>
      </c>
      <c r="EY256" t="s">
        <v>30</v>
      </c>
      <c r="EZ256">
        <f t="shared" si="3"/>
        <v>4.6296299842651933E-5</v>
      </c>
      <c r="FA256">
        <v>4.6296296296296301E-5</v>
      </c>
      <c r="FB256" t="s">
        <v>15</v>
      </c>
      <c r="FC256">
        <v>1</v>
      </c>
      <c r="FD256">
        <v>0</v>
      </c>
      <c r="FE256">
        <v>1</v>
      </c>
      <c r="FG256" t="s">
        <v>30</v>
      </c>
      <c r="FH256" t="s">
        <v>30</v>
      </c>
      <c r="FI256" t="s">
        <v>30</v>
      </c>
      <c r="FJ256" t="s">
        <v>30</v>
      </c>
      <c r="FK256" t="s">
        <v>30</v>
      </c>
      <c r="FL256">
        <v>1</v>
      </c>
      <c r="FM256" t="s">
        <v>7529</v>
      </c>
      <c r="FN256">
        <v>1</v>
      </c>
      <c r="FO256">
        <v>0</v>
      </c>
      <c r="FP256" t="s">
        <v>466</v>
      </c>
      <c r="FQ256">
        <v>1</v>
      </c>
      <c r="FR256">
        <v>0</v>
      </c>
      <c r="FS256" t="s">
        <v>30</v>
      </c>
      <c r="FT256" t="s">
        <v>55</v>
      </c>
      <c r="FU256">
        <v>0</v>
      </c>
      <c r="FV256">
        <v>0</v>
      </c>
      <c r="FW256">
        <v>0</v>
      </c>
      <c r="FX256">
        <v>0</v>
      </c>
      <c r="FY256" t="s">
        <v>62</v>
      </c>
      <c r="FZ256" t="s">
        <v>7361</v>
      </c>
      <c r="GA256" t="s">
        <v>30</v>
      </c>
      <c r="GB256" t="s">
        <v>30</v>
      </c>
      <c r="GC256" t="s">
        <v>30</v>
      </c>
    </row>
    <row r="257" spans="1:185" x14ac:dyDescent="0.25">
      <c r="A257" t="s">
        <v>468</v>
      </c>
      <c r="B257" t="s">
        <v>2171</v>
      </c>
      <c r="C257">
        <v>1</v>
      </c>
      <c r="D257" t="s">
        <v>2171</v>
      </c>
      <c r="E257">
        <v>1</v>
      </c>
      <c r="F257" t="s">
        <v>7379</v>
      </c>
      <c r="G257" t="s">
        <v>7379</v>
      </c>
      <c r="H257" t="s">
        <v>30</v>
      </c>
      <c r="I257" t="s">
        <v>30</v>
      </c>
      <c r="J257" t="s">
        <v>30</v>
      </c>
      <c r="K257" t="s">
        <v>30</v>
      </c>
      <c r="L257" t="s">
        <v>30</v>
      </c>
      <c r="M257" t="s">
        <v>30</v>
      </c>
      <c r="N257" t="s">
        <v>30</v>
      </c>
      <c r="O257" t="s">
        <v>30</v>
      </c>
      <c r="P257" t="s">
        <v>30</v>
      </c>
      <c r="Q257" s="29" t="s">
        <v>30</v>
      </c>
      <c r="R257" s="29" t="s">
        <v>30</v>
      </c>
      <c r="S257" t="s">
        <v>30</v>
      </c>
      <c r="T257" t="s">
        <v>30</v>
      </c>
      <c r="U257" t="s">
        <v>30</v>
      </c>
      <c r="V257" t="s">
        <v>30</v>
      </c>
      <c r="W257" t="s">
        <v>30</v>
      </c>
      <c r="X257" t="s">
        <v>30</v>
      </c>
      <c r="Y257" s="29" t="s">
        <v>30</v>
      </c>
      <c r="Z257" s="29" t="s">
        <v>30</v>
      </c>
      <c r="AA257" s="29" t="s">
        <v>30</v>
      </c>
      <c r="AB257" t="s">
        <v>30</v>
      </c>
      <c r="AC257" t="s">
        <v>30</v>
      </c>
      <c r="AD257" t="s">
        <v>30</v>
      </c>
      <c r="AE257" t="s">
        <v>30</v>
      </c>
      <c r="AF257" t="s">
        <v>30</v>
      </c>
      <c r="AG257" t="s">
        <v>30</v>
      </c>
      <c r="AH257" t="s">
        <v>30</v>
      </c>
      <c r="AI257" t="s">
        <v>30</v>
      </c>
      <c r="AJ257" t="s">
        <v>7530</v>
      </c>
      <c r="AK257" t="s">
        <v>30</v>
      </c>
      <c r="AL257" t="s">
        <v>30</v>
      </c>
      <c r="AM257" t="s">
        <v>30</v>
      </c>
      <c r="AN257" s="29" t="s">
        <v>30</v>
      </c>
      <c r="AO257" t="s">
        <v>30</v>
      </c>
      <c r="AP257" t="s">
        <v>30</v>
      </c>
      <c r="AQ257" t="s">
        <v>30</v>
      </c>
      <c r="AR257" t="s">
        <v>30</v>
      </c>
      <c r="AS257" t="s">
        <v>30</v>
      </c>
      <c r="AT257" t="s">
        <v>30</v>
      </c>
      <c r="AU257" t="s">
        <v>30</v>
      </c>
      <c r="AV257" t="s">
        <v>30</v>
      </c>
      <c r="AW257" t="s">
        <v>30</v>
      </c>
      <c r="AX257" t="s">
        <v>30</v>
      </c>
      <c r="AY257" t="s">
        <v>30</v>
      </c>
      <c r="AZ257" t="s">
        <v>30</v>
      </c>
      <c r="BA257" t="s">
        <v>30</v>
      </c>
      <c r="BB257" t="s">
        <v>30</v>
      </c>
      <c r="BC257" t="s">
        <v>30</v>
      </c>
      <c r="BD257" t="s">
        <v>30</v>
      </c>
      <c r="BE257" t="s">
        <v>30</v>
      </c>
      <c r="BF257" t="s">
        <v>30</v>
      </c>
      <c r="BG257" t="s">
        <v>30</v>
      </c>
      <c r="BH257" t="s">
        <v>30</v>
      </c>
      <c r="BI257" t="s">
        <v>30</v>
      </c>
      <c r="BJ257" t="s">
        <v>30</v>
      </c>
      <c r="BK257" s="29" t="s">
        <v>30</v>
      </c>
      <c r="BL257" t="s">
        <v>3914</v>
      </c>
      <c r="BM257" t="s">
        <v>3915</v>
      </c>
      <c r="BN257" s="30">
        <v>45588.4462152778</v>
      </c>
      <c r="BO257" t="s">
        <v>7531</v>
      </c>
      <c r="BP257" t="s">
        <v>7532</v>
      </c>
      <c r="BQ257" t="s">
        <v>7533</v>
      </c>
      <c r="BR257" t="s">
        <v>3962</v>
      </c>
      <c r="BS257" t="s">
        <v>3920</v>
      </c>
      <c r="BT257" t="s">
        <v>3921</v>
      </c>
      <c r="BU257" t="s">
        <v>3963</v>
      </c>
      <c r="BV257" t="s">
        <v>7433</v>
      </c>
      <c r="BW257" t="s">
        <v>7434</v>
      </c>
      <c r="BX257" t="s">
        <v>7386</v>
      </c>
      <c r="BY257" t="s">
        <v>3926</v>
      </c>
      <c r="BZ257" t="s">
        <v>3927</v>
      </c>
      <c r="CA257" s="30">
        <v>45588.4461689815</v>
      </c>
      <c r="CB257" s="30">
        <v>45588.4462152778</v>
      </c>
      <c r="CC257" s="30">
        <v>45588.443564814799</v>
      </c>
      <c r="CD257" t="s">
        <v>15</v>
      </c>
      <c r="CE257">
        <v>2024</v>
      </c>
      <c r="CF257">
        <v>10</v>
      </c>
      <c r="CG257" t="s">
        <v>3967</v>
      </c>
      <c r="CH257" t="s">
        <v>55</v>
      </c>
      <c r="CI257" t="s">
        <v>3929</v>
      </c>
      <c r="CJ257" t="s">
        <v>3930</v>
      </c>
      <c r="CK257" t="s">
        <v>3931</v>
      </c>
      <c r="CL257" t="s">
        <v>3967</v>
      </c>
      <c r="CM257">
        <v>2035</v>
      </c>
      <c r="CN257" t="s">
        <v>3967</v>
      </c>
      <c r="CO257" t="s">
        <v>3967</v>
      </c>
      <c r="CP257" s="30">
        <v>45588</v>
      </c>
      <c r="CQ257" s="30">
        <v>45768</v>
      </c>
      <c r="CR257" t="s">
        <v>3968</v>
      </c>
      <c r="CS257" t="s">
        <v>5807</v>
      </c>
      <c r="CT257" t="s">
        <v>7534</v>
      </c>
      <c r="CU257">
        <v>24578</v>
      </c>
      <c r="CV257">
        <v>57</v>
      </c>
      <c r="CW257" t="s">
        <v>3935</v>
      </c>
      <c r="CX257" t="s">
        <v>3968</v>
      </c>
      <c r="CY257" t="s">
        <v>7388</v>
      </c>
      <c r="CZ257" t="s">
        <v>7389</v>
      </c>
      <c r="DA257" t="s">
        <v>7535</v>
      </c>
      <c r="DB257" t="s">
        <v>7433</v>
      </c>
      <c r="DC257" t="s">
        <v>7433</v>
      </c>
      <c r="DD257" t="s">
        <v>6160</v>
      </c>
      <c r="DE257" t="s">
        <v>7438</v>
      </c>
      <c r="DF257" t="s">
        <v>3976</v>
      </c>
      <c r="DG257" t="s">
        <v>3968</v>
      </c>
      <c r="DH257" t="s">
        <v>3977</v>
      </c>
      <c r="DI257" t="s">
        <v>4184</v>
      </c>
      <c r="DJ257" t="s">
        <v>4185</v>
      </c>
      <c r="DK257" t="s">
        <v>7379</v>
      </c>
      <c r="DL257" t="s">
        <v>3926</v>
      </c>
      <c r="DM257" t="s">
        <v>3945</v>
      </c>
      <c r="DN257" t="s">
        <v>3927</v>
      </c>
      <c r="DO257" t="s">
        <v>7386</v>
      </c>
      <c r="DP257" t="s">
        <v>3980</v>
      </c>
      <c r="DQ257" t="s">
        <v>15</v>
      </c>
      <c r="DR257" t="s">
        <v>3980</v>
      </c>
      <c r="DS257" t="s">
        <v>3981</v>
      </c>
      <c r="DT257" t="s">
        <v>3949</v>
      </c>
      <c r="DU257" t="s">
        <v>7536</v>
      </c>
      <c r="DV257">
        <v>0</v>
      </c>
      <c r="DW257">
        <v>0</v>
      </c>
      <c r="DX257" t="s">
        <v>3931</v>
      </c>
      <c r="DY257" t="s">
        <v>7440</v>
      </c>
      <c r="DZ257" s="30" t="s">
        <v>30</v>
      </c>
      <c r="EA257" t="s">
        <v>3931</v>
      </c>
      <c r="EB257" t="s">
        <v>3931</v>
      </c>
      <c r="EC257" t="s">
        <v>3931</v>
      </c>
      <c r="ED257" t="s">
        <v>3931</v>
      </c>
      <c r="EE257" t="s">
        <v>7537</v>
      </c>
      <c r="EF257" t="s">
        <v>7538</v>
      </c>
      <c r="EG257" t="s">
        <v>30</v>
      </c>
      <c r="EH257" t="s">
        <v>30</v>
      </c>
      <c r="EI257" t="s">
        <v>30</v>
      </c>
      <c r="EJ257" t="s">
        <v>30</v>
      </c>
      <c r="EK257" t="s">
        <v>30</v>
      </c>
      <c r="EL257">
        <v>0</v>
      </c>
      <c r="EM257">
        <v>0</v>
      </c>
      <c r="EN257" t="s">
        <v>30</v>
      </c>
      <c r="EO257" t="s">
        <v>30</v>
      </c>
      <c r="EP257">
        <v>0</v>
      </c>
      <c r="EQ257">
        <v>0</v>
      </c>
      <c r="ER257">
        <v>1</v>
      </c>
      <c r="ES257" t="s">
        <v>62</v>
      </c>
      <c r="ET257" t="s">
        <v>7433</v>
      </c>
      <c r="EU257">
        <v>0</v>
      </c>
      <c r="EV257" t="s">
        <v>30</v>
      </c>
      <c r="EW257" t="s">
        <v>30</v>
      </c>
      <c r="EX257" t="s">
        <v>30</v>
      </c>
      <c r="EY257" t="s">
        <v>30</v>
      </c>
      <c r="EZ257" t="str">
        <f t="shared" si="3"/>
        <v/>
      </c>
      <c r="FA257">
        <v>4.6296296296296301E-5</v>
      </c>
      <c r="FB257" t="s">
        <v>15</v>
      </c>
      <c r="FC257">
        <v>1</v>
      </c>
      <c r="FD257">
        <v>0</v>
      </c>
      <c r="FG257" t="s">
        <v>30</v>
      </c>
      <c r="FH257" t="s">
        <v>30</v>
      </c>
      <c r="FI257" t="s">
        <v>30</v>
      </c>
      <c r="FJ257" t="s">
        <v>30</v>
      </c>
      <c r="FK257" t="s">
        <v>30</v>
      </c>
      <c r="FL257">
        <v>1</v>
      </c>
      <c r="FM257" t="s">
        <v>7539</v>
      </c>
      <c r="FN257">
        <v>1</v>
      </c>
      <c r="FO257">
        <v>0</v>
      </c>
      <c r="FP257" t="s">
        <v>468</v>
      </c>
      <c r="FQ257">
        <v>1</v>
      </c>
      <c r="FR257">
        <v>0</v>
      </c>
      <c r="FS257" t="s">
        <v>30</v>
      </c>
      <c r="FT257" t="s">
        <v>55</v>
      </c>
      <c r="FU257">
        <v>0</v>
      </c>
      <c r="FV257">
        <v>0</v>
      </c>
      <c r="FW257">
        <v>0</v>
      </c>
      <c r="FX257">
        <v>0</v>
      </c>
      <c r="FY257" t="s">
        <v>62</v>
      </c>
      <c r="FZ257" t="s">
        <v>7379</v>
      </c>
      <c r="GA257" t="s">
        <v>30</v>
      </c>
      <c r="GB257" t="s">
        <v>30</v>
      </c>
      <c r="GC257" t="s">
        <v>30</v>
      </c>
    </row>
    <row r="258" spans="1:185" x14ac:dyDescent="0.25">
      <c r="A258" t="s">
        <v>470</v>
      </c>
      <c r="B258" t="s">
        <v>2173</v>
      </c>
      <c r="C258">
        <v>1</v>
      </c>
      <c r="D258" t="s">
        <v>2173</v>
      </c>
      <c r="E258">
        <v>1</v>
      </c>
      <c r="F258" t="s">
        <v>7379</v>
      </c>
      <c r="G258" t="s">
        <v>7379</v>
      </c>
      <c r="H258" t="s">
        <v>30</v>
      </c>
      <c r="I258" t="s">
        <v>30</v>
      </c>
      <c r="J258" t="s">
        <v>30</v>
      </c>
      <c r="K258" t="s">
        <v>30</v>
      </c>
      <c r="L258" t="s">
        <v>30</v>
      </c>
      <c r="M258" t="s">
        <v>30</v>
      </c>
      <c r="N258" t="s">
        <v>30</v>
      </c>
      <c r="O258" t="s">
        <v>30</v>
      </c>
      <c r="P258" t="s">
        <v>30</v>
      </c>
      <c r="Q258" s="29" t="s">
        <v>30</v>
      </c>
      <c r="R258" s="29" t="s">
        <v>30</v>
      </c>
      <c r="S258" t="s">
        <v>30</v>
      </c>
      <c r="T258" t="s">
        <v>30</v>
      </c>
      <c r="U258" t="s">
        <v>30</v>
      </c>
      <c r="V258" t="s">
        <v>30</v>
      </c>
      <c r="W258" t="s">
        <v>30</v>
      </c>
      <c r="X258" t="s">
        <v>30</v>
      </c>
      <c r="Y258" s="29" t="s">
        <v>30</v>
      </c>
      <c r="Z258" s="29" t="s">
        <v>30</v>
      </c>
      <c r="AA258" s="29" t="s">
        <v>30</v>
      </c>
      <c r="AB258" t="s">
        <v>30</v>
      </c>
      <c r="AC258" t="s">
        <v>30</v>
      </c>
      <c r="AD258" t="s">
        <v>30</v>
      </c>
      <c r="AE258" t="s">
        <v>30</v>
      </c>
      <c r="AF258" t="s">
        <v>30</v>
      </c>
      <c r="AG258" t="s">
        <v>30</v>
      </c>
      <c r="AH258" t="s">
        <v>30</v>
      </c>
      <c r="AI258" t="s">
        <v>30</v>
      </c>
      <c r="AJ258" t="s">
        <v>7540</v>
      </c>
      <c r="AK258" t="s">
        <v>30</v>
      </c>
      <c r="AL258" t="s">
        <v>30</v>
      </c>
      <c r="AM258" t="s">
        <v>30</v>
      </c>
      <c r="AN258" s="29" t="s">
        <v>30</v>
      </c>
      <c r="AO258" t="s">
        <v>30</v>
      </c>
      <c r="AP258" t="s">
        <v>30</v>
      </c>
      <c r="AQ258" t="s">
        <v>30</v>
      </c>
      <c r="AR258" t="s">
        <v>30</v>
      </c>
      <c r="AS258" t="s">
        <v>30</v>
      </c>
      <c r="AT258" t="s">
        <v>30</v>
      </c>
      <c r="AU258" t="s">
        <v>30</v>
      </c>
      <c r="AV258" t="s">
        <v>30</v>
      </c>
      <c r="AW258" t="s">
        <v>30</v>
      </c>
      <c r="AX258" t="s">
        <v>30</v>
      </c>
      <c r="AY258" t="s">
        <v>30</v>
      </c>
      <c r="AZ258" t="s">
        <v>30</v>
      </c>
      <c r="BA258" t="s">
        <v>30</v>
      </c>
      <c r="BB258" t="s">
        <v>30</v>
      </c>
      <c r="BC258" t="s">
        <v>30</v>
      </c>
      <c r="BD258" t="s">
        <v>30</v>
      </c>
      <c r="BE258" t="s">
        <v>30</v>
      </c>
      <c r="BF258" t="s">
        <v>30</v>
      </c>
      <c r="BG258" t="s">
        <v>30</v>
      </c>
      <c r="BH258" t="s">
        <v>30</v>
      </c>
      <c r="BI258" t="s">
        <v>30</v>
      </c>
      <c r="BJ258" t="s">
        <v>30</v>
      </c>
      <c r="BK258" s="29" t="s">
        <v>30</v>
      </c>
      <c r="BL258" t="s">
        <v>3914</v>
      </c>
      <c r="BM258" t="s">
        <v>3915</v>
      </c>
      <c r="BN258" s="30">
        <v>45623.424641203703</v>
      </c>
      <c r="BO258" t="s">
        <v>7541</v>
      </c>
      <c r="BP258" t="s">
        <v>4475</v>
      </c>
      <c r="BQ258" t="s">
        <v>4476</v>
      </c>
      <c r="BR258" t="s">
        <v>3919</v>
      </c>
      <c r="BS258" t="s">
        <v>3920</v>
      </c>
      <c r="BT258" t="s">
        <v>3921</v>
      </c>
      <c r="BU258" t="s">
        <v>4477</v>
      </c>
      <c r="BV258" t="s">
        <v>7542</v>
      </c>
      <c r="BW258" t="s">
        <v>7543</v>
      </c>
      <c r="BX258" t="s">
        <v>7386</v>
      </c>
      <c r="BY258" t="s">
        <v>3926</v>
      </c>
      <c r="BZ258" t="s">
        <v>3927</v>
      </c>
      <c r="CA258" s="30">
        <v>45622.361250000002</v>
      </c>
      <c r="CB258" s="30">
        <v>45622.361250000002</v>
      </c>
      <c r="CC258" s="30">
        <v>45622.360324074099</v>
      </c>
      <c r="CD258" t="s">
        <v>14</v>
      </c>
      <c r="CE258">
        <v>2024</v>
      </c>
      <c r="CF258">
        <v>11</v>
      </c>
      <c r="CG258" t="s">
        <v>7544</v>
      </c>
      <c r="CH258" t="s">
        <v>55</v>
      </c>
      <c r="CI258" t="s">
        <v>3929</v>
      </c>
      <c r="CJ258" t="s">
        <v>3930</v>
      </c>
      <c r="CK258" t="s">
        <v>3931</v>
      </c>
      <c r="CL258" t="s">
        <v>7544</v>
      </c>
      <c r="CM258">
        <v>159601</v>
      </c>
      <c r="CN258" t="s">
        <v>7545</v>
      </c>
      <c r="CO258" t="s">
        <v>7544</v>
      </c>
      <c r="CP258" s="30" t="s">
        <v>30</v>
      </c>
      <c r="CQ258" s="30" t="s">
        <v>30</v>
      </c>
      <c r="CR258" t="s">
        <v>3932</v>
      </c>
      <c r="CS258" t="s">
        <v>4481</v>
      </c>
      <c r="CT258" t="s">
        <v>4482</v>
      </c>
      <c r="CU258">
        <v>22198</v>
      </c>
      <c r="CV258">
        <v>64</v>
      </c>
      <c r="CW258" t="s">
        <v>3971</v>
      </c>
      <c r="CX258" t="s">
        <v>3932</v>
      </c>
      <c r="CY258" t="s">
        <v>7494</v>
      </c>
      <c r="CZ258" t="s">
        <v>7389</v>
      </c>
      <c r="DA258" t="s">
        <v>7546</v>
      </c>
      <c r="DB258" t="s">
        <v>7542</v>
      </c>
      <c r="DC258" t="s">
        <v>7542</v>
      </c>
      <c r="DD258" t="s">
        <v>7547</v>
      </c>
      <c r="DE258" t="s">
        <v>7548</v>
      </c>
      <c r="DF258" t="s">
        <v>4853</v>
      </c>
      <c r="DG258" t="s">
        <v>3932</v>
      </c>
      <c r="DH258" t="s">
        <v>7549</v>
      </c>
      <c r="DI258" t="s">
        <v>4184</v>
      </c>
      <c r="DJ258" t="s">
        <v>4185</v>
      </c>
      <c r="DK258" t="s">
        <v>7379</v>
      </c>
      <c r="DL258" t="s">
        <v>3926</v>
      </c>
      <c r="DM258" t="s">
        <v>3945</v>
      </c>
      <c r="DN258" t="s">
        <v>3927</v>
      </c>
      <c r="DO258" t="s">
        <v>7386</v>
      </c>
      <c r="DP258" t="s">
        <v>4049</v>
      </c>
      <c r="DQ258" t="s">
        <v>14</v>
      </c>
      <c r="DR258" t="s">
        <v>14</v>
      </c>
      <c r="DS258" t="s">
        <v>3948</v>
      </c>
      <c r="DT258" t="s">
        <v>3949</v>
      </c>
      <c r="DU258" t="s">
        <v>7550</v>
      </c>
      <c r="DV258">
        <v>25.31</v>
      </c>
      <c r="DW258">
        <v>25.31</v>
      </c>
      <c r="DX258" t="s">
        <v>3931</v>
      </c>
      <c r="DY258" t="s">
        <v>7440</v>
      </c>
      <c r="DZ258" s="30">
        <v>45622.422488425902</v>
      </c>
      <c r="EA258" t="s">
        <v>4449</v>
      </c>
      <c r="EB258" t="s">
        <v>3931</v>
      </c>
      <c r="EC258" t="s">
        <v>4450</v>
      </c>
      <c r="ED258" t="s">
        <v>4451</v>
      </c>
      <c r="EE258" t="s">
        <v>4488</v>
      </c>
      <c r="EF258" t="s">
        <v>7551</v>
      </c>
      <c r="EG258" t="s">
        <v>40</v>
      </c>
      <c r="EH258">
        <v>0</v>
      </c>
      <c r="EI258">
        <v>1</v>
      </c>
      <c r="EJ258">
        <v>0</v>
      </c>
      <c r="EK258">
        <v>0</v>
      </c>
      <c r="EL258">
        <v>0</v>
      </c>
      <c r="EM258">
        <v>0</v>
      </c>
      <c r="EN258">
        <v>0</v>
      </c>
      <c r="EO258">
        <v>0</v>
      </c>
      <c r="EP258">
        <v>0</v>
      </c>
      <c r="EQ258">
        <v>0</v>
      </c>
      <c r="ER258">
        <v>1</v>
      </c>
      <c r="ES258" t="s">
        <v>53</v>
      </c>
      <c r="ET258" t="s">
        <v>7542</v>
      </c>
      <c r="EU258">
        <v>0</v>
      </c>
      <c r="EV258" t="s">
        <v>30</v>
      </c>
      <c r="EW258" t="s">
        <v>30</v>
      </c>
      <c r="EX258" t="s">
        <v>30</v>
      </c>
      <c r="EY258" t="s">
        <v>30</v>
      </c>
      <c r="EZ258" t="str">
        <f t="shared" ref="EZ258:EZ289" si="4">IF(DN258 = "Expedited", BN258-CA258, "")</f>
        <v/>
      </c>
      <c r="FA258">
        <v>1.0633912037037001</v>
      </c>
      <c r="FB258" t="s">
        <v>14</v>
      </c>
      <c r="FC258">
        <v>0</v>
      </c>
      <c r="FD258">
        <v>1</v>
      </c>
      <c r="FG258" t="s">
        <v>30</v>
      </c>
      <c r="FH258" t="s">
        <v>30</v>
      </c>
      <c r="FI258" t="s">
        <v>30</v>
      </c>
      <c r="FJ258" t="s">
        <v>30</v>
      </c>
      <c r="FK258" t="s">
        <v>30</v>
      </c>
      <c r="FL258">
        <v>1</v>
      </c>
      <c r="FM258" t="s">
        <v>3733</v>
      </c>
      <c r="FN258">
        <v>0</v>
      </c>
      <c r="FO258">
        <v>1</v>
      </c>
      <c r="FP258" t="s">
        <v>470</v>
      </c>
      <c r="FQ258">
        <v>0</v>
      </c>
      <c r="FR258">
        <v>1</v>
      </c>
      <c r="FS258" t="s">
        <v>30</v>
      </c>
      <c r="FT258" t="s">
        <v>55</v>
      </c>
      <c r="FU258">
        <v>0</v>
      </c>
      <c r="FV258">
        <v>0</v>
      </c>
      <c r="FW258">
        <v>0</v>
      </c>
      <c r="FX258">
        <v>0</v>
      </c>
      <c r="FY258" t="s">
        <v>53</v>
      </c>
      <c r="FZ258" t="s">
        <v>7379</v>
      </c>
      <c r="GA258" t="s">
        <v>40</v>
      </c>
      <c r="GB258" t="s">
        <v>30</v>
      </c>
      <c r="GC258" t="s">
        <v>30</v>
      </c>
    </row>
    <row r="259" spans="1:185" x14ac:dyDescent="0.25">
      <c r="A259" t="s">
        <v>470</v>
      </c>
      <c r="B259" t="s">
        <v>2173</v>
      </c>
      <c r="C259">
        <v>1</v>
      </c>
      <c r="D259" t="s">
        <v>2173</v>
      </c>
      <c r="E259">
        <v>1</v>
      </c>
      <c r="F259" t="s">
        <v>65</v>
      </c>
      <c r="G259" t="s">
        <v>65</v>
      </c>
      <c r="H259" t="s">
        <v>30</v>
      </c>
      <c r="I259" t="s">
        <v>30</v>
      </c>
      <c r="J259" t="s">
        <v>30</v>
      </c>
      <c r="K259" t="s">
        <v>30</v>
      </c>
      <c r="L259" t="s">
        <v>30</v>
      </c>
      <c r="M259" t="s">
        <v>30</v>
      </c>
      <c r="N259" t="s">
        <v>30</v>
      </c>
      <c r="O259" t="s">
        <v>30</v>
      </c>
      <c r="P259" t="s">
        <v>30</v>
      </c>
      <c r="Q259" s="29" t="s">
        <v>30</v>
      </c>
      <c r="R259" s="29" t="s">
        <v>30</v>
      </c>
      <c r="S259" t="s">
        <v>30</v>
      </c>
      <c r="T259" t="s">
        <v>30</v>
      </c>
      <c r="U259" t="s">
        <v>30</v>
      </c>
      <c r="V259" t="s">
        <v>30</v>
      </c>
      <c r="W259" t="s">
        <v>30</v>
      </c>
      <c r="X259" t="s">
        <v>30</v>
      </c>
      <c r="Y259" s="29" t="s">
        <v>30</v>
      </c>
      <c r="Z259" s="29" t="s">
        <v>30</v>
      </c>
      <c r="AA259" s="29" t="s">
        <v>30</v>
      </c>
      <c r="AB259" t="s">
        <v>30</v>
      </c>
      <c r="AC259" t="s">
        <v>30</v>
      </c>
      <c r="AD259" t="s">
        <v>30</v>
      </c>
      <c r="AE259" t="s">
        <v>30</v>
      </c>
      <c r="AF259" t="s">
        <v>30</v>
      </c>
      <c r="AG259" t="s">
        <v>30</v>
      </c>
      <c r="AH259" t="s">
        <v>30</v>
      </c>
      <c r="AI259" t="s">
        <v>30</v>
      </c>
      <c r="AJ259" t="s">
        <v>7552</v>
      </c>
      <c r="AK259" t="s">
        <v>30</v>
      </c>
      <c r="AL259" t="s">
        <v>30</v>
      </c>
      <c r="AM259" t="s">
        <v>30</v>
      </c>
      <c r="AN259" s="29" t="s">
        <v>30</v>
      </c>
      <c r="AO259" t="s">
        <v>30</v>
      </c>
      <c r="AP259" t="s">
        <v>30</v>
      </c>
      <c r="AQ259" t="s">
        <v>30</v>
      </c>
      <c r="AR259" t="s">
        <v>30</v>
      </c>
      <c r="AS259" t="s">
        <v>30</v>
      </c>
      <c r="AT259" t="s">
        <v>30</v>
      </c>
      <c r="AU259" t="s">
        <v>30</v>
      </c>
      <c r="AV259" t="s">
        <v>30</v>
      </c>
      <c r="AW259" t="s">
        <v>30</v>
      </c>
      <c r="AX259" t="s">
        <v>30</v>
      </c>
      <c r="AY259" t="s">
        <v>30</v>
      </c>
      <c r="AZ259" t="s">
        <v>30</v>
      </c>
      <c r="BA259" t="s">
        <v>30</v>
      </c>
      <c r="BB259" t="s">
        <v>30</v>
      </c>
      <c r="BC259" t="s">
        <v>30</v>
      </c>
      <c r="BD259" t="s">
        <v>30</v>
      </c>
      <c r="BE259" t="s">
        <v>30</v>
      </c>
      <c r="BF259" t="s">
        <v>30</v>
      </c>
      <c r="BG259" t="s">
        <v>30</v>
      </c>
      <c r="BH259" t="s">
        <v>30</v>
      </c>
      <c r="BI259" t="s">
        <v>30</v>
      </c>
      <c r="BJ259" t="s">
        <v>30</v>
      </c>
      <c r="BK259" s="29" t="s">
        <v>30</v>
      </c>
      <c r="BL259" t="s">
        <v>3914</v>
      </c>
      <c r="BM259" t="s">
        <v>3915</v>
      </c>
      <c r="BN259" s="30">
        <v>45495.653831018499</v>
      </c>
      <c r="BO259" t="s">
        <v>7553</v>
      </c>
      <c r="BP259" t="s">
        <v>7554</v>
      </c>
      <c r="BQ259" t="s">
        <v>7555</v>
      </c>
      <c r="BR259" t="s">
        <v>3919</v>
      </c>
      <c r="BS259" t="s">
        <v>3920</v>
      </c>
      <c r="BT259" t="s">
        <v>3921</v>
      </c>
      <c r="BU259" t="s">
        <v>4880</v>
      </c>
      <c r="BV259" t="s">
        <v>7556</v>
      </c>
      <c r="BW259" t="s">
        <v>7557</v>
      </c>
      <c r="BX259" t="s">
        <v>7558</v>
      </c>
      <c r="BY259" t="s">
        <v>3926</v>
      </c>
      <c r="BZ259" t="s">
        <v>3927</v>
      </c>
      <c r="CA259" s="30">
        <v>45495.514039351903</v>
      </c>
      <c r="CB259" s="30">
        <v>45495.514039351903</v>
      </c>
      <c r="CC259" s="30">
        <v>45495.509467592601</v>
      </c>
      <c r="CD259" t="s">
        <v>14</v>
      </c>
      <c r="CE259">
        <v>2024</v>
      </c>
      <c r="CF259">
        <v>7</v>
      </c>
      <c r="CG259" t="s">
        <v>7559</v>
      </c>
      <c r="CH259" t="s">
        <v>55</v>
      </c>
      <c r="CI259" t="s">
        <v>3929</v>
      </c>
      <c r="CJ259" t="s">
        <v>3930</v>
      </c>
      <c r="CK259" t="s">
        <v>3931</v>
      </c>
      <c r="CL259" t="s">
        <v>7559</v>
      </c>
      <c r="CM259">
        <v>0</v>
      </c>
      <c r="CN259" t="s">
        <v>71</v>
      </c>
      <c r="CO259" t="s">
        <v>7559</v>
      </c>
      <c r="CP259" s="30" t="s">
        <v>30</v>
      </c>
      <c r="CQ259" s="30" t="s">
        <v>30</v>
      </c>
      <c r="CR259" t="s">
        <v>3932</v>
      </c>
      <c r="CS259" t="s">
        <v>7560</v>
      </c>
      <c r="CT259" t="s">
        <v>4045</v>
      </c>
      <c r="CU259">
        <v>29101</v>
      </c>
      <c r="CV259">
        <v>44</v>
      </c>
      <c r="CW259" t="s">
        <v>3971</v>
      </c>
      <c r="CX259" t="s">
        <v>3932</v>
      </c>
      <c r="CY259" t="s">
        <v>7561</v>
      </c>
      <c r="CZ259" t="s">
        <v>7562</v>
      </c>
      <c r="DA259" t="s">
        <v>7563</v>
      </c>
      <c r="DB259" t="s">
        <v>7556</v>
      </c>
      <c r="DC259" t="s">
        <v>7556</v>
      </c>
      <c r="DD259" t="s">
        <v>3970</v>
      </c>
      <c r="DE259" t="s">
        <v>4749</v>
      </c>
      <c r="DF259" t="s">
        <v>4047</v>
      </c>
      <c r="DG259" t="s">
        <v>3932</v>
      </c>
      <c r="DH259" t="s">
        <v>4048</v>
      </c>
      <c r="DI259" t="s">
        <v>4184</v>
      </c>
      <c r="DJ259" t="s">
        <v>4185</v>
      </c>
      <c r="DK259" t="s">
        <v>65</v>
      </c>
      <c r="DL259" t="s">
        <v>3926</v>
      </c>
      <c r="DM259" t="s">
        <v>3945</v>
      </c>
      <c r="DN259" t="s">
        <v>3927</v>
      </c>
      <c r="DO259" t="s">
        <v>7558</v>
      </c>
      <c r="DP259" t="s">
        <v>4110</v>
      </c>
      <c r="DQ259" t="s">
        <v>14</v>
      </c>
      <c r="DR259" t="s">
        <v>14</v>
      </c>
      <c r="DS259" t="s">
        <v>3948</v>
      </c>
      <c r="DT259" t="s">
        <v>3949</v>
      </c>
      <c r="DU259" t="s">
        <v>7564</v>
      </c>
      <c r="DV259">
        <v>3.21</v>
      </c>
      <c r="DW259">
        <v>3.21</v>
      </c>
      <c r="DX259" t="s">
        <v>3931</v>
      </c>
      <c r="DY259" t="s">
        <v>7565</v>
      </c>
      <c r="DZ259" s="30">
        <v>45495.653819444502</v>
      </c>
      <c r="EA259" t="s">
        <v>7566</v>
      </c>
      <c r="EB259" t="s">
        <v>3931</v>
      </c>
      <c r="EC259" t="s">
        <v>7567</v>
      </c>
      <c r="ED259" t="s">
        <v>7568</v>
      </c>
      <c r="EE259" t="s">
        <v>7569</v>
      </c>
      <c r="EF259" t="s">
        <v>7570</v>
      </c>
      <c r="EG259" t="s">
        <v>41</v>
      </c>
      <c r="EH259">
        <v>1</v>
      </c>
      <c r="EI259">
        <v>0</v>
      </c>
      <c r="EJ259">
        <v>0</v>
      </c>
      <c r="EK259">
        <v>0</v>
      </c>
      <c r="EL259">
        <v>0</v>
      </c>
      <c r="EM259">
        <v>0</v>
      </c>
      <c r="EN259">
        <v>0</v>
      </c>
      <c r="EO259">
        <v>0</v>
      </c>
      <c r="EP259">
        <v>0</v>
      </c>
      <c r="EQ259">
        <v>0</v>
      </c>
      <c r="ER259">
        <v>1</v>
      </c>
      <c r="ES259" t="s">
        <v>53</v>
      </c>
      <c r="ET259" t="s">
        <v>7556</v>
      </c>
      <c r="EU259">
        <v>0</v>
      </c>
      <c r="EV259" t="s">
        <v>30</v>
      </c>
      <c r="EW259" t="s">
        <v>30</v>
      </c>
      <c r="EX259" t="s">
        <v>30</v>
      </c>
      <c r="EY259" t="s">
        <v>30</v>
      </c>
      <c r="EZ259" t="str">
        <f t="shared" si="4"/>
        <v/>
      </c>
      <c r="FA259">
        <v>0.13979166666666701</v>
      </c>
      <c r="FB259" t="s">
        <v>14</v>
      </c>
      <c r="FC259">
        <v>0</v>
      </c>
      <c r="FD259">
        <v>1</v>
      </c>
      <c r="FG259" t="s">
        <v>30</v>
      </c>
      <c r="FH259" t="s">
        <v>30</v>
      </c>
      <c r="FI259" t="s">
        <v>30</v>
      </c>
      <c r="FJ259" t="s">
        <v>30</v>
      </c>
      <c r="FK259" t="s">
        <v>30</v>
      </c>
      <c r="FL259">
        <v>1</v>
      </c>
      <c r="FM259" t="s">
        <v>3733</v>
      </c>
      <c r="FN259">
        <v>0</v>
      </c>
      <c r="FO259">
        <v>1</v>
      </c>
      <c r="FP259" t="s">
        <v>470</v>
      </c>
      <c r="FQ259">
        <v>0</v>
      </c>
      <c r="FR259">
        <v>1</v>
      </c>
      <c r="FS259" t="s">
        <v>30</v>
      </c>
      <c r="FT259" t="s">
        <v>55</v>
      </c>
      <c r="FU259">
        <v>0</v>
      </c>
      <c r="FV259">
        <v>0</v>
      </c>
      <c r="FW259">
        <v>0</v>
      </c>
      <c r="FX259">
        <v>0</v>
      </c>
      <c r="FY259" t="s">
        <v>53</v>
      </c>
      <c r="FZ259" t="s">
        <v>65</v>
      </c>
      <c r="GA259" t="s">
        <v>41</v>
      </c>
      <c r="GB259" t="s">
        <v>30</v>
      </c>
      <c r="GC259" t="s">
        <v>30</v>
      </c>
    </row>
    <row r="260" spans="1:185" x14ac:dyDescent="0.25">
      <c r="A260" t="s">
        <v>470</v>
      </c>
      <c r="B260" t="s">
        <v>2173</v>
      </c>
      <c r="C260">
        <v>1</v>
      </c>
      <c r="D260" t="s">
        <v>2173</v>
      </c>
      <c r="E260">
        <v>1</v>
      </c>
      <c r="F260" t="s">
        <v>6654</v>
      </c>
      <c r="G260" t="s">
        <v>6654</v>
      </c>
      <c r="H260" t="s">
        <v>30</v>
      </c>
      <c r="I260" t="s">
        <v>30</v>
      </c>
      <c r="J260" t="s">
        <v>30</v>
      </c>
      <c r="K260" t="s">
        <v>30</v>
      </c>
      <c r="L260" t="s">
        <v>30</v>
      </c>
      <c r="M260" t="s">
        <v>30</v>
      </c>
      <c r="N260" t="s">
        <v>30</v>
      </c>
      <c r="O260" t="s">
        <v>30</v>
      </c>
      <c r="P260" t="s">
        <v>30</v>
      </c>
      <c r="Q260" s="29" t="s">
        <v>30</v>
      </c>
      <c r="R260" s="29" t="s">
        <v>30</v>
      </c>
      <c r="S260" t="s">
        <v>30</v>
      </c>
      <c r="T260" t="s">
        <v>30</v>
      </c>
      <c r="U260" t="s">
        <v>30</v>
      </c>
      <c r="V260" t="s">
        <v>30</v>
      </c>
      <c r="W260" t="s">
        <v>30</v>
      </c>
      <c r="X260" t="s">
        <v>30</v>
      </c>
      <c r="Y260" s="29" t="s">
        <v>30</v>
      </c>
      <c r="Z260" s="29" t="s">
        <v>30</v>
      </c>
      <c r="AA260" s="29" t="s">
        <v>30</v>
      </c>
      <c r="AB260" t="s">
        <v>30</v>
      </c>
      <c r="AC260" t="s">
        <v>30</v>
      </c>
      <c r="AD260" t="s">
        <v>30</v>
      </c>
      <c r="AE260" t="s">
        <v>30</v>
      </c>
      <c r="AF260" t="s">
        <v>30</v>
      </c>
      <c r="AG260" t="s">
        <v>30</v>
      </c>
      <c r="AH260" t="s">
        <v>30</v>
      </c>
      <c r="AI260" t="s">
        <v>30</v>
      </c>
      <c r="AJ260" t="s">
        <v>7571</v>
      </c>
      <c r="AK260" t="s">
        <v>30</v>
      </c>
      <c r="AL260" t="s">
        <v>30</v>
      </c>
      <c r="AM260" t="s">
        <v>30</v>
      </c>
      <c r="AN260" s="29" t="s">
        <v>30</v>
      </c>
      <c r="AO260" t="s">
        <v>30</v>
      </c>
      <c r="AP260" t="s">
        <v>30</v>
      </c>
      <c r="AQ260" t="s">
        <v>30</v>
      </c>
      <c r="AR260" t="s">
        <v>30</v>
      </c>
      <c r="AS260" t="s">
        <v>30</v>
      </c>
      <c r="AT260" t="s">
        <v>30</v>
      </c>
      <c r="AU260" t="s">
        <v>30</v>
      </c>
      <c r="AV260" t="s">
        <v>30</v>
      </c>
      <c r="AW260" t="s">
        <v>30</v>
      </c>
      <c r="AX260" t="s">
        <v>30</v>
      </c>
      <c r="AY260" t="s">
        <v>30</v>
      </c>
      <c r="AZ260" t="s">
        <v>30</v>
      </c>
      <c r="BA260" t="s">
        <v>30</v>
      </c>
      <c r="BB260" t="s">
        <v>30</v>
      </c>
      <c r="BC260" t="s">
        <v>30</v>
      </c>
      <c r="BD260" t="s">
        <v>30</v>
      </c>
      <c r="BE260" t="s">
        <v>30</v>
      </c>
      <c r="BF260" t="s">
        <v>30</v>
      </c>
      <c r="BG260" t="s">
        <v>30</v>
      </c>
      <c r="BH260" t="s">
        <v>30</v>
      </c>
      <c r="BI260" t="s">
        <v>30</v>
      </c>
      <c r="BJ260" t="s">
        <v>30</v>
      </c>
      <c r="BK260" s="29" t="s">
        <v>30</v>
      </c>
      <c r="BL260" t="s">
        <v>3914</v>
      </c>
      <c r="BM260" t="s">
        <v>3915</v>
      </c>
      <c r="BN260" s="30">
        <v>45320.463078703702</v>
      </c>
      <c r="BO260" t="s">
        <v>7572</v>
      </c>
      <c r="BP260" t="s">
        <v>4998</v>
      </c>
      <c r="BQ260" t="s">
        <v>4999</v>
      </c>
      <c r="BR260" t="s">
        <v>3962</v>
      </c>
      <c r="BS260" t="s">
        <v>3920</v>
      </c>
      <c r="BT260" t="s">
        <v>4013</v>
      </c>
      <c r="BU260" t="s">
        <v>4014</v>
      </c>
      <c r="BV260" t="s">
        <v>7573</v>
      </c>
      <c r="BW260" t="s">
        <v>7574</v>
      </c>
      <c r="BX260" t="s">
        <v>6641</v>
      </c>
      <c r="BY260" t="s">
        <v>3926</v>
      </c>
      <c r="BZ260" t="s">
        <v>3927</v>
      </c>
      <c r="CA260" s="30">
        <v>45320.463032407402</v>
      </c>
      <c r="CB260" s="30">
        <v>45320.463078703702</v>
      </c>
      <c r="CC260" s="30">
        <v>45320.458495370403</v>
      </c>
      <c r="CD260" t="s">
        <v>15</v>
      </c>
      <c r="CE260">
        <v>2024</v>
      </c>
      <c r="CF260">
        <v>1</v>
      </c>
      <c r="CG260" t="s">
        <v>3967</v>
      </c>
      <c r="CH260" t="s">
        <v>55</v>
      </c>
      <c r="CI260" t="s">
        <v>3929</v>
      </c>
      <c r="CJ260" t="s">
        <v>3930</v>
      </c>
      <c r="CK260" t="s">
        <v>3931</v>
      </c>
      <c r="CL260" t="s">
        <v>3967</v>
      </c>
      <c r="CM260">
        <v>2035</v>
      </c>
      <c r="CN260" t="s">
        <v>3967</v>
      </c>
      <c r="CO260" t="s">
        <v>3967</v>
      </c>
      <c r="CP260" s="30">
        <v>45320</v>
      </c>
      <c r="CQ260" s="30">
        <v>45500</v>
      </c>
      <c r="CR260" t="s">
        <v>3968</v>
      </c>
      <c r="CS260" t="s">
        <v>5001</v>
      </c>
      <c r="CT260" t="s">
        <v>5002</v>
      </c>
      <c r="CU260">
        <v>23627</v>
      </c>
      <c r="CV260">
        <v>59</v>
      </c>
      <c r="CW260" t="s">
        <v>3935</v>
      </c>
      <c r="CX260" t="s">
        <v>3968</v>
      </c>
      <c r="CY260" t="s">
        <v>7575</v>
      </c>
      <c r="CZ260" t="s">
        <v>7576</v>
      </c>
      <c r="DA260" t="s">
        <v>7577</v>
      </c>
      <c r="DB260" t="s">
        <v>7573</v>
      </c>
      <c r="DC260" t="s">
        <v>7573</v>
      </c>
      <c r="DD260" t="s">
        <v>7578</v>
      </c>
      <c r="DE260" t="s">
        <v>7579</v>
      </c>
      <c r="DF260" t="s">
        <v>5088</v>
      </c>
      <c r="DG260" t="s">
        <v>3968</v>
      </c>
      <c r="DH260" t="s">
        <v>4231</v>
      </c>
      <c r="DI260" t="s">
        <v>4184</v>
      </c>
      <c r="DJ260" t="s">
        <v>6669</v>
      </c>
      <c r="DK260" t="s">
        <v>6654</v>
      </c>
      <c r="DL260" t="s">
        <v>3926</v>
      </c>
      <c r="DM260" t="s">
        <v>3945</v>
      </c>
      <c r="DN260" t="s">
        <v>3927</v>
      </c>
      <c r="DO260" t="s">
        <v>6641</v>
      </c>
      <c r="DP260" t="s">
        <v>3980</v>
      </c>
      <c r="DQ260" t="s">
        <v>15</v>
      </c>
      <c r="DR260" t="s">
        <v>3980</v>
      </c>
      <c r="DS260" t="s">
        <v>3981</v>
      </c>
      <c r="DT260" t="s">
        <v>3949</v>
      </c>
      <c r="DU260" t="s">
        <v>7580</v>
      </c>
      <c r="DV260">
        <v>0</v>
      </c>
      <c r="DW260">
        <v>0</v>
      </c>
      <c r="DX260" t="s">
        <v>3931</v>
      </c>
      <c r="DY260" t="s">
        <v>7581</v>
      </c>
      <c r="DZ260" s="30" t="s">
        <v>30</v>
      </c>
      <c r="EA260" t="s">
        <v>3931</v>
      </c>
      <c r="EB260" t="s">
        <v>3931</v>
      </c>
      <c r="EC260" t="s">
        <v>3931</v>
      </c>
      <c r="ED260" t="s">
        <v>3931</v>
      </c>
      <c r="EE260" t="s">
        <v>5005</v>
      </c>
      <c r="EF260" t="s">
        <v>7582</v>
      </c>
      <c r="EG260" t="s">
        <v>30</v>
      </c>
      <c r="EH260" t="s">
        <v>30</v>
      </c>
      <c r="EI260" t="s">
        <v>30</v>
      </c>
      <c r="EJ260" t="s">
        <v>30</v>
      </c>
      <c r="EK260" t="s">
        <v>30</v>
      </c>
      <c r="EL260">
        <v>0</v>
      </c>
      <c r="EM260">
        <v>0</v>
      </c>
      <c r="EN260" t="s">
        <v>30</v>
      </c>
      <c r="EO260" t="s">
        <v>30</v>
      </c>
      <c r="EP260">
        <v>0</v>
      </c>
      <c r="EQ260">
        <v>0</v>
      </c>
      <c r="ER260">
        <v>1</v>
      </c>
      <c r="ES260" t="s">
        <v>53</v>
      </c>
      <c r="ET260" t="s">
        <v>7573</v>
      </c>
      <c r="EU260">
        <v>0</v>
      </c>
      <c r="EV260" t="s">
        <v>30</v>
      </c>
      <c r="EW260" t="s">
        <v>30</v>
      </c>
      <c r="EX260" t="s">
        <v>30</v>
      </c>
      <c r="EY260" t="s">
        <v>30</v>
      </c>
      <c r="EZ260" t="str">
        <f t="shared" si="4"/>
        <v/>
      </c>
      <c r="FA260">
        <v>4.6296296296296301E-5</v>
      </c>
      <c r="FB260" t="s">
        <v>15</v>
      </c>
      <c r="FC260">
        <v>1</v>
      </c>
      <c r="FD260">
        <v>0</v>
      </c>
      <c r="FG260" t="s">
        <v>30</v>
      </c>
      <c r="FH260" t="s">
        <v>30</v>
      </c>
      <c r="FI260" t="s">
        <v>30</v>
      </c>
      <c r="FJ260" t="s">
        <v>30</v>
      </c>
      <c r="FK260" t="s">
        <v>30</v>
      </c>
      <c r="FL260">
        <v>1</v>
      </c>
      <c r="FM260" t="s">
        <v>3733</v>
      </c>
      <c r="FN260">
        <v>1</v>
      </c>
      <c r="FO260">
        <v>0</v>
      </c>
      <c r="FP260" t="s">
        <v>470</v>
      </c>
      <c r="FQ260">
        <v>1</v>
      </c>
      <c r="FR260">
        <v>0</v>
      </c>
      <c r="FS260" t="s">
        <v>30</v>
      </c>
      <c r="FT260" t="s">
        <v>55</v>
      </c>
      <c r="FU260">
        <v>0</v>
      </c>
      <c r="FV260">
        <v>0</v>
      </c>
      <c r="FW260">
        <v>0</v>
      </c>
      <c r="FX260">
        <v>0</v>
      </c>
      <c r="FY260" t="s">
        <v>53</v>
      </c>
      <c r="FZ260" t="s">
        <v>6654</v>
      </c>
      <c r="GA260" t="s">
        <v>30</v>
      </c>
      <c r="GB260" t="s">
        <v>30</v>
      </c>
      <c r="GC260" t="s">
        <v>30</v>
      </c>
    </row>
    <row r="261" spans="1:185" x14ac:dyDescent="0.25">
      <c r="A261" t="s">
        <v>470</v>
      </c>
      <c r="B261" t="s">
        <v>2173</v>
      </c>
      <c r="C261">
        <v>1</v>
      </c>
      <c r="D261" t="s">
        <v>2173</v>
      </c>
      <c r="E261">
        <v>1</v>
      </c>
      <c r="F261" t="s">
        <v>6654</v>
      </c>
      <c r="G261" t="s">
        <v>6654</v>
      </c>
      <c r="H261" t="s">
        <v>30</v>
      </c>
      <c r="I261" t="s">
        <v>30</v>
      </c>
      <c r="J261" t="s">
        <v>30</v>
      </c>
      <c r="K261" t="s">
        <v>30</v>
      </c>
      <c r="L261" t="s">
        <v>30</v>
      </c>
      <c r="M261" t="s">
        <v>30</v>
      </c>
      <c r="N261" t="s">
        <v>30</v>
      </c>
      <c r="O261" t="s">
        <v>30</v>
      </c>
      <c r="P261" t="s">
        <v>30</v>
      </c>
      <c r="Q261" s="29" t="s">
        <v>30</v>
      </c>
      <c r="R261" s="29" t="s">
        <v>30</v>
      </c>
      <c r="S261" t="s">
        <v>30</v>
      </c>
      <c r="T261" t="s">
        <v>30</v>
      </c>
      <c r="U261" t="s">
        <v>30</v>
      </c>
      <c r="V261" t="s">
        <v>30</v>
      </c>
      <c r="W261" t="s">
        <v>30</v>
      </c>
      <c r="X261" t="s">
        <v>30</v>
      </c>
      <c r="Y261" s="29" t="s">
        <v>30</v>
      </c>
      <c r="Z261" s="29" t="s">
        <v>30</v>
      </c>
      <c r="AA261" s="29" t="s">
        <v>30</v>
      </c>
      <c r="AB261" t="s">
        <v>30</v>
      </c>
      <c r="AC261" t="s">
        <v>30</v>
      </c>
      <c r="AD261" t="s">
        <v>30</v>
      </c>
      <c r="AE261" t="s">
        <v>30</v>
      </c>
      <c r="AF261" t="s">
        <v>30</v>
      </c>
      <c r="AG261" t="s">
        <v>30</v>
      </c>
      <c r="AH261" t="s">
        <v>30</v>
      </c>
      <c r="AI261" t="s">
        <v>30</v>
      </c>
      <c r="AJ261" t="s">
        <v>7583</v>
      </c>
      <c r="AK261" t="s">
        <v>30</v>
      </c>
      <c r="AL261" t="s">
        <v>30</v>
      </c>
      <c r="AM261" t="s">
        <v>30</v>
      </c>
      <c r="AN261" s="29" t="s">
        <v>30</v>
      </c>
      <c r="AO261" t="s">
        <v>30</v>
      </c>
      <c r="AP261" t="s">
        <v>30</v>
      </c>
      <c r="AQ261" t="s">
        <v>30</v>
      </c>
      <c r="AR261" t="s">
        <v>30</v>
      </c>
      <c r="AS261" t="s">
        <v>30</v>
      </c>
      <c r="AT261" t="s">
        <v>30</v>
      </c>
      <c r="AU261" t="s">
        <v>30</v>
      </c>
      <c r="AV261" t="s">
        <v>30</v>
      </c>
      <c r="AW261" t="s">
        <v>30</v>
      </c>
      <c r="AX261" t="s">
        <v>30</v>
      </c>
      <c r="AY261" t="s">
        <v>30</v>
      </c>
      <c r="AZ261" t="s">
        <v>30</v>
      </c>
      <c r="BA261" t="s">
        <v>30</v>
      </c>
      <c r="BB261" t="s">
        <v>30</v>
      </c>
      <c r="BC261" t="s">
        <v>30</v>
      </c>
      <c r="BD261" t="s">
        <v>30</v>
      </c>
      <c r="BE261" t="s">
        <v>30</v>
      </c>
      <c r="BF261" t="s">
        <v>30</v>
      </c>
      <c r="BG261" t="s">
        <v>30</v>
      </c>
      <c r="BH261" t="s">
        <v>30</v>
      </c>
      <c r="BI261" t="s">
        <v>30</v>
      </c>
      <c r="BJ261" t="s">
        <v>30</v>
      </c>
      <c r="BK261" s="29" t="s">
        <v>30</v>
      </c>
      <c r="BL261" t="s">
        <v>3914</v>
      </c>
      <c r="BM261" t="s">
        <v>3915</v>
      </c>
      <c r="BN261" s="30">
        <v>45387.706377314797</v>
      </c>
      <c r="BO261" t="s">
        <v>7584</v>
      </c>
      <c r="BP261" t="s">
        <v>5500</v>
      </c>
      <c r="BQ261" t="s">
        <v>5501</v>
      </c>
      <c r="BR261" t="s">
        <v>3962</v>
      </c>
      <c r="BS261" t="s">
        <v>3920</v>
      </c>
      <c r="BT261" t="s">
        <v>4013</v>
      </c>
      <c r="BU261" t="s">
        <v>4014</v>
      </c>
      <c r="BV261" t="s">
        <v>5502</v>
      </c>
      <c r="BW261" t="s">
        <v>5515</v>
      </c>
      <c r="BX261" t="s">
        <v>6641</v>
      </c>
      <c r="BY261" t="s">
        <v>3926</v>
      </c>
      <c r="BZ261" t="s">
        <v>3927</v>
      </c>
      <c r="CA261" s="30">
        <v>45387.706342592603</v>
      </c>
      <c r="CB261" s="30">
        <v>45387.706377314797</v>
      </c>
      <c r="CC261" s="30">
        <v>45387.701354166697</v>
      </c>
      <c r="CD261" t="s">
        <v>15</v>
      </c>
      <c r="CE261">
        <v>2024</v>
      </c>
      <c r="CF261">
        <v>4</v>
      </c>
      <c r="CG261" t="s">
        <v>3967</v>
      </c>
      <c r="CH261" t="s">
        <v>55</v>
      </c>
      <c r="CI261" t="s">
        <v>3929</v>
      </c>
      <c r="CJ261" t="s">
        <v>3930</v>
      </c>
      <c r="CK261" t="s">
        <v>3931</v>
      </c>
      <c r="CL261" t="s">
        <v>3967</v>
      </c>
      <c r="CM261">
        <v>2035</v>
      </c>
      <c r="CN261" t="s">
        <v>3967</v>
      </c>
      <c r="CO261" t="s">
        <v>3967</v>
      </c>
      <c r="CP261" s="30">
        <v>45387</v>
      </c>
      <c r="CQ261" s="30">
        <v>45567</v>
      </c>
      <c r="CR261" t="s">
        <v>3968</v>
      </c>
      <c r="CS261" t="s">
        <v>5505</v>
      </c>
      <c r="CT261" t="s">
        <v>5506</v>
      </c>
      <c r="CU261">
        <v>22008</v>
      </c>
      <c r="CV261">
        <v>64</v>
      </c>
      <c r="CW261" t="s">
        <v>3935</v>
      </c>
      <c r="CX261" t="s">
        <v>3968</v>
      </c>
      <c r="CY261" t="s">
        <v>7575</v>
      </c>
      <c r="CZ261" t="s">
        <v>7576</v>
      </c>
      <c r="DA261" t="s">
        <v>7546</v>
      </c>
      <c r="DB261" t="s">
        <v>5502</v>
      </c>
      <c r="DC261" t="s">
        <v>5502</v>
      </c>
      <c r="DD261" t="s">
        <v>5519</v>
      </c>
      <c r="DE261" t="s">
        <v>5222</v>
      </c>
      <c r="DF261" t="s">
        <v>4468</v>
      </c>
      <c r="DG261" t="s">
        <v>3968</v>
      </c>
      <c r="DH261" t="s">
        <v>4469</v>
      </c>
      <c r="DI261" t="s">
        <v>4184</v>
      </c>
      <c r="DJ261" t="s">
        <v>6669</v>
      </c>
      <c r="DK261" t="s">
        <v>6654</v>
      </c>
      <c r="DL261" t="s">
        <v>3926</v>
      </c>
      <c r="DM261" t="s">
        <v>3945</v>
      </c>
      <c r="DN261" t="s">
        <v>3927</v>
      </c>
      <c r="DO261" t="s">
        <v>6641</v>
      </c>
      <c r="DP261" t="s">
        <v>3980</v>
      </c>
      <c r="DQ261" t="s">
        <v>15</v>
      </c>
      <c r="DR261" t="s">
        <v>3980</v>
      </c>
      <c r="DS261" t="s">
        <v>3981</v>
      </c>
      <c r="DT261" t="s">
        <v>3949</v>
      </c>
      <c r="DU261" t="s">
        <v>7550</v>
      </c>
      <c r="DV261">
        <v>0</v>
      </c>
      <c r="DW261">
        <v>0</v>
      </c>
      <c r="DX261" t="s">
        <v>3931</v>
      </c>
      <c r="DY261" t="s">
        <v>7581</v>
      </c>
      <c r="DZ261" s="30" t="s">
        <v>30</v>
      </c>
      <c r="EA261" t="s">
        <v>3931</v>
      </c>
      <c r="EB261" t="s">
        <v>3931</v>
      </c>
      <c r="EC261" t="s">
        <v>3931</v>
      </c>
      <c r="ED261" t="s">
        <v>3931</v>
      </c>
      <c r="EE261" t="s">
        <v>5509</v>
      </c>
      <c r="EF261" t="s">
        <v>7585</v>
      </c>
      <c r="EG261" t="s">
        <v>30</v>
      </c>
      <c r="EH261" t="s">
        <v>30</v>
      </c>
      <c r="EI261" t="s">
        <v>30</v>
      </c>
      <c r="EJ261" t="s">
        <v>30</v>
      </c>
      <c r="EK261" t="s">
        <v>30</v>
      </c>
      <c r="EL261">
        <v>0</v>
      </c>
      <c r="EM261">
        <v>0</v>
      </c>
      <c r="EN261" t="s">
        <v>30</v>
      </c>
      <c r="EO261" t="s">
        <v>30</v>
      </c>
      <c r="EP261">
        <v>0</v>
      </c>
      <c r="EQ261">
        <v>0</v>
      </c>
      <c r="ER261">
        <v>1</v>
      </c>
      <c r="ES261" t="s">
        <v>53</v>
      </c>
      <c r="ET261" t="s">
        <v>5502</v>
      </c>
      <c r="EU261">
        <v>0</v>
      </c>
      <c r="EV261" t="s">
        <v>30</v>
      </c>
      <c r="EW261" t="s">
        <v>30</v>
      </c>
      <c r="EX261" t="s">
        <v>30</v>
      </c>
      <c r="EY261" t="s">
        <v>30</v>
      </c>
      <c r="EZ261" t="str">
        <f t="shared" si="4"/>
        <v/>
      </c>
      <c r="FA261">
        <v>3.4722222222222202E-5</v>
      </c>
      <c r="FB261" t="s">
        <v>15</v>
      </c>
      <c r="FC261">
        <v>1</v>
      </c>
      <c r="FD261">
        <v>0</v>
      </c>
      <c r="FG261" t="s">
        <v>30</v>
      </c>
      <c r="FH261" t="s">
        <v>30</v>
      </c>
      <c r="FI261" t="s">
        <v>30</v>
      </c>
      <c r="FJ261" t="s">
        <v>30</v>
      </c>
      <c r="FK261" t="s">
        <v>30</v>
      </c>
      <c r="FL261">
        <v>1</v>
      </c>
      <c r="FM261" t="s">
        <v>3733</v>
      </c>
      <c r="FN261">
        <v>1</v>
      </c>
      <c r="FO261">
        <v>0</v>
      </c>
      <c r="FP261" t="s">
        <v>470</v>
      </c>
      <c r="FQ261">
        <v>1</v>
      </c>
      <c r="FR261">
        <v>0</v>
      </c>
      <c r="FS261" t="s">
        <v>30</v>
      </c>
      <c r="FT261" t="s">
        <v>55</v>
      </c>
      <c r="FU261">
        <v>0</v>
      </c>
      <c r="FV261">
        <v>0</v>
      </c>
      <c r="FW261">
        <v>0</v>
      </c>
      <c r="FX261">
        <v>0</v>
      </c>
      <c r="FY261" t="s">
        <v>53</v>
      </c>
      <c r="FZ261" t="s">
        <v>6654</v>
      </c>
      <c r="GA261" t="s">
        <v>30</v>
      </c>
      <c r="GB261" t="s">
        <v>30</v>
      </c>
      <c r="GC261" t="s">
        <v>30</v>
      </c>
    </row>
    <row r="262" spans="1:185" x14ac:dyDescent="0.25">
      <c r="A262" t="s">
        <v>483</v>
      </c>
      <c r="B262" t="s">
        <v>2192</v>
      </c>
      <c r="C262">
        <v>1</v>
      </c>
      <c r="D262" t="s">
        <v>2192</v>
      </c>
      <c r="E262">
        <v>1</v>
      </c>
      <c r="F262" t="s">
        <v>7586</v>
      </c>
      <c r="G262" t="s">
        <v>7586</v>
      </c>
      <c r="H262" t="s">
        <v>30</v>
      </c>
      <c r="I262" t="s">
        <v>30</v>
      </c>
      <c r="J262" t="s">
        <v>30</v>
      </c>
      <c r="K262" t="s">
        <v>30</v>
      </c>
      <c r="L262" t="s">
        <v>30</v>
      </c>
      <c r="M262" t="s">
        <v>30</v>
      </c>
      <c r="N262" t="s">
        <v>30</v>
      </c>
      <c r="O262" t="s">
        <v>30</v>
      </c>
      <c r="P262" t="s">
        <v>30</v>
      </c>
      <c r="Q262" s="29" t="s">
        <v>30</v>
      </c>
      <c r="R262" s="29" t="s">
        <v>30</v>
      </c>
      <c r="S262" t="s">
        <v>30</v>
      </c>
      <c r="T262" t="s">
        <v>30</v>
      </c>
      <c r="U262" t="s">
        <v>30</v>
      </c>
      <c r="V262" t="s">
        <v>30</v>
      </c>
      <c r="W262" t="s">
        <v>30</v>
      </c>
      <c r="X262" t="s">
        <v>30</v>
      </c>
      <c r="Y262" s="29" t="s">
        <v>30</v>
      </c>
      <c r="Z262" s="29" t="s">
        <v>30</v>
      </c>
      <c r="AA262" s="29" t="s">
        <v>30</v>
      </c>
      <c r="AB262" t="s">
        <v>30</v>
      </c>
      <c r="AC262" t="s">
        <v>30</v>
      </c>
      <c r="AD262" t="s">
        <v>30</v>
      </c>
      <c r="AE262" t="s">
        <v>30</v>
      </c>
      <c r="AF262" t="s">
        <v>30</v>
      </c>
      <c r="AG262" t="s">
        <v>30</v>
      </c>
      <c r="AH262" t="s">
        <v>30</v>
      </c>
      <c r="AI262" t="s">
        <v>30</v>
      </c>
      <c r="AJ262" t="s">
        <v>7587</v>
      </c>
      <c r="AK262" t="s">
        <v>30</v>
      </c>
      <c r="AL262" t="s">
        <v>30</v>
      </c>
      <c r="AM262" t="s">
        <v>30</v>
      </c>
      <c r="AN262" s="29" t="s">
        <v>30</v>
      </c>
      <c r="AO262" t="s">
        <v>30</v>
      </c>
      <c r="AP262" t="s">
        <v>30</v>
      </c>
      <c r="AQ262" t="s">
        <v>30</v>
      </c>
      <c r="AR262" t="s">
        <v>30</v>
      </c>
      <c r="AS262" t="s">
        <v>30</v>
      </c>
      <c r="AT262" t="s">
        <v>30</v>
      </c>
      <c r="AU262" t="s">
        <v>30</v>
      </c>
      <c r="AV262" t="s">
        <v>30</v>
      </c>
      <c r="AW262" t="s">
        <v>30</v>
      </c>
      <c r="AX262" t="s">
        <v>30</v>
      </c>
      <c r="AY262" t="s">
        <v>30</v>
      </c>
      <c r="AZ262" t="s">
        <v>30</v>
      </c>
      <c r="BA262" t="s">
        <v>30</v>
      </c>
      <c r="BB262" t="s">
        <v>30</v>
      </c>
      <c r="BC262" t="s">
        <v>30</v>
      </c>
      <c r="BD262" t="s">
        <v>30</v>
      </c>
      <c r="BE262" t="s">
        <v>30</v>
      </c>
      <c r="BF262" t="s">
        <v>30</v>
      </c>
      <c r="BG262" t="s">
        <v>30</v>
      </c>
      <c r="BH262" t="s">
        <v>30</v>
      </c>
      <c r="BI262" t="s">
        <v>30</v>
      </c>
      <c r="BJ262" t="s">
        <v>30</v>
      </c>
      <c r="BK262" s="29" t="s">
        <v>30</v>
      </c>
      <c r="BL262" t="s">
        <v>3914</v>
      </c>
      <c r="BM262" t="s">
        <v>3915</v>
      </c>
      <c r="BN262" s="30">
        <v>45503.4839699074</v>
      </c>
      <c r="BO262" t="s">
        <v>7588</v>
      </c>
      <c r="BP262" t="s">
        <v>7589</v>
      </c>
      <c r="BQ262" t="s">
        <v>7590</v>
      </c>
      <c r="BR262" t="s">
        <v>4193</v>
      </c>
      <c r="BS262" t="s">
        <v>3920</v>
      </c>
      <c r="BT262" t="s">
        <v>4013</v>
      </c>
      <c r="BU262" t="s">
        <v>4014</v>
      </c>
      <c r="BV262" t="s">
        <v>7591</v>
      </c>
      <c r="BW262" t="s">
        <v>7592</v>
      </c>
      <c r="BX262" t="s">
        <v>7593</v>
      </c>
      <c r="BY262" t="s">
        <v>3926</v>
      </c>
      <c r="BZ262" t="s">
        <v>3927</v>
      </c>
      <c r="CA262" s="30">
        <v>45503.479131944398</v>
      </c>
      <c r="CB262" s="30">
        <v>45503.483136574097</v>
      </c>
      <c r="CC262" s="30">
        <v>45503.476099537002</v>
      </c>
      <c r="CD262" t="s">
        <v>15</v>
      </c>
      <c r="CE262">
        <v>2024</v>
      </c>
      <c r="CF262">
        <v>7</v>
      </c>
      <c r="CG262" t="s">
        <v>7594</v>
      </c>
      <c r="CH262" t="s">
        <v>63</v>
      </c>
      <c r="CI262" t="s">
        <v>3929</v>
      </c>
      <c r="CJ262" t="s">
        <v>3930</v>
      </c>
      <c r="CK262" t="s">
        <v>7594</v>
      </c>
      <c r="CL262" t="s">
        <v>3931</v>
      </c>
      <c r="CM262">
        <v>13126</v>
      </c>
      <c r="CN262" t="s">
        <v>4222</v>
      </c>
      <c r="CO262" t="s">
        <v>7594</v>
      </c>
      <c r="CP262" s="30">
        <v>45503</v>
      </c>
      <c r="CQ262" s="30">
        <v>45868</v>
      </c>
      <c r="CR262" t="s">
        <v>3968</v>
      </c>
      <c r="CS262" t="s">
        <v>7595</v>
      </c>
      <c r="CT262" t="s">
        <v>7596</v>
      </c>
      <c r="CU262">
        <v>22336</v>
      </c>
      <c r="CV262">
        <v>63</v>
      </c>
      <c r="CW262" t="s">
        <v>3971</v>
      </c>
      <c r="CX262" t="s">
        <v>3968</v>
      </c>
      <c r="CY262" t="s">
        <v>7597</v>
      </c>
      <c r="CZ262" t="s">
        <v>7598</v>
      </c>
      <c r="DA262" t="s">
        <v>7599</v>
      </c>
      <c r="DB262" t="s">
        <v>4097</v>
      </c>
      <c r="DC262" t="s">
        <v>7591</v>
      </c>
      <c r="DD262" t="s">
        <v>7600</v>
      </c>
      <c r="DE262" t="s">
        <v>7601</v>
      </c>
      <c r="DF262" t="s">
        <v>4993</v>
      </c>
      <c r="DG262" t="s">
        <v>4158</v>
      </c>
      <c r="DH262" t="s">
        <v>7602</v>
      </c>
      <c r="DI262" t="s">
        <v>3943</v>
      </c>
      <c r="DJ262" t="s">
        <v>7603</v>
      </c>
      <c r="DK262" t="s">
        <v>7586</v>
      </c>
      <c r="DL262" t="s">
        <v>3926</v>
      </c>
      <c r="DM262" t="s">
        <v>3945</v>
      </c>
      <c r="DN262" t="s">
        <v>3927</v>
      </c>
      <c r="DO262" t="s">
        <v>7593</v>
      </c>
      <c r="DP262" t="s">
        <v>6980</v>
      </c>
      <c r="DQ262" t="s">
        <v>15</v>
      </c>
      <c r="DR262" t="s">
        <v>6980</v>
      </c>
      <c r="DS262" t="s">
        <v>3981</v>
      </c>
      <c r="DT262" t="s">
        <v>3949</v>
      </c>
      <c r="DU262" t="s">
        <v>7604</v>
      </c>
      <c r="DV262">
        <v>0.01</v>
      </c>
      <c r="DW262">
        <v>0.01</v>
      </c>
      <c r="DX262" t="s">
        <v>3931</v>
      </c>
      <c r="DY262" t="s">
        <v>7605</v>
      </c>
      <c r="DZ262" s="30" t="s">
        <v>30</v>
      </c>
      <c r="EA262" t="s">
        <v>3931</v>
      </c>
      <c r="EB262" t="s">
        <v>3931</v>
      </c>
      <c r="EC262" t="s">
        <v>3931</v>
      </c>
      <c r="ED262" t="s">
        <v>3931</v>
      </c>
      <c r="EE262" t="s">
        <v>7606</v>
      </c>
      <c r="EF262" t="s">
        <v>7607</v>
      </c>
      <c r="EG262" t="s">
        <v>30</v>
      </c>
      <c r="EH262" t="s">
        <v>30</v>
      </c>
      <c r="EI262" t="s">
        <v>30</v>
      </c>
      <c r="EJ262" t="s">
        <v>30</v>
      </c>
      <c r="EK262" t="s">
        <v>30</v>
      </c>
      <c r="EL262">
        <v>0</v>
      </c>
      <c r="EM262">
        <v>0</v>
      </c>
      <c r="EN262" t="s">
        <v>30</v>
      </c>
      <c r="EO262" t="s">
        <v>30</v>
      </c>
      <c r="EP262">
        <v>0</v>
      </c>
      <c r="EQ262">
        <v>0</v>
      </c>
      <c r="ER262">
        <v>1</v>
      </c>
      <c r="ES262" t="s">
        <v>59</v>
      </c>
      <c r="ET262" t="s">
        <v>7591</v>
      </c>
      <c r="EU262">
        <v>0</v>
      </c>
      <c r="EV262" t="s">
        <v>30</v>
      </c>
      <c r="EW262" t="s">
        <v>30</v>
      </c>
      <c r="EX262" t="s">
        <v>30</v>
      </c>
      <c r="EY262" t="s">
        <v>30</v>
      </c>
      <c r="EZ262" t="str">
        <f t="shared" si="4"/>
        <v/>
      </c>
      <c r="FA262">
        <v>4.8379629629629597E-3</v>
      </c>
      <c r="FB262" t="s">
        <v>15</v>
      </c>
      <c r="FC262">
        <v>1</v>
      </c>
      <c r="FD262">
        <v>0</v>
      </c>
      <c r="FG262" t="s">
        <v>30</v>
      </c>
      <c r="FH262" t="s">
        <v>30</v>
      </c>
      <c r="FI262" t="s">
        <v>30</v>
      </c>
      <c r="FJ262" t="s">
        <v>30</v>
      </c>
      <c r="FK262" t="s">
        <v>30</v>
      </c>
      <c r="FL262">
        <v>1</v>
      </c>
      <c r="FM262" t="s">
        <v>7608</v>
      </c>
      <c r="FN262">
        <v>1</v>
      </c>
      <c r="FO262">
        <v>0</v>
      </c>
      <c r="FP262" t="s">
        <v>483</v>
      </c>
      <c r="FQ262">
        <v>1</v>
      </c>
      <c r="FR262">
        <v>0</v>
      </c>
      <c r="FS262" t="s">
        <v>30</v>
      </c>
      <c r="FT262" t="s">
        <v>63</v>
      </c>
      <c r="FU262">
        <v>0</v>
      </c>
      <c r="FV262">
        <v>0</v>
      </c>
      <c r="FW262">
        <v>0</v>
      </c>
      <c r="FX262">
        <v>0</v>
      </c>
      <c r="FY262" t="s">
        <v>59</v>
      </c>
      <c r="FZ262" t="s">
        <v>7586</v>
      </c>
      <c r="GA262" t="s">
        <v>30</v>
      </c>
      <c r="GB262" t="s">
        <v>30</v>
      </c>
      <c r="GC262" t="s">
        <v>30</v>
      </c>
    </row>
    <row r="263" spans="1:185" x14ac:dyDescent="0.25">
      <c r="A263" t="s">
        <v>483</v>
      </c>
      <c r="B263" t="s">
        <v>2192</v>
      </c>
      <c r="C263">
        <v>1</v>
      </c>
      <c r="D263" t="s">
        <v>2192</v>
      </c>
      <c r="E263">
        <v>1</v>
      </c>
      <c r="F263" t="s">
        <v>7609</v>
      </c>
      <c r="G263" t="s">
        <v>7609</v>
      </c>
      <c r="H263" t="s">
        <v>30</v>
      </c>
      <c r="I263" t="s">
        <v>30</v>
      </c>
      <c r="J263" t="s">
        <v>30</v>
      </c>
      <c r="K263" t="s">
        <v>30</v>
      </c>
      <c r="L263" t="s">
        <v>30</v>
      </c>
      <c r="M263" t="s">
        <v>30</v>
      </c>
      <c r="N263" t="s">
        <v>30</v>
      </c>
      <c r="O263" t="s">
        <v>30</v>
      </c>
      <c r="P263" t="s">
        <v>30</v>
      </c>
      <c r="Q263" s="29" t="s">
        <v>30</v>
      </c>
      <c r="R263" s="29" t="s">
        <v>30</v>
      </c>
      <c r="S263" t="s">
        <v>30</v>
      </c>
      <c r="T263" t="s">
        <v>30</v>
      </c>
      <c r="U263" t="s">
        <v>30</v>
      </c>
      <c r="V263" t="s">
        <v>30</v>
      </c>
      <c r="W263" t="s">
        <v>30</v>
      </c>
      <c r="X263" t="s">
        <v>30</v>
      </c>
      <c r="Y263" s="29" t="s">
        <v>30</v>
      </c>
      <c r="Z263" s="29" t="s">
        <v>30</v>
      </c>
      <c r="AA263" s="29" t="s">
        <v>30</v>
      </c>
      <c r="AB263" t="s">
        <v>30</v>
      </c>
      <c r="AC263" t="s">
        <v>30</v>
      </c>
      <c r="AD263" t="s">
        <v>30</v>
      </c>
      <c r="AE263" t="s">
        <v>30</v>
      </c>
      <c r="AF263" t="s">
        <v>30</v>
      </c>
      <c r="AG263" t="s">
        <v>30</v>
      </c>
      <c r="AH263" t="s">
        <v>30</v>
      </c>
      <c r="AI263" t="s">
        <v>30</v>
      </c>
      <c r="AJ263" t="s">
        <v>7610</v>
      </c>
      <c r="AK263" t="s">
        <v>30</v>
      </c>
      <c r="AL263" t="s">
        <v>30</v>
      </c>
      <c r="AM263" t="s">
        <v>30</v>
      </c>
      <c r="AN263" s="29" t="s">
        <v>30</v>
      </c>
      <c r="AO263" t="s">
        <v>30</v>
      </c>
      <c r="AP263" t="s">
        <v>30</v>
      </c>
      <c r="AQ263" t="s">
        <v>30</v>
      </c>
      <c r="AR263" t="s">
        <v>30</v>
      </c>
      <c r="AS263" t="s">
        <v>30</v>
      </c>
      <c r="AT263" t="s">
        <v>30</v>
      </c>
      <c r="AU263" t="s">
        <v>30</v>
      </c>
      <c r="AV263" t="s">
        <v>30</v>
      </c>
      <c r="AW263" t="s">
        <v>30</v>
      </c>
      <c r="AX263" t="s">
        <v>30</v>
      </c>
      <c r="AY263" t="s">
        <v>30</v>
      </c>
      <c r="AZ263" t="s">
        <v>30</v>
      </c>
      <c r="BA263" t="s">
        <v>30</v>
      </c>
      <c r="BB263" t="s">
        <v>30</v>
      </c>
      <c r="BC263" t="s">
        <v>30</v>
      </c>
      <c r="BD263" t="s">
        <v>30</v>
      </c>
      <c r="BE263" t="s">
        <v>30</v>
      </c>
      <c r="BF263" t="s">
        <v>30</v>
      </c>
      <c r="BG263" t="s">
        <v>30</v>
      </c>
      <c r="BH263" t="s">
        <v>30</v>
      </c>
      <c r="BI263" t="s">
        <v>30</v>
      </c>
      <c r="BJ263" t="s">
        <v>30</v>
      </c>
      <c r="BK263" s="29" t="s">
        <v>30</v>
      </c>
      <c r="BL263" t="s">
        <v>3914</v>
      </c>
      <c r="BM263" t="s">
        <v>3915</v>
      </c>
      <c r="BN263" s="30">
        <v>45482.271111111098</v>
      </c>
      <c r="BO263" t="s">
        <v>7611</v>
      </c>
      <c r="BP263" t="s">
        <v>7612</v>
      </c>
      <c r="BQ263" t="s">
        <v>7613</v>
      </c>
      <c r="BR263" t="s">
        <v>7614</v>
      </c>
      <c r="BS263" t="s">
        <v>3920</v>
      </c>
      <c r="BT263" t="s">
        <v>3921</v>
      </c>
      <c r="BU263" t="s">
        <v>5038</v>
      </c>
      <c r="BV263" t="s">
        <v>7615</v>
      </c>
      <c r="BW263" t="s">
        <v>7616</v>
      </c>
      <c r="BX263" t="s">
        <v>7617</v>
      </c>
      <c r="BY263" t="s">
        <v>3926</v>
      </c>
      <c r="BZ263" t="s">
        <v>4123</v>
      </c>
      <c r="CA263" s="30">
        <v>45482.268854166701</v>
      </c>
      <c r="CB263" s="30">
        <v>45482.268854166701</v>
      </c>
      <c r="CC263" s="30">
        <v>45482.2677430556</v>
      </c>
      <c r="CD263" t="s">
        <v>15</v>
      </c>
      <c r="CE263">
        <v>2024</v>
      </c>
      <c r="CF263">
        <v>7</v>
      </c>
      <c r="CG263" t="s">
        <v>7618</v>
      </c>
      <c r="CH263" t="s">
        <v>55</v>
      </c>
      <c r="CI263" t="s">
        <v>3929</v>
      </c>
      <c r="CJ263" t="s">
        <v>3930</v>
      </c>
      <c r="CK263" t="s">
        <v>7618</v>
      </c>
      <c r="CL263" t="s">
        <v>3931</v>
      </c>
      <c r="CM263">
        <v>13126</v>
      </c>
      <c r="CN263" t="s">
        <v>4222</v>
      </c>
      <c r="CO263" t="s">
        <v>7618</v>
      </c>
      <c r="CP263" s="30">
        <v>45482</v>
      </c>
      <c r="CQ263" s="30">
        <v>45847</v>
      </c>
      <c r="CR263" t="s">
        <v>5043</v>
      </c>
      <c r="CS263" t="s">
        <v>7619</v>
      </c>
      <c r="CT263" t="s">
        <v>7620</v>
      </c>
      <c r="CU263">
        <v>21717</v>
      </c>
      <c r="CV263">
        <v>65</v>
      </c>
      <c r="CW263" t="s">
        <v>3935</v>
      </c>
      <c r="CX263" t="s">
        <v>5043</v>
      </c>
      <c r="CY263" t="s">
        <v>7621</v>
      </c>
      <c r="CZ263" t="s">
        <v>7622</v>
      </c>
      <c r="DA263" t="s">
        <v>7623</v>
      </c>
      <c r="DB263" t="s">
        <v>7615</v>
      </c>
      <c r="DC263" t="s">
        <v>7615</v>
      </c>
      <c r="DD263" t="s">
        <v>7624</v>
      </c>
      <c r="DE263" t="s">
        <v>7625</v>
      </c>
      <c r="DF263" t="s">
        <v>7626</v>
      </c>
      <c r="DG263" t="s">
        <v>5043</v>
      </c>
      <c r="DH263" t="s">
        <v>7627</v>
      </c>
      <c r="DI263" t="s">
        <v>3943</v>
      </c>
      <c r="DJ263" t="s">
        <v>7628</v>
      </c>
      <c r="DK263" t="s">
        <v>7609</v>
      </c>
      <c r="DL263" t="s">
        <v>3926</v>
      </c>
      <c r="DM263" t="s">
        <v>4136</v>
      </c>
      <c r="DN263" t="s">
        <v>4123</v>
      </c>
      <c r="DO263" t="s">
        <v>7617</v>
      </c>
      <c r="DP263" t="s">
        <v>4207</v>
      </c>
      <c r="DQ263" t="s">
        <v>15</v>
      </c>
      <c r="DR263" t="s">
        <v>4207</v>
      </c>
      <c r="DS263" t="s">
        <v>3981</v>
      </c>
      <c r="DT263" t="s">
        <v>3949</v>
      </c>
      <c r="DU263" t="s">
        <v>2192</v>
      </c>
      <c r="DV263">
        <v>0.03</v>
      </c>
      <c r="DW263">
        <v>0.03</v>
      </c>
      <c r="DX263" t="s">
        <v>3931</v>
      </c>
      <c r="DY263" t="s">
        <v>7629</v>
      </c>
      <c r="DZ263" s="30" t="s">
        <v>30</v>
      </c>
      <c r="EA263" t="s">
        <v>3931</v>
      </c>
      <c r="EB263" t="s">
        <v>3931</v>
      </c>
      <c r="EC263" t="s">
        <v>3931</v>
      </c>
      <c r="ED263" t="s">
        <v>3931</v>
      </c>
      <c r="EE263" t="s">
        <v>7630</v>
      </c>
      <c r="EF263" t="s">
        <v>7631</v>
      </c>
      <c r="EG263" t="s">
        <v>30</v>
      </c>
      <c r="EH263" t="s">
        <v>30</v>
      </c>
      <c r="EI263" t="s">
        <v>30</v>
      </c>
      <c r="EJ263" t="s">
        <v>30</v>
      </c>
      <c r="EK263" t="s">
        <v>30</v>
      </c>
      <c r="EL263">
        <v>0</v>
      </c>
      <c r="EM263">
        <v>0</v>
      </c>
      <c r="EN263" t="s">
        <v>30</v>
      </c>
      <c r="EO263" t="s">
        <v>30</v>
      </c>
      <c r="EP263">
        <v>0</v>
      </c>
      <c r="EQ263">
        <v>0</v>
      </c>
      <c r="ER263">
        <v>1</v>
      </c>
      <c r="ES263" t="s">
        <v>59</v>
      </c>
      <c r="ET263" t="s">
        <v>7615</v>
      </c>
      <c r="EU263">
        <v>0</v>
      </c>
      <c r="EV263" t="s">
        <v>30</v>
      </c>
      <c r="EW263" t="s">
        <v>30</v>
      </c>
      <c r="EX263" t="s">
        <v>30</v>
      </c>
      <c r="EY263" t="s">
        <v>30</v>
      </c>
      <c r="EZ263">
        <f t="shared" si="4"/>
        <v>2.2569443972315639E-3</v>
      </c>
      <c r="FA263">
        <v>2.2569444444444399E-3</v>
      </c>
      <c r="FB263" t="s">
        <v>15</v>
      </c>
      <c r="FC263">
        <v>1</v>
      </c>
      <c r="FD263">
        <v>0</v>
      </c>
      <c r="FE263">
        <v>1</v>
      </c>
      <c r="FG263" t="s">
        <v>30</v>
      </c>
      <c r="FH263" t="s">
        <v>30</v>
      </c>
      <c r="FI263" t="s">
        <v>30</v>
      </c>
      <c r="FJ263" t="s">
        <v>30</v>
      </c>
      <c r="FK263" t="s">
        <v>30</v>
      </c>
      <c r="FL263">
        <v>1</v>
      </c>
      <c r="FM263" t="s">
        <v>7608</v>
      </c>
      <c r="FN263">
        <v>1</v>
      </c>
      <c r="FO263">
        <v>0</v>
      </c>
      <c r="FP263" t="s">
        <v>483</v>
      </c>
      <c r="FQ263">
        <v>1</v>
      </c>
      <c r="FR263">
        <v>0</v>
      </c>
      <c r="FS263" t="s">
        <v>30</v>
      </c>
      <c r="FT263" t="s">
        <v>55</v>
      </c>
      <c r="FU263">
        <v>0</v>
      </c>
      <c r="FV263">
        <v>0</v>
      </c>
      <c r="FW263">
        <v>0</v>
      </c>
      <c r="FX263">
        <v>0</v>
      </c>
      <c r="FY263" t="s">
        <v>59</v>
      </c>
      <c r="FZ263" t="s">
        <v>7609</v>
      </c>
      <c r="GA263" t="s">
        <v>30</v>
      </c>
      <c r="GB263" t="s">
        <v>30</v>
      </c>
      <c r="GC263" t="s">
        <v>30</v>
      </c>
    </row>
    <row r="264" spans="1:185" x14ac:dyDescent="0.25">
      <c r="A264" t="s">
        <v>2194</v>
      </c>
      <c r="B264" t="s">
        <v>2195</v>
      </c>
      <c r="C264">
        <v>1</v>
      </c>
      <c r="D264" t="s">
        <v>2195</v>
      </c>
      <c r="E264">
        <v>1</v>
      </c>
      <c r="F264" t="s">
        <v>7379</v>
      </c>
      <c r="G264" t="s">
        <v>7379</v>
      </c>
      <c r="H264" t="s">
        <v>30</v>
      </c>
      <c r="I264" t="s">
        <v>30</v>
      </c>
      <c r="J264" t="s">
        <v>30</v>
      </c>
      <c r="K264" t="s">
        <v>30</v>
      </c>
      <c r="L264" t="s">
        <v>30</v>
      </c>
      <c r="M264" t="s">
        <v>30</v>
      </c>
      <c r="N264" t="s">
        <v>30</v>
      </c>
      <c r="O264" t="s">
        <v>30</v>
      </c>
      <c r="P264" t="s">
        <v>30</v>
      </c>
      <c r="Q264" s="29" t="s">
        <v>30</v>
      </c>
      <c r="R264" s="29" t="s">
        <v>30</v>
      </c>
      <c r="S264" t="s">
        <v>30</v>
      </c>
      <c r="T264" t="s">
        <v>30</v>
      </c>
      <c r="U264" t="s">
        <v>30</v>
      </c>
      <c r="V264" t="s">
        <v>30</v>
      </c>
      <c r="W264" t="s">
        <v>30</v>
      </c>
      <c r="X264" t="s">
        <v>30</v>
      </c>
      <c r="Y264" s="29" t="s">
        <v>30</v>
      </c>
      <c r="Z264" s="29" t="s">
        <v>30</v>
      </c>
      <c r="AA264" s="29" t="s">
        <v>30</v>
      </c>
      <c r="AB264" t="s">
        <v>30</v>
      </c>
      <c r="AC264" t="s">
        <v>30</v>
      </c>
      <c r="AD264" t="s">
        <v>30</v>
      </c>
      <c r="AE264" t="s">
        <v>30</v>
      </c>
      <c r="AF264" t="s">
        <v>30</v>
      </c>
      <c r="AG264" t="s">
        <v>30</v>
      </c>
      <c r="AH264" t="s">
        <v>30</v>
      </c>
      <c r="AI264" t="s">
        <v>30</v>
      </c>
      <c r="AJ264" t="s">
        <v>7632</v>
      </c>
      <c r="AK264" t="s">
        <v>30</v>
      </c>
      <c r="AL264" t="s">
        <v>30</v>
      </c>
      <c r="AM264" t="s">
        <v>30</v>
      </c>
      <c r="AN264" s="29" t="s">
        <v>30</v>
      </c>
      <c r="AO264" t="s">
        <v>30</v>
      </c>
      <c r="AP264" t="s">
        <v>30</v>
      </c>
      <c r="AQ264" t="s">
        <v>30</v>
      </c>
      <c r="AR264" t="s">
        <v>30</v>
      </c>
      <c r="AS264" t="s">
        <v>30</v>
      </c>
      <c r="AT264" t="s">
        <v>30</v>
      </c>
      <c r="AU264" t="s">
        <v>30</v>
      </c>
      <c r="AV264" t="s">
        <v>30</v>
      </c>
      <c r="AW264" t="s">
        <v>30</v>
      </c>
      <c r="AX264" t="s">
        <v>30</v>
      </c>
      <c r="AY264" t="s">
        <v>30</v>
      </c>
      <c r="AZ264" t="s">
        <v>30</v>
      </c>
      <c r="BA264" t="s">
        <v>30</v>
      </c>
      <c r="BB264" t="s">
        <v>30</v>
      </c>
      <c r="BC264" t="s">
        <v>30</v>
      </c>
      <c r="BD264" t="s">
        <v>30</v>
      </c>
      <c r="BE264" t="s">
        <v>30</v>
      </c>
      <c r="BF264" t="s">
        <v>30</v>
      </c>
      <c r="BG264" t="s">
        <v>30</v>
      </c>
      <c r="BH264" t="s">
        <v>30</v>
      </c>
      <c r="BI264" t="s">
        <v>30</v>
      </c>
      <c r="BJ264" t="s">
        <v>30</v>
      </c>
      <c r="BK264" s="29" t="s">
        <v>30</v>
      </c>
      <c r="BL264" t="s">
        <v>3914</v>
      </c>
      <c r="BM264" t="s">
        <v>3915</v>
      </c>
      <c r="BN264" s="30">
        <v>45615.394745370402</v>
      </c>
      <c r="BO264" t="s">
        <v>7633</v>
      </c>
      <c r="BP264" t="s">
        <v>7634</v>
      </c>
      <c r="BQ264" t="s">
        <v>7635</v>
      </c>
      <c r="BR264" t="s">
        <v>3962</v>
      </c>
      <c r="BS264" t="s">
        <v>3920</v>
      </c>
      <c r="BT264" t="s">
        <v>4302</v>
      </c>
      <c r="BU264" t="s">
        <v>4303</v>
      </c>
      <c r="BV264" t="s">
        <v>7636</v>
      </c>
      <c r="BW264" t="s">
        <v>7637</v>
      </c>
      <c r="BX264" t="s">
        <v>7386</v>
      </c>
      <c r="BY264" t="s">
        <v>3926</v>
      </c>
      <c r="BZ264" t="s">
        <v>4123</v>
      </c>
      <c r="CA264" s="30">
        <v>45615.394687499997</v>
      </c>
      <c r="CB264" s="30">
        <v>45615.394745370402</v>
      </c>
      <c r="CC264" s="30">
        <v>45615.393773148098</v>
      </c>
      <c r="CD264" t="s">
        <v>15</v>
      </c>
      <c r="CE264">
        <v>2024</v>
      </c>
      <c r="CF264">
        <v>11</v>
      </c>
      <c r="CG264" t="s">
        <v>3967</v>
      </c>
      <c r="CH264" t="s">
        <v>55</v>
      </c>
      <c r="CI264" t="s">
        <v>3929</v>
      </c>
      <c r="CJ264" t="s">
        <v>3930</v>
      </c>
      <c r="CK264" t="s">
        <v>3931</v>
      </c>
      <c r="CL264" t="s">
        <v>3967</v>
      </c>
      <c r="CM264">
        <v>2035</v>
      </c>
      <c r="CN264" t="s">
        <v>3967</v>
      </c>
      <c r="CO264" t="s">
        <v>3967</v>
      </c>
      <c r="CP264" s="30">
        <v>45615</v>
      </c>
      <c r="CQ264" s="30">
        <v>45645</v>
      </c>
      <c r="CR264" t="s">
        <v>3968</v>
      </c>
      <c r="CS264" t="s">
        <v>6905</v>
      </c>
      <c r="CT264" t="s">
        <v>7638</v>
      </c>
      <c r="CU264">
        <v>23734</v>
      </c>
      <c r="CV264">
        <v>59</v>
      </c>
      <c r="CW264" t="s">
        <v>3971</v>
      </c>
      <c r="CX264" t="s">
        <v>3968</v>
      </c>
      <c r="CY264" t="s">
        <v>7388</v>
      </c>
      <c r="CZ264" t="s">
        <v>7389</v>
      </c>
      <c r="DA264" t="s">
        <v>7639</v>
      </c>
      <c r="DB264" t="s">
        <v>7636</v>
      </c>
      <c r="DC264" t="s">
        <v>7636</v>
      </c>
      <c r="DD264" t="s">
        <v>7640</v>
      </c>
      <c r="DE264" t="s">
        <v>7641</v>
      </c>
      <c r="DF264" t="s">
        <v>7642</v>
      </c>
      <c r="DG264" t="s">
        <v>3968</v>
      </c>
      <c r="DH264" t="s">
        <v>4782</v>
      </c>
      <c r="DI264" t="s">
        <v>4184</v>
      </c>
      <c r="DJ264" t="s">
        <v>4185</v>
      </c>
      <c r="DK264" t="s">
        <v>7379</v>
      </c>
      <c r="DL264" t="s">
        <v>3926</v>
      </c>
      <c r="DM264" t="s">
        <v>4136</v>
      </c>
      <c r="DN264" t="s">
        <v>4123</v>
      </c>
      <c r="DO264" t="s">
        <v>7386</v>
      </c>
      <c r="DP264" t="s">
        <v>3980</v>
      </c>
      <c r="DQ264" t="s">
        <v>15</v>
      </c>
      <c r="DR264" t="s">
        <v>3980</v>
      </c>
      <c r="DS264" t="s">
        <v>3981</v>
      </c>
      <c r="DT264" t="s">
        <v>3949</v>
      </c>
      <c r="DU264" t="s">
        <v>7643</v>
      </c>
      <c r="DV264">
        <v>0</v>
      </c>
      <c r="DW264">
        <v>0</v>
      </c>
      <c r="DX264" t="s">
        <v>3931</v>
      </c>
      <c r="DY264" t="s">
        <v>7644</v>
      </c>
      <c r="DZ264" s="30" t="s">
        <v>30</v>
      </c>
      <c r="EA264" t="s">
        <v>3931</v>
      </c>
      <c r="EB264" t="s">
        <v>3931</v>
      </c>
      <c r="EC264" t="s">
        <v>3931</v>
      </c>
      <c r="ED264" t="s">
        <v>3931</v>
      </c>
      <c r="EE264" t="s">
        <v>6914</v>
      </c>
      <c r="EF264" t="s">
        <v>7645</v>
      </c>
      <c r="EG264" t="s">
        <v>30</v>
      </c>
      <c r="EH264" t="s">
        <v>30</v>
      </c>
      <c r="EI264" t="s">
        <v>30</v>
      </c>
      <c r="EJ264" t="s">
        <v>30</v>
      </c>
      <c r="EK264" t="s">
        <v>30</v>
      </c>
      <c r="EL264">
        <v>0</v>
      </c>
      <c r="EM264">
        <v>0</v>
      </c>
      <c r="EN264" t="s">
        <v>30</v>
      </c>
      <c r="EO264" t="s">
        <v>30</v>
      </c>
      <c r="EP264">
        <v>0</v>
      </c>
      <c r="EQ264">
        <v>0</v>
      </c>
      <c r="ER264">
        <v>1</v>
      </c>
      <c r="ES264" t="s">
        <v>62</v>
      </c>
      <c r="ET264" t="s">
        <v>7636</v>
      </c>
      <c r="EU264">
        <v>0</v>
      </c>
      <c r="EV264" t="s">
        <v>30</v>
      </c>
      <c r="EW264" t="s">
        <v>30</v>
      </c>
      <c r="EX264" t="s">
        <v>30</v>
      </c>
      <c r="EY264" t="s">
        <v>30</v>
      </c>
      <c r="EZ264">
        <f t="shared" si="4"/>
        <v>5.7870405726134777E-5</v>
      </c>
      <c r="FA264">
        <v>5.78703703703704E-5</v>
      </c>
      <c r="FB264" t="s">
        <v>15</v>
      </c>
      <c r="FC264">
        <v>1</v>
      </c>
      <c r="FD264">
        <v>0</v>
      </c>
      <c r="FE264">
        <v>1</v>
      </c>
      <c r="FG264" t="s">
        <v>30</v>
      </c>
      <c r="FH264" t="s">
        <v>30</v>
      </c>
      <c r="FI264" t="s">
        <v>30</v>
      </c>
      <c r="FJ264" t="s">
        <v>30</v>
      </c>
      <c r="FK264" t="s">
        <v>30</v>
      </c>
      <c r="FL264">
        <v>1</v>
      </c>
      <c r="FM264" t="s">
        <v>7646</v>
      </c>
      <c r="FN264">
        <v>1</v>
      </c>
      <c r="FO264">
        <v>0</v>
      </c>
      <c r="FP264" t="s">
        <v>2194</v>
      </c>
      <c r="FQ264">
        <v>1</v>
      </c>
      <c r="FR264">
        <v>0</v>
      </c>
      <c r="FS264" t="s">
        <v>30</v>
      </c>
      <c r="FT264" t="s">
        <v>55</v>
      </c>
      <c r="FU264">
        <v>0</v>
      </c>
      <c r="FV264">
        <v>0</v>
      </c>
      <c r="FW264">
        <v>0</v>
      </c>
      <c r="FX264">
        <v>0</v>
      </c>
      <c r="FY264" t="s">
        <v>62</v>
      </c>
      <c r="FZ264" t="s">
        <v>7379</v>
      </c>
      <c r="GA264" t="s">
        <v>30</v>
      </c>
      <c r="GB264" t="s">
        <v>30</v>
      </c>
      <c r="GC264" t="s">
        <v>30</v>
      </c>
    </row>
    <row r="265" spans="1:185" x14ac:dyDescent="0.25">
      <c r="A265" t="s">
        <v>508</v>
      </c>
      <c r="B265" t="s">
        <v>2261</v>
      </c>
      <c r="C265">
        <v>1</v>
      </c>
      <c r="D265" t="s">
        <v>2261</v>
      </c>
      <c r="E265">
        <v>1</v>
      </c>
      <c r="F265" t="s">
        <v>7647</v>
      </c>
      <c r="G265" t="s">
        <v>7647</v>
      </c>
      <c r="H265" t="s">
        <v>30</v>
      </c>
      <c r="I265" t="s">
        <v>30</v>
      </c>
      <c r="J265" t="s">
        <v>30</v>
      </c>
      <c r="K265" t="s">
        <v>30</v>
      </c>
      <c r="L265" t="s">
        <v>30</v>
      </c>
      <c r="M265" t="s">
        <v>30</v>
      </c>
      <c r="N265" t="s">
        <v>30</v>
      </c>
      <c r="O265" t="s">
        <v>30</v>
      </c>
      <c r="P265" t="s">
        <v>30</v>
      </c>
      <c r="Q265" s="29" t="s">
        <v>30</v>
      </c>
      <c r="R265" s="29" t="s">
        <v>30</v>
      </c>
      <c r="S265" t="s">
        <v>30</v>
      </c>
      <c r="T265" t="s">
        <v>30</v>
      </c>
      <c r="U265" t="s">
        <v>30</v>
      </c>
      <c r="V265" t="s">
        <v>30</v>
      </c>
      <c r="W265" t="s">
        <v>30</v>
      </c>
      <c r="X265" t="s">
        <v>30</v>
      </c>
      <c r="Y265" s="29" t="s">
        <v>30</v>
      </c>
      <c r="Z265" s="29" t="s">
        <v>30</v>
      </c>
      <c r="AA265" s="29" t="s">
        <v>30</v>
      </c>
      <c r="AB265" t="s">
        <v>30</v>
      </c>
      <c r="AC265" t="s">
        <v>30</v>
      </c>
      <c r="AD265" t="s">
        <v>30</v>
      </c>
      <c r="AE265" t="s">
        <v>30</v>
      </c>
      <c r="AF265" t="s">
        <v>30</v>
      </c>
      <c r="AG265" t="s">
        <v>30</v>
      </c>
      <c r="AH265" t="s">
        <v>30</v>
      </c>
      <c r="AI265" t="s">
        <v>30</v>
      </c>
      <c r="AJ265" t="s">
        <v>7648</v>
      </c>
      <c r="AK265" t="s">
        <v>30</v>
      </c>
      <c r="AL265" t="s">
        <v>30</v>
      </c>
      <c r="AM265" t="s">
        <v>30</v>
      </c>
      <c r="AN265" s="29" t="s">
        <v>30</v>
      </c>
      <c r="AO265" t="s">
        <v>30</v>
      </c>
      <c r="AP265" t="s">
        <v>30</v>
      </c>
      <c r="AQ265" t="s">
        <v>30</v>
      </c>
      <c r="AR265" t="s">
        <v>30</v>
      </c>
      <c r="AS265" t="s">
        <v>30</v>
      </c>
      <c r="AT265" t="s">
        <v>30</v>
      </c>
      <c r="AU265" t="s">
        <v>30</v>
      </c>
      <c r="AV265" t="s">
        <v>30</v>
      </c>
      <c r="AW265" t="s">
        <v>30</v>
      </c>
      <c r="AX265" t="s">
        <v>30</v>
      </c>
      <c r="AY265" t="s">
        <v>30</v>
      </c>
      <c r="AZ265" t="s">
        <v>30</v>
      </c>
      <c r="BA265" t="s">
        <v>30</v>
      </c>
      <c r="BB265" t="s">
        <v>30</v>
      </c>
      <c r="BC265" t="s">
        <v>30</v>
      </c>
      <c r="BD265" t="s">
        <v>30</v>
      </c>
      <c r="BE265" t="s">
        <v>30</v>
      </c>
      <c r="BF265" t="s">
        <v>30</v>
      </c>
      <c r="BG265" t="s">
        <v>30</v>
      </c>
      <c r="BH265" t="s">
        <v>30</v>
      </c>
      <c r="BI265" t="s">
        <v>30</v>
      </c>
      <c r="BJ265" t="s">
        <v>30</v>
      </c>
      <c r="BK265" s="29" t="s">
        <v>30</v>
      </c>
      <c r="BL265" t="s">
        <v>3914</v>
      </c>
      <c r="BM265" t="s">
        <v>3915</v>
      </c>
      <c r="BN265" s="30">
        <v>45362.592974537001</v>
      </c>
      <c r="BO265" t="s">
        <v>7649</v>
      </c>
      <c r="BP265" t="s">
        <v>7650</v>
      </c>
      <c r="BQ265" t="s">
        <v>7651</v>
      </c>
      <c r="BR265" t="s">
        <v>3962</v>
      </c>
      <c r="BS265" t="s">
        <v>3920</v>
      </c>
      <c r="BT265" t="s">
        <v>3921</v>
      </c>
      <c r="BU265" t="s">
        <v>4381</v>
      </c>
      <c r="BV265" t="s">
        <v>7652</v>
      </c>
      <c r="BW265" t="s">
        <v>7653</v>
      </c>
      <c r="BX265" t="s">
        <v>4173</v>
      </c>
      <c r="BY265" t="s">
        <v>3926</v>
      </c>
      <c r="BZ265" t="s">
        <v>3927</v>
      </c>
      <c r="CA265" s="30">
        <v>45362.526712963001</v>
      </c>
      <c r="CB265" s="30">
        <v>45362.526712963001</v>
      </c>
      <c r="CC265" s="30">
        <v>45362.525694444397</v>
      </c>
      <c r="CD265" t="s">
        <v>14</v>
      </c>
      <c r="CE265">
        <v>2024</v>
      </c>
      <c r="CF265">
        <v>3</v>
      </c>
      <c r="CG265" t="s">
        <v>7654</v>
      </c>
      <c r="CH265" t="s">
        <v>55</v>
      </c>
      <c r="CI265" t="s">
        <v>3929</v>
      </c>
      <c r="CJ265" t="s">
        <v>3930</v>
      </c>
      <c r="CK265" t="s">
        <v>3931</v>
      </c>
      <c r="CL265" t="s">
        <v>7654</v>
      </c>
      <c r="CM265">
        <v>0</v>
      </c>
      <c r="CN265" t="s">
        <v>71</v>
      </c>
      <c r="CO265" t="s">
        <v>7654</v>
      </c>
      <c r="CP265" s="30" t="s">
        <v>30</v>
      </c>
      <c r="CQ265" s="30" t="s">
        <v>30</v>
      </c>
      <c r="CR265" t="s">
        <v>3968</v>
      </c>
      <c r="CS265" t="s">
        <v>7655</v>
      </c>
      <c r="CT265" t="s">
        <v>7656</v>
      </c>
      <c r="CU265">
        <v>26244</v>
      </c>
      <c r="CV265">
        <v>52</v>
      </c>
      <c r="CW265" t="s">
        <v>3935</v>
      </c>
      <c r="CX265" t="s">
        <v>4387</v>
      </c>
      <c r="CY265" t="s">
        <v>7657</v>
      </c>
      <c r="CZ265" t="s">
        <v>7658</v>
      </c>
      <c r="DA265" t="s">
        <v>7659</v>
      </c>
      <c r="DB265" t="s">
        <v>7652</v>
      </c>
      <c r="DC265" t="s">
        <v>7652</v>
      </c>
      <c r="DD265" t="s">
        <v>7660</v>
      </c>
      <c r="DE265" t="s">
        <v>7661</v>
      </c>
      <c r="DF265" t="s">
        <v>7662</v>
      </c>
      <c r="DG265" t="s">
        <v>4387</v>
      </c>
      <c r="DH265" t="s">
        <v>7663</v>
      </c>
      <c r="DI265" t="s">
        <v>7664</v>
      </c>
      <c r="DJ265" t="s">
        <v>7665</v>
      </c>
      <c r="DK265" t="s">
        <v>7647</v>
      </c>
      <c r="DL265" t="s">
        <v>3926</v>
      </c>
      <c r="DM265" t="s">
        <v>3945</v>
      </c>
      <c r="DN265" t="s">
        <v>3927</v>
      </c>
      <c r="DO265" t="s">
        <v>4173</v>
      </c>
      <c r="DP265" t="s">
        <v>4110</v>
      </c>
      <c r="DQ265" t="s">
        <v>14</v>
      </c>
      <c r="DR265" t="s">
        <v>14</v>
      </c>
      <c r="DS265" t="s">
        <v>3948</v>
      </c>
      <c r="DT265" t="s">
        <v>3949</v>
      </c>
      <c r="DU265" t="s">
        <v>7666</v>
      </c>
      <c r="DV265">
        <v>1.35</v>
      </c>
      <c r="DW265">
        <v>1.35</v>
      </c>
      <c r="DX265" t="s">
        <v>3931</v>
      </c>
      <c r="DY265" t="s">
        <v>7667</v>
      </c>
      <c r="DZ265" s="30">
        <v>45362.592974537001</v>
      </c>
      <c r="EA265" t="s">
        <v>4112</v>
      </c>
      <c r="EB265" t="s">
        <v>3931</v>
      </c>
      <c r="EC265" t="s">
        <v>3931</v>
      </c>
      <c r="ED265" t="s">
        <v>3931</v>
      </c>
      <c r="EE265" t="s">
        <v>7668</v>
      </c>
      <c r="EF265" t="s">
        <v>7669</v>
      </c>
      <c r="EG265" t="s">
        <v>38</v>
      </c>
      <c r="EH265">
        <v>0</v>
      </c>
      <c r="EI265">
        <v>0</v>
      </c>
      <c r="EJ265">
        <v>0</v>
      </c>
      <c r="EK265">
        <v>0</v>
      </c>
      <c r="EL265">
        <v>0</v>
      </c>
      <c r="EM265">
        <v>0</v>
      </c>
      <c r="EN265">
        <v>1</v>
      </c>
      <c r="EO265">
        <v>0</v>
      </c>
      <c r="EP265">
        <v>0</v>
      </c>
      <c r="EQ265">
        <v>0</v>
      </c>
      <c r="ER265">
        <v>1</v>
      </c>
      <c r="ES265" t="s">
        <v>68</v>
      </c>
      <c r="ET265" t="s">
        <v>7652</v>
      </c>
      <c r="EU265">
        <v>0</v>
      </c>
      <c r="EV265" t="s">
        <v>30</v>
      </c>
      <c r="EW265" t="s">
        <v>30</v>
      </c>
      <c r="EX265" t="s">
        <v>30</v>
      </c>
      <c r="EY265" t="s">
        <v>30</v>
      </c>
      <c r="EZ265" t="str">
        <f t="shared" si="4"/>
        <v/>
      </c>
      <c r="FA265">
        <v>6.6261574074074098E-2</v>
      </c>
      <c r="FB265" t="s">
        <v>14</v>
      </c>
      <c r="FC265">
        <v>0</v>
      </c>
      <c r="FD265">
        <v>1</v>
      </c>
      <c r="FG265" t="s">
        <v>30</v>
      </c>
      <c r="FH265" t="s">
        <v>30</v>
      </c>
      <c r="FI265" t="s">
        <v>30</v>
      </c>
      <c r="FJ265" t="s">
        <v>30</v>
      </c>
      <c r="FK265" t="s">
        <v>30</v>
      </c>
      <c r="FL265">
        <v>1</v>
      </c>
      <c r="FM265" t="s">
        <v>7670</v>
      </c>
      <c r="FN265">
        <v>0</v>
      </c>
      <c r="FO265">
        <v>1</v>
      </c>
      <c r="FP265" t="s">
        <v>508</v>
      </c>
      <c r="FQ265">
        <v>0</v>
      </c>
      <c r="FR265">
        <v>1</v>
      </c>
      <c r="FS265" t="s">
        <v>30</v>
      </c>
      <c r="FT265" t="s">
        <v>55</v>
      </c>
      <c r="FU265">
        <v>0</v>
      </c>
      <c r="FV265">
        <v>0</v>
      </c>
      <c r="FW265">
        <v>0</v>
      </c>
      <c r="FX265">
        <v>0</v>
      </c>
      <c r="FY265" t="s">
        <v>68</v>
      </c>
      <c r="FZ265" t="s">
        <v>7647</v>
      </c>
      <c r="GA265" t="s">
        <v>38</v>
      </c>
      <c r="GB265" t="s">
        <v>30</v>
      </c>
      <c r="GC265" t="s">
        <v>30</v>
      </c>
    </row>
    <row r="266" spans="1:185" x14ac:dyDescent="0.25">
      <c r="A266" t="s">
        <v>508</v>
      </c>
      <c r="B266" t="s">
        <v>2261</v>
      </c>
      <c r="C266">
        <v>1</v>
      </c>
      <c r="D266" t="s">
        <v>2261</v>
      </c>
      <c r="E266">
        <v>1</v>
      </c>
      <c r="F266" t="s">
        <v>7671</v>
      </c>
      <c r="G266" t="s">
        <v>7671</v>
      </c>
      <c r="H266" t="s">
        <v>30</v>
      </c>
      <c r="I266" t="s">
        <v>30</v>
      </c>
      <c r="J266" t="s">
        <v>30</v>
      </c>
      <c r="K266" t="s">
        <v>30</v>
      </c>
      <c r="L266" t="s">
        <v>30</v>
      </c>
      <c r="M266" t="s">
        <v>30</v>
      </c>
      <c r="N266" t="s">
        <v>30</v>
      </c>
      <c r="O266" t="s">
        <v>30</v>
      </c>
      <c r="P266" t="s">
        <v>30</v>
      </c>
      <c r="Q266" s="29" t="s">
        <v>30</v>
      </c>
      <c r="R266" s="29" t="s">
        <v>30</v>
      </c>
      <c r="S266" t="s">
        <v>30</v>
      </c>
      <c r="T266" t="s">
        <v>30</v>
      </c>
      <c r="U266" t="s">
        <v>30</v>
      </c>
      <c r="V266" t="s">
        <v>30</v>
      </c>
      <c r="W266" t="s">
        <v>30</v>
      </c>
      <c r="X266" t="s">
        <v>30</v>
      </c>
      <c r="Y266" s="29" t="s">
        <v>30</v>
      </c>
      <c r="Z266" s="29" t="s">
        <v>30</v>
      </c>
      <c r="AA266" s="29" t="s">
        <v>30</v>
      </c>
      <c r="AB266" t="s">
        <v>30</v>
      </c>
      <c r="AC266" t="s">
        <v>30</v>
      </c>
      <c r="AD266" t="s">
        <v>30</v>
      </c>
      <c r="AE266" t="s">
        <v>30</v>
      </c>
      <c r="AF266" t="s">
        <v>30</v>
      </c>
      <c r="AG266" t="s">
        <v>30</v>
      </c>
      <c r="AH266" t="s">
        <v>30</v>
      </c>
      <c r="AI266" t="s">
        <v>30</v>
      </c>
      <c r="AJ266" t="s">
        <v>7672</v>
      </c>
      <c r="AK266" t="s">
        <v>30</v>
      </c>
      <c r="AL266" t="s">
        <v>30</v>
      </c>
      <c r="AM266" t="s">
        <v>30</v>
      </c>
      <c r="AN266" s="29" t="s">
        <v>30</v>
      </c>
      <c r="AO266" t="s">
        <v>30</v>
      </c>
      <c r="AP266" t="s">
        <v>30</v>
      </c>
      <c r="AQ266" t="s">
        <v>30</v>
      </c>
      <c r="AR266" t="s">
        <v>30</v>
      </c>
      <c r="AS266" t="s">
        <v>30</v>
      </c>
      <c r="AT266" t="s">
        <v>30</v>
      </c>
      <c r="AU266" t="s">
        <v>30</v>
      </c>
      <c r="AV266" t="s">
        <v>30</v>
      </c>
      <c r="AW266" t="s">
        <v>30</v>
      </c>
      <c r="AX266" t="s">
        <v>30</v>
      </c>
      <c r="AY266" t="s">
        <v>30</v>
      </c>
      <c r="AZ266" t="s">
        <v>30</v>
      </c>
      <c r="BA266" t="s">
        <v>30</v>
      </c>
      <c r="BB266" t="s">
        <v>30</v>
      </c>
      <c r="BC266" t="s">
        <v>30</v>
      </c>
      <c r="BD266" t="s">
        <v>30</v>
      </c>
      <c r="BE266" t="s">
        <v>30</v>
      </c>
      <c r="BF266" t="s">
        <v>30</v>
      </c>
      <c r="BG266" t="s">
        <v>30</v>
      </c>
      <c r="BH266" t="s">
        <v>30</v>
      </c>
      <c r="BI266" t="s">
        <v>30</v>
      </c>
      <c r="BJ266" t="s">
        <v>30</v>
      </c>
      <c r="BK266" s="29" t="s">
        <v>30</v>
      </c>
      <c r="BL266" t="s">
        <v>3914</v>
      </c>
      <c r="BM266" t="s">
        <v>3915</v>
      </c>
      <c r="BN266" s="30">
        <v>45419.605057870402</v>
      </c>
      <c r="BO266" t="s">
        <v>7673</v>
      </c>
      <c r="BP266" t="s">
        <v>6249</v>
      </c>
      <c r="BQ266" t="s">
        <v>6251</v>
      </c>
      <c r="BR266" t="s">
        <v>3962</v>
      </c>
      <c r="BS266" t="s">
        <v>3920</v>
      </c>
      <c r="BT266" t="s">
        <v>3921</v>
      </c>
      <c r="BU266" t="s">
        <v>6252</v>
      </c>
      <c r="BV266" t="s">
        <v>7674</v>
      </c>
      <c r="BW266" t="s">
        <v>7675</v>
      </c>
      <c r="BX266" t="s">
        <v>3993</v>
      </c>
      <c r="BY266" t="s">
        <v>3926</v>
      </c>
      <c r="BZ266" t="s">
        <v>3927</v>
      </c>
      <c r="CA266" s="30">
        <v>45419.601817129602</v>
      </c>
      <c r="CB266" s="30">
        <v>45419.601817129602</v>
      </c>
      <c r="CC266" s="30">
        <v>45414.763749999998</v>
      </c>
      <c r="CD266" t="s">
        <v>15</v>
      </c>
      <c r="CE266">
        <v>2024</v>
      </c>
      <c r="CF266">
        <v>5</v>
      </c>
      <c r="CG266" t="s">
        <v>7676</v>
      </c>
      <c r="CH266" t="s">
        <v>55</v>
      </c>
      <c r="CI266" t="s">
        <v>3929</v>
      </c>
      <c r="CJ266" t="s">
        <v>3930</v>
      </c>
      <c r="CK266" t="s">
        <v>7676</v>
      </c>
      <c r="CL266" t="s">
        <v>3931</v>
      </c>
      <c r="CM266">
        <v>2035</v>
      </c>
      <c r="CN266" t="s">
        <v>3967</v>
      </c>
      <c r="CO266" t="s">
        <v>7676</v>
      </c>
      <c r="CP266" s="30">
        <v>45419</v>
      </c>
      <c r="CQ266" s="30">
        <v>45784</v>
      </c>
      <c r="CR266" t="s">
        <v>3968</v>
      </c>
      <c r="CS266" t="s">
        <v>6241</v>
      </c>
      <c r="CT266" t="s">
        <v>6240</v>
      </c>
      <c r="CU266">
        <v>31519</v>
      </c>
      <c r="CV266">
        <v>38</v>
      </c>
      <c r="CW266" t="s">
        <v>3935</v>
      </c>
      <c r="CX266" t="s">
        <v>3996</v>
      </c>
      <c r="CY266" t="s">
        <v>7677</v>
      </c>
      <c r="CZ266" t="s">
        <v>7678</v>
      </c>
      <c r="DA266" t="s">
        <v>7659</v>
      </c>
      <c r="DB266" t="s">
        <v>7674</v>
      </c>
      <c r="DC266" t="s">
        <v>7674</v>
      </c>
      <c r="DD266" t="s">
        <v>4499</v>
      </c>
      <c r="DE266" t="s">
        <v>7679</v>
      </c>
      <c r="DF266" t="s">
        <v>6456</v>
      </c>
      <c r="DG266" t="s">
        <v>3996</v>
      </c>
      <c r="DH266" t="s">
        <v>7454</v>
      </c>
      <c r="DI266" t="s">
        <v>7664</v>
      </c>
      <c r="DJ266" t="s">
        <v>7665</v>
      </c>
      <c r="DK266" t="s">
        <v>7671</v>
      </c>
      <c r="DL266" t="s">
        <v>3926</v>
      </c>
      <c r="DM266" t="s">
        <v>3945</v>
      </c>
      <c r="DN266" t="s">
        <v>3927</v>
      </c>
      <c r="DO266" t="s">
        <v>3993</v>
      </c>
      <c r="DP266" t="s">
        <v>3980</v>
      </c>
      <c r="DQ266" t="s">
        <v>15</v>
      </c>
      <c r="DR266" t="s">
        <v>3980</v>
      </c>
      <c r="DS266" t="s">
        <v>3981</v>
      </c>
      <c r="DT266" t="s">
        <v>3949</v>
      </c>
      <c r="DU266" t="s">
        <v>7666</v>
      </c>
      <c r="DV266">
        <v>0.05</v>
      </c>
      <c r="DW266">
        <v>0.05</v>
      </c>
      <c r="DX266" t="s">
        <v>3931</v>
      </c>
      <c r="DY266" t="s">
        <v>7680</v>
      </c>
      <c r="DZ266" s="30" t="s">
        <v>30</v>
      </c>
      <c r="EA266" t="s">
        <v>3931</v>
      </c>
      <c r="EB266" t="s">
        <v>3931</v>
      </c>
      <c r="EC266" t="s">
        <v>3931</v>
      </c>
      <c r="ED266" t="s">
        <v>3931</v>
      </c>
      <c r="EE266" t="s">
        <v>6226</v>
      </c>
      <c r="EF266" t="s">
        <v>7681</v>
      </c>
      <c r="EG266" t="s">
        <v>30</v>
      </c>
      <c r="EH266" t="s">
        <v>30</v>
      </c>
      <c r="EI266" t="s">
        <v>30</v>
      </c>
      <c r="EJ266" t="s">
        <v>30</v>
      </c>
      <c r="EK266" t="s">
        <v>30</v>
      </c>
      <c r="EL266">
        <v>0</v>
      </c>
      <c r="EM266">
        <v>0</v>
      </c>
      <c r="EN266" t="s">
        <v>30</v>
      </c>
      <c r="EO266" t="s">
        <v>30</v>
      </c>
      <c r="EP266">
        <v>0</v>
      </c>
      <c r="EQ266">
        <v>0</v>
      </c>
      <c r="ER266">
        <v>1</v>
      </c>
      <c r="ES266" t="s">
        <v>56</v>
      </c>
      <c r="ET266" t="s">
        <v>7674</v>
      </c>
      <c r="EU266">
        <v>0</v>
      </c>
      <c r="EV266" t="s">
        <v>30</v>
      </c>
      <c r="EW266" t="s">
        <v>30</v>
      </c>
      <c r="EX266" t="s">
        <v>30</v>
      </c>
      <c r="EY266" t="s">
        <v>30</v>
      </c>
      <c r="EZ266" t="str">
        <f t="shared" si="4"/>
        <v/>
      </c>
      <c r="FA266">
        <v>3.2407407407407402E-3</v>
      </c>
      <c r="FB266" t="s">
        <v>15</v>
      </c>
      <c r="FC266">
        <v>1</v>
      </c>
      <c r="FD266">
        <v>0</v>
      </c>
      <c r="FG266" t="s">
        <v>30</v>
      </c>
      <c r="FH266" t="s">
        <v>30</v>
      </c>
      <c r="FI266" t="s">
        <v>30</v>
      </c>
      <c r="FJ266" t="s">
        <v>30</v>
      </c>
      <c r="FK266" t="s">
        <v>30</v>
      </c>
      <c r="FL266">
        <v>1</v>
      </c>
      <c r="FM266" t="s">
        <v>7670</v>
      </c>
      <c r="FN266">
        <v>1</v>
      </c>
      <c r="FO266">
        <v>0</v>
      </c>
      <c r="FP266" t="s">
        <v>508</v>
      </c>
      <c r="FQ266">
        <v>1</v>
      </c>
      <c r="FR266">
        <v>0</v>
      </c>
      <c r="FS266" t="s">
        <v>30</v>
      </c>
      <c r="FT266" t="s">
        <v>55</v>
      </c>
      <c r="FU266">
        <v>0</v>
      </c>
      <c r="FV266">
        <v>0</v>
      </c>
      <c r="FW266">
        <v>0</v>
      </c>
      <c r="FX266">
        <v>0</v>
      </c>
      <c r="FY266" t="s">
        <v>56</v>
      </c>
      <c r="FZ266" t="s">
        <v>7671</v>
      </c>
      <c r="GA266" t="s">
        <v>30</v>
      </c>
      <c r="GB266" t="s">
        <v>30</v>
      </c>
      <c r="GC266" t="s">
        <v>30</v>
      </c>
    </row>
    <row r="267" spans="1:185" x14ac:dyDescent="0.25">
      <c r="A267" t="s">
        <v>508</v>
      </c>
      <c r="B267" t="s">
        <v>2261</v>
      </c>
      <c r="C267">
        <v>1</v>
      </c>
      <c r="D267" t="s">
        <v>2261</v>
      </c>
      <c r="E267">
        <v>1</v>
      </c>
      <c r="F267" t="s">
        <v>7671</v>
      </c>
      <c r="G267" t="s">
        <v>7671</v>
      </c>
      <c r="H267" t="s">
        <v>30</v>
      </c>
      <c r="I267" t="s">
        <v>30</v>
      </c>
      <c r="J267" t="s">
        <v>30</v>
      </c>
      <c r="K267" t="s">
        <v>30</v>
      </c>
      <c r="L267" t="s">
        <v>30</v>
      </c>
      <c r="M267" t="s">
        <v>30</v>
      </c>
      <c r="N267" t="s">
        <v>30</v>
      </c>
      <c r="O267" t="s">
        <v>30</v>
      </c>
      <c r="P267" t="s">
        <v>30</v>
      </c>
      <c r="Q267" s="29" t="s">
        <v>30</v>
      </c>
      <c r="R267" s="29" t="s">
        <v>30</v>
      </c>
      <c r="S267" t="s">
        <v>30</v>
      </c>
      <c r="T267" t="s">
        <v>30</v>
      </c>
      <c r="U267" t="s">
        <v>30</v>
      </c>
      <c r="V267" t="s">
        <v>30</v>
      </c>
      <c r="W267" t="s">
        <v>30</v>
      </c>
      <c r="X267" t="s">
        <v>30</v>
      </c>
      <c r="Y267" s="29" t="s">
        <v>30</v>
      </c>
      <c r="Z267" s="29" t="s">
        <v>30</v>
      </c>
      <c r="AA267" s="29" t="s">
        <v>30</v>
      </c>
      <c r="AB267" t="s">
        <v>30</v>
      </c>
      <c r="AC267" t="s">
        <v>30</v>
      </c>
      <c r="AD267" t="s">
        <v>30</v>
      </c>
      <c r="AE267" t="s">
        <v>30</v>
      </c>
      <c r="AF267" t="s">
        <v>30</v>
      </c>
      <c r="AG267" t="s">
        <v>30</v>
      </c>
      <c r="AH267" t="s">
        <v>30</v>
      </c>
      <c r="AI267" t="s">
        <v>30</v>
      </c>
      <c r="AJ267" t="s">
        <v>7682</v>
      </c>
      <c r="AK267" t="s">
        <v>30</v>
      </c>
      <c r="AL267" t="s">
        <v>30</v>
      </c>
      <c r="AM267" t="s">
        <v>30</v>
      </c>
      <c r="AN267" s="29" t="s">
        <v>30</v>
      </c>
      <c r="AO267" t="s">
        <v>30</v>
      </c>
      <c r="AP267" t="s">
        <v>30</v>
      </c>
      <c r="AQ267" t="s">
        <v>30</v>
      </c>
      <c r="AR267" t="s">
        <v>30</v>
      </c>
      <c r="AS267" t="s">
        <v>30</v>
      </c>
      <c r="AT267" t="s">
        <v>30</v>
      </c>
      <c r="AU267" t="s">
        <v>30</v>
      </c>
      <c r="AV267" t="s">
        <v>30</v>
      </c>
      <c r="AW267" t="s">
        <v>30</v>
      </c>
      <c r="AX267" t="s">
        <v>30</v>
      </c>
      <c r="AY267" t="s">
        <v>30</v>
      </c>
      <c r="AZ267" t="s">
        <v>30</v>
      </c>
      <c r="BA267" t="s">
        <v>30</v>
      </c>
      <c r="BB267" t="s">
        <v>30</v>
      </c>
      <c r="BC267" t="s">
        <v>30</v>
      </c>
      <c r="BD267" t="s">
        <v>30</v>
      </c>
      <c r="BE267" t="s">
        <v>30</v>
      </c>
      <c r="BF267" t="s">
        <v>30</v>
      </c>
      <c r="BG267" t="s">
        <v>30</v>
      </c>
      <c r="BH267" t="s">
        <v>30</v>
      </c>
      <c r="BI267" t="s">
        <v>30</v>
      </c>
      <c r="BJ267" t="s">
        <v>30</v>
      </c>
      <c r="BK267" s="29" t="s">
        <v>30</v>
      </c>
      <c r="BL267" t="s">
        <v>3914</v>
      </c>
      <c r="BM267" t="s">
        <v>3915</v>
      </c>
      <c r="BN267" s="30">
        <v>45564.365914351903</v>
      </c>
      <c r="BO267" t="s">
        <v>7683</v>
      </c>
      <c r="BP267" t="s">
        <v>7684</v>
      </c>
      <c r="BQ267" t="s">
        <v>7685</v>
      </c>
      <c r="BR267" t="s">
        <v>3962</v>
      </c>
      <c r="BS267" t="s">
        <v>3920</v>
      </c>
      <c r="BT267" t="s">
        <v>4416</v>
      </c>
      <c r="BU267" t="s">
        <v>4417</v>
      </c>
      <c r="BV267" t="s">
        <v>5216</v>
      </c>
      <c r="BW267" t="s">
        <v>5217</v>
      </c>
      <c r="BX267" t="s">
        <v>3993</v>
      </c>
      <c r="BY267" t="s">
        <v>3926</v>
      </c>
      <c r="BZ267" t="s">
        <v>3927</v>
      </c>
      <c r="CA267" s="30">
        <v>45563.581932870402</v>
      </c>
      <c r="CB267" s="30">
        <v>45563.581932870402</v>
      </c>
      <c r="CC267" s="30">
        <v>45561.387233796297</v>
      </c>
      <c r="CD267" t="s">
        <v>15</v>
      </c>
      <c r="CE267">
        <v>2024</v>
      </c>
      <c r="CF267">
        <v>9</v>
      </c>
      <c r="CG267" t="s">
        <v>7686</v>
      </c>
      <c r="CH267" t="s">
        <v>55</v>
      </c>
      <c r="CI267" t="s">
        <v>3929</v>
      </c>
      <c r="CJ267" t="s">
        <v>3930</v>
      </c>
      <c r="CK267" t="s">
        <v>7686</v>
      </c>
      <c r="CL267" t="s">
        <v>3931</v>
      </c>
      <c r="CM267">
        <v>2035</v>
      </c>
      <c r="CN267" t="s">
        <v>3967</v>
      </c>
      <c r="CO267" t="s">
        <v>7686</v>
      </c>
      <c r="CP267" s="30">
        <v>45564</v>
      </c>
      <c r="CQ267" s="30">
        <v>45929</v>
      </c>
      <c r="CR267" t="s">
        <v>3968</v>
      </c>
      <c r="CS267" t="s">
        <v>7687</v>
      </c>
      <c r="CT267" t="s">
        <v>7688</v>
      </c>
      <c r="CU267">
        <v>20873</v>
      </c>
      <c r="CV267">
        <v>67</v>
      </c>
      <c r="CW267" t="s">
        <v>3935</v>
      </c>
      <c r="CX267" t="s">
        <v>3968</v>
      </c>
      <c r="CY267" t="s">
        <v>7689</v>
      </c>
      <c r="CZ267" t="s">
        <v>7678</v>
      </c>
      <c r="DA267" t="s">
        <v>7659</v>
      </c>
      <c r="DB267" t="s">
        <v>5216</v>
      </c>
      <c r="DC267" t="s">
        <v>5216</v>
      </c>
      <c r="DD267" t="s">
        <v>5221</v>
      </c>
      <c r="DE267" t="s">
        <v>5222</v>
      </c>
      <c r="DF267" t="s">
        <v>5874</v>
      </c>
      <c r="DG267" t="s">
        <v>3968</v>
      </c>
      <c r="DH267" t="s">
        <v>4629</v>
      </c>
      <c r="DI267" t="s">
        <v>7664</v>
      </c>
      <c r="DJ267" t="s">
        <v>7665</v>
      </c>
      <c r="DK267" t="s">
        <v>7671</v>
      </c>
      <c r="DL267" t="s">
        <v>3926</v>
      </c>
      <c r="DM267" t="s">
        <v>3945</v>
      </c>
      <c r="DN267" t="s">
        <v>3927</v>
      </c>
      <c r="DO267" t="s">
        <v>3993</v>
      </c>
      <c r="DP267" t="s">
        <v>3980</v>
      </c>
      <c r="DQ267" t="s">
        <v>15</v>
      </c>
      <c r="DR267" t="s">
        <v>3980</v>
      </c>
      <c r="DS267" t="s">
        <v>3981</v>
      </c>
      <c r="DT267" t="s">
        <v>3949</v>
      </c>
      <c r="DU267" t="s">
        <v>7666</v>
      </c>
      <c r="DV267">
        <v>18.489999999999998</v>
      </c>
      <c r="DW267">
        <v>18.489999999999998</v>
      </c>
      <c r="DX267" t="s">
        <v>3931</v>
      </c>
      <c r="DY267" t="s">
        <v>7680</v>
      </c>
      <c r="DZ267" s="30" t="s">
        <v>30</v>
      </c>
      <c r="EA267" t="s">
        <v>3931</v>
      </c>
      <c r="EB267" t="s">
        <v>3931</v>
      </c>
      <c r="EC267" t="s">
        <v>3931</v>
      </c>
      <c r="ED267" t="s">
        <v>3931</v>
      </c>
      <c r="EE267" t="s">
        <v>7690</v>
      </c>
      <c r="EF267" t="s">
        <v>7691</v>
      </c>
      <c r="EG267" t="s">
        <v>30</v>
      </c>
      <c r="EH267" t="s">
        <v>30</v>
      </c>
      <c r="EI267" t="s">
        <v>30</v>
      </c>
      <c r="EJ267" t="s">
        <v>30</v>
      </c>
      <c r="EK267" t="s">
        <v>30</v>
      </c>
      <c r="EL267">
        <v>0</v>
      </c>
      <c r="EM267">
        <v>0</v>
      </c>
      <c r="EN267" t="s">
        <v>30</v>
      </c>
      <c r="EO267" t="s">
        <v>30</v>
      </c>
      <c r="EP267">
        <v>0</v>
      </c>
      <c r="EQ267">
        <v>0</v>
      </c>
      <c r="ER267">
        <v>1</v>
      </c>
      <c r="ES267" t="s">
        <v>62</v>
      </c>
      <c r="ET267" t="s">
        <v>5216</v>
      </c>
      <c r="EU267">
        <v>0</v>
      </c>
      <c r="EV267" t="s">
        <v>30</v>
      </c>
      <c r="EW267" t="s">
        <v>30</v>
      </c>
      <c r="EX267" t="s">
        <v>30</v>
      </c>
      <c r="EY267" t="s">
        <v>30</v>
      </c>
      <c r="EZ267" t="str">
        <f t="shared" si="4"/>
        <v/>
      </c>
      <c r="FA267">
        <v>0.78398148148148195</v>
      </c>
      <c r="FB267" t="s">
        <v>15</v>
      </c>
      <c r="FC267">
        <v>1</v>
      </c>
      <c r="FD267">
        <v>0</v>
      </c>
      <c r="FG267" t="s">
        <v>30</v>
      </c>
      <c r="FH267" t="s">
        <v>30</v>
      </c>
      <c r="FI267" t="s">
        <v>30</v>
      </c>
      <c r="FJ267" t="s">
        <v>30</v>
      </c>
      <c r="FK267" t="s">
        <v>30</v>
      </c>
      <c r="FL267">
        <v>1</v>
      </c>
      <c r="FM267" t="s">
        <v>7670</v>
      </c>
      <c r="FN267">
        <v>1</v>
      </c>
      <c r="FO267">
        <v>0</v>
      </c>
      <c r="FP267" t="s">
        <v>508</v>
      </c>
      <c r="FQ267">
        <v>1</v>
      </c>
      <c r="FR267">
        <v>0</v>
      </c>
      <c r="FS267" t="s">
        <v>30</v>
      </c>
      <c r="FT267" t="s">
        <v>55</v>
      </c>
      <c r="FU267">
        <v>0</v>
      </c>
      <c r="FV267">
        <v>0</v>
      </c>
      <c r="FW267">
        <v>0</v>
      </c>
      <c r="FX267">
        <v>0</v>
      </c>
      <c r="FY267" t="s">
        <v>62</v>
      </c>
      <c r="FZ267" t="s">
        <v>7671</v>
      </c>
      <c r="GA267" t="s">
        <v>30</v>
      </c>
      <c r="GB267" t="s">
        <v>30</v>
      </c>
      <c r="GC267" t="s">
        <v>30</v>
      </c>
    </row>
    <row r="268" spans="1:185" x14ac:dyDescent="0.25">
      <c r="A268" t="s">
        <v>518</v>
      </c>
      <c r="B268" t="s">
        <v>2289</v>
      </c>
      <c r="C268">
        <v>1</v>
      </c>
      <c r="D268" t="s">
        <v>2289</v>
      </c>
      <c r="E268">
        <v>1</v>
      </c>
      <c r="F268" t="s">
        <v>4273</v>
      </c>
      <c r="G268" t="s">
        <v>4273</v>
      </c>
      <c r="H268" t="s">
        <v>30</v>
      </c>
      <c r="I268" t="s">
        <v>30</v>
      </c>
      <c r="J268" t="s">
        <v>30</v>
      </c>
      <c r="K268" t="s">
        <v>30</v>
      </c>
      <c r="L268" t="s">
        <v>30</v>
      </c>
      <c r="M268" t="s">
        <v>30</v>
      </c>
      <c r="N268" t="s">
        <v>30</v>
      </c>
      <c r="O268" t="s">
        <v>30</v>
      </c>
      <c r="P268" t="s">
        <v>30</v>
      </c>
      <c r="Q268" s="29" t="s">
        <v>30</v>
      </c>
      <c r="R268" s="29" t="s">
        <v>30</v>
      </c>
      <c r="S268" t="s">
        <v>30</v>
      </c>
      <c r="T268" t="s">
        <v>30</v>
      </c>
      <c r="U268" t="s">
        <v>30</v>
      </c>
      <c r="V268" t="s">
        <v>30</v>
      </c>
      <c r="W268" t="s">
        <v>30</v>
      </c>
      <c r="X268" t="s">
        <v>30</v>
      </c>
      <c r="Y268" s="29" t="s">
        <v>30</v>
      </c>
      <c r="Z268" s="29" t="s">
        <v>30</v>
      </c>
      <c r="AA268" s="29" t="s">
        <v>30</v>
      </c>
      <c r="AB268" t="s">
        <v>30</v>
      </c>
      <c r="AC268" t="s">
        <v>30</v>
      </c>
      <c r="AD268" t="s">
        <v>30</v>
      </c>
      <c r="AE268" t="s">
        <v>30</v>
      </c>
      <c r="AF268" t="s">
        <v>30</v>
      </c>
      <c r="AG268" t="s">
        <v>30</v>
      </c>
      <c r="AH268" t="s">
        <v>30</v>
      </c>
      <c r="AI268" t="s">
        <v>30</v>
      </c>
      <c r="AJ268" t="s">
        <v>7692</v>
      </c>
      <c r="AK268" t="s">
        <v>30</v>
      </c>
      <c r="AL268" t="s">
        <v>30</v>
      </c>
      <c r="AM268" t="s">
        <v>30</v>
      </c>
      <c r="AN268" s="29" t="s">
        <v>30</v>
      </c>
      <c r="AO268" t="s">
        <v>30</v>
      </c>
      <c r="AP268" t="s">
        <v>30</v>
      </c>
      <c r="AQ268" t="s">
        <v>30</v>
      </c>
      <c r="AR268" t="s">
        <v>30</v>
      </c>
      <c r="AS268" t="s">
        <v>30</v>
      </c>
      <c r="AT268" t="s">
        <v>30</v>
      </c>
      <c r="AU268" t="s">
        <v>30</v>
      </c>
      <c r="AV268" t="s">
        <v>30</v>
      </c>
      <c r="AW268" t="s">
        <v>30</v>
      </c>
      <c r="AX268" t="s">
        <v>30</v>
      </c>
      <c r="AY268" t="s">
        <v>30</v>
      </c>
      <c r="AZ268" t="s">
        <v>30</v>
      </c>
      <c r="BA268" t="s">
        <v>30</v>
      </c>
      <c r="BB268" t="s">
        <v>30</v>
      </c>
      <c r="BC268" t="s">
        <v>30</v>
      </c>
      <c r="BD268" t="s">
        <v>30</v>
      </c>
      <c r="BE268" t="s">
        <v>30</v>
      </c>
      <c r="BF268" t="s">
        <v>30</v>
      </c>
      <c r="BG268" t="s">
        <v>30</v>
      </c>
      <c r="BH268" t="s">
        <v>30</v>
      </c>
      <c r="BI268" t="s">
        <v>30</v>
      </c>
      <c r="BJ268" t="s">
        <v>30</v>
      </c>
      <c r="BK268" s="29" t="s">
        <v>30</v>
      </c>
      <c r="BL268" t="s">
        <v>3914</v>
      </c>
      <c r="BM268" t="s">
        <v>3915</v>
      </c>
      <c r="BN268" s="30">
        <v>45362.384189814802</v>
      </c>
      <c r="BO268" t="s">
        <v>7693</v>
      </c>
      <c r="BP268" t="s">
        <v>4276</v>
      </c>
      <c r="BQ268" t="s">
        <v>4277</v>
      </c>
      <c r="BR268" t="s">
        <v>3962</v>
      </c>
      <c r="BS268" t="s">
        <v>3920</v>
      </c>
      <c r="BT268" t="s">
        <v>3921</v>
      </c>
      <c r="BU268" t="s">
        <v>6252</v>
      </c>
      <c r="BV268" t="s">
        <v>7694</v>
      </c>
      <c r="BW268" t="s">
        <v>7695</v>
      </c>
      <c r="BX268" t="s">
        <v>4280</v>
      </c>
      <c r="BY268" t="s">
        <v>3926</v>
      </c>
      <c r="BZ268" t="s">
        <v>3927</v>
      </c>
      <c r="CA268" s="30">
        <v>45362.331759259301</v>
      </c>
      <c r="CB268" s="30">
        <v>45362.331759259301</v>
      </c>
      <c r="CC268" s="30">
        <v>45362.331284722197</v>
      </c>
      <c r="CD268" t="s">
        <v>14</v>
      </c>
      <c r="CE268">
        <v>2024</v>
      </c>
      <c r="CF268">
        <v>3</v>
      </c>
      <c r="CG268" t="s">
        <v>7696</v>
      </c>
      <c r="CH268" t="s">
        <v>55</v>
      </c>
      <c r="CI268" t="s">
        <v>3929</v>
      </c>
      <c r="CJ268" t="s">
        <v>3930</v>
      </c>
      <c r="CK268" t="s">
        <v>3931</v>
      </c>
      <c r="CL268" t="s">
        <v>7696</v>
      </c>
      <c r="CM268">
        <v>0</v>
      </c>
      <c r="CN268" t="s">
        <v>71</v>
      </c>
      <c r="CO268" t="s">
        <v>7696</v>
      </c>
      <c r="CP268" s="30" t="s">
        <v>30</v>
      </c>
      <c r="CQ268" s="30" t="s">
        <v>30</v>
      </c>
      <c r="CR268" t="s">
        <v>3968</v>
      </c>
      <c r="CS268" t="s">
        <v>4281</v>
      </c>
      <c r="CT268" t="s">
        <v>4282</v>
      </c>
      <c r="CU268">
        <v>31392</v>
      </c>
      <c r="CV268">
        <v>38</v>
      </c>
      <c r="CW268" t="s">
        <v>3971</v>
      </c>
      <c r="CX268" t="s">
        <v>3996</v>
      </c>
      <c r="CY268" t="s">
        <v>7697</v>
      </c>
      <c r="CZ268" t="s">
        <v>4284</v>
      </c>
      <c r="DA268" t="s">
        <v>7698</v>
      </c>
      <c r="DB268" t="s">
        <v>7694</v>
      </c>
      <c r="DC268" t="s">
        <v>7694</v>
      </c>
      <c r="DD268" t="s">
        <v>5205</v>
      </c>
      <c r="DE268" t="s">
        <v>7699</v>
      </c>
      <c r="DF268" t="s">
        <v>5908</v>
      </c>
      <c r="DG268" t="s">
        <v>3996</v>
      </c>
      <c r="DH268" t="s">
        <v>7251</v>
      </c>
      <c r="DI268" t="s">
        <v>4290</v>
      </c>
      <c r="DJ268" t="s">
        <v>4291</v>
      </c>
      <c r="DK268" t="s">
        <v>4273</v>
      </c>
      <c r="DL268" t="s">
        <v>3926</v>
      </c>
      <c r="DM268" t="s">
        <v>3945</v>
      </c>
      <c r="DN268" t="s">
        <v>3927</v>
      </c>
      <c r="DO268" t="s">
        <v>4280</v>
      </c>
      <c r="DP268" t="s">
        <v>4110</v>
      </c>
      <c r="DQ268" t="s">
        <v>14</v>
      </c>
      <c r="DR268" t="s">
        <v>14</v>
      </c>
      <c r="DS268" t="s">
        <v>3948</v>
      </c>
      <c r="DT268" t="s">
        <v>3949</v>
      </c>
      <c r="DU268" t="s">
        <v>7700</v>
      </c>
      <c r="DV268">
        <v>1.1599999999999999</v>
      </c>
      <c r="DW268">
        <v>1.1599999999999999</v>
      </c>
      <c r="DX268" t="s">
        <v>3931</v>
      </c>
      <c r="DY268" t="s">
        <v>7701</v>
      </c>
      <c r="DZ268" s="30">
        <v>45362.384189814802</v>
      </c>
      <c r="EA268" t="s">
        <v>5159</v>
      </c>
      <c r="EB268" t="s">
        <v>3931</v>
      </c>
      <c r="EC268" t="s">
        <v>5160</v>
      </c>
      <c r="ED268" t="s">
        <v>5161</v>
      </c>
      <c r="EE268" t="s">
        <v>4294</v>
      </c>
      <c r="EF268" t="s">
        <v>7702</v>
      </c>
      <c r="EG268" t="s">
        <v>39</v>
      </c>
      <c r="EH268">
        <v>0</v>
      </c>
      <c r="EI268">
        <v>0</v>
      </c>
      <c r="EJ268">
        <v>1</v>
      </c>
      <c r="EK268">
        <v>0</v>
      </c>
      <c r="EL268">
        <v>0</v>
      </c>
      <c r="EM268">
        <v>0</v>
      </c>
      <c r="EN268">
        <v>0</v>
      </c>
      <c r="EO268">
        <v>0</v>
      </c>
      <c r="EP268">
        <v>0</v>
      </c>
      <c r="EQ268">
        <v>0</v>
      </c>
      <c r="ER268">
        <v>1</v>
      </c>
      <c r="ES268" t="s">
        <v>4257</v>
      </c>
      <c r="ET268" t="s">
        <v>7694</v>
      </c>
      <c r="EU268">
        <v>0</v>
      </c>
      <c r="EV268" t="s">
        <v>30</v>
      </c>
      <c r="EW268" t="s">
        <v>30</v>
      </c>
      <c r="EX268" t="s">
        <v>30</v>
      </c>
      <c r="EY268" t="s">
        <v>30</v>
      </c>
      <c r="EZ268" t="str">
        <f t="shared" si="4"/>
        <v/>
      </c>
      <c r="FA268">
        <v>5.2430555555555598E-2</v>
      </c>
      <c r="FB268" t="s">
        <v>14</v>
      </c>
      <c r="FC268">
        <v>0</v>
      </c>
      <c r="FD268">
        <v>1</v>
      </c>
      <c r="FG268" t="s">
        <v>30</v>
      </c>
      <c r="FH268" t="s">
        <v>30</v>
      </c>
      <c r="FI268" t="s">
        <v>30</v>
      </c>
      <c r="FJ268" t="s">
        <v>30</v>
      </c>
      <c r="FK268" t="s">
        <v>30</v>
      </c>
      <c r="FL268">
        <v>1</v>
      </c>
      <c r="FM268" t="s">
        <v>7703</v>
      </c>
      <c r="FN268">
        <v>0</v>
      </c>
      <c r="FO268">
        <v>1</v>
      </c>
      <c r="FP268" t="s">
        <v>518</v>
      </c>
      <c r="FQ268">
        <v>0</v>
      </c>
      <c r="FR268">
        <v>1</v>
      </c>
      <c r="FS268" t="s">
        <v>30</v>
      </c>
      <c r="FT268" t="s">
        <v>55</v>
      </c>
      <c r="FU268">
        <v>0</v>
      </c>
      <c r="FV268">
        <v>0</v>
      </c>
      <c r="FW268">
        <v>0</v>
      </c>
      <c r="FX268">
        <v>0</v>
      </c>
      <c r="FY268" t="s">
        <v>4257</v>
      </c>
      <c r="FZ268" t="s">
        <v>4273</v>
      </c>
      <c r="GA268" t="s">
        <v>39</v>
      </c>
      <c r="GB268" t="s">
        <v>30</v>
      </c>
      <c r="GC268" t="s">
        <v>30</v>
      </c>
    </row>
    <row r="269" spans="1:185" x14ac:dyDescent="0.25">
      <c r="A269" t="s">
        <v>518</v>
      </c>
      <c r="B269" t="s">
        <v>2289</v>
      </c>
      <c r="C269">
        <v>1</v>
      </c>
      <c r="D269" t="s">
        <v>2289</v>
      </c>
      <c r="E269">
        <v>1</v>
      </c>
      <c r="F269" t="s">
        <v>4273</v>
      </c>
      <c r="G269" t="s">
        <v>4273</v>
      </c>
      <c r="H269" t="s">
        <v>30</v>
      </c>
      <c r="I269" t="s">
        <v>30</v>
      </c>
      <c r="J269" t="s">
        <v>30</v>
      </c>
      <c r="K269" t="s">
        <v>30</v>
      </c>
      <c r="L269" t="s">
        <v>30</v>
      </c>
      <c r="M269" t="s">
        <v>30</v>
      </c>
      <c r="N269" t="s">
        <v>30</v>
      </c>
      <c r="O269" t="s">
        <v>30</v>
      </c>
      <c r="P269" t="s">
        <v>30</v>
      </c>
      <c r="Q269" s="29" t="s">
        <v>30</v>
      </c>
      <c r="R269" s="29" t="s">
        <v>30</v>
      </c>
      <c r="S269" t="s">
        <v>30</v>
      </c>
      <c r="T269" t="s">
        <v>30</v>
      </c>
      <c r="U269" t="s">
        <v>30</v>
      </c>
      <c r="V269" t="s">
        <v>30</v>
      </c>
      <c r="W269" t="s">
        <v>30</v>
      </c>
      <c r="X269" t="s">
        <v>30</v>
      </c>
      <c r="Y269" s="29" t="s">
        <v>30</v>
      </c>
      <c r="Z269" s="29" t="s">
        <v>30</v>
      </c>
      <c r="AA269" s="29" t="s">
        <v>30</v>
      </c>
      <c r="AB269" t="s">
        <v>30</v>
      </c>
      <c r="AC269" t="s">
        <v>30</v>
      </c>
      <c r="AD269" t="s">
        <v>30</v>
      </c>
      <c r="AE269" t="s">
        <v>30</v>
      </c>
      <c r="AF269" t="s">
        <v>30</v>
      </c>
      <c r="AG269" t="s">
        <v>30</v>
      </c>
      <c r="AH269" t="s">
        <v>30</v>
      </c>
      <c r="AI269" t="s">
        <v>30</v>
      </c>
      <c r="AJ269" t="s">
        <v>7704</v>
      </c>
      <c r="AK269" t="s">
        <v>30</v>
      </c>
      <c r="AL269" t="s">
        <v>30</v>
      </c>
      <c r="AM269" t="s">
        <v>30</v>
      </c>
      <c r="AN269" s="29" t="s">
        <v>30</v>
      </c>
      <c r="AO269" t="s">
        <v>30</v>
      </c>
      <c r="AP269" t="s">
        <v>30</v>
      </c>
      <c r="AQ269" t="s">
        <v>30</v>
      </c>
      <c r="AR269" t="s">
        <v>30</v>
      </c>
      <c r="AS269" t="s">
        <v>30</v>
      </c>
      <c r="AT269" t="s">
        <v>30</v>
      </c>
      <c r="AU269" t="s">
        <v>30</v>
      </c>
      <c r="AV269" t="s">
        <v>30</v>
      </c>
      <c r="AW269" t="s">
        <v>30</v>
      </c>
      <c r="AX269" t="s">
        <v>30</v>
      </c>
      <c r="AY269" t="s">
        <v>30</v>
      </c>
      <c r="AZ269" t="s">
        <v>30</v>
      </c>
      <c r="BA269" t="s">
        <v>30</v>
      </c>
      <c r="BB269" t="s">
        <v>30</v>
      </c>
      <c r="BC269" t="s">
        <v>30</v>
      </c>
      <c r="BD269" t="s">
        <v>30</v>
      </c>
      <c r="BE269" t="s">
        <v>30</v>
      </c>
      <c r="BF269" t="s">
        <v>30</v>
      </c>
      <c r="BG269" t="s">
        <v>30</v>
      </c>
      <c r="BH269" t="s">
        <v>30</v>
      </c>
      <c r="BI269" t="s">
        <v>30</v>
      </c>
      <c r="BJ269" t="s">
        <v>30</v>
      </c>
      <c r="BK269" s="29" t="s">
        <v>30</v>
      </c>
      <c r="BL269" t="s">
        <v>3914</v>
      </c>
      <c r="BM269" t="s">
        <v>3915</v>
      </c>
      <c r="BN269" s="30">
        <v>45622.507060185198</v>
      </c>
      <c r="BO269" t="s">
        <v>7705</v>
      </c>
      <c r="BP269" t="s">
        <v>7706</v>
      </c>
      <c r="BQ269" t="s">
        <v>7707</v>
      </c>
      <c r="BR269" t="s">
        <v>3919</v>
      </c>
      <c r="BS269" t="s">
        <v>3920</v>
      </c>
      <c r="BT269" t="s">
        <v>3921</v>
      </c>
      <c r="BU269" t="s">
        <v>3922</v>
      </c>
      <c r="BV269" t="s">
        <v>7708</v>
      </c>
      <c r="BW269" t="s">
        <v>7709</v>
      </c>
      <c r="BX269" t="s">
        <v>7710</v>
      </c>
      <c r="BY269" t="s">
        <v>3926</v>
      </c>
      <c r="BZ269" t="s">
        <v>3927</v>
      </c>
      <c r="CA269" s="30">
        <v>45622.507025462997</v>
      </c>
      <c r="CB269" s="30">
        <v>45622.507060185198</v>
      </c>
      <c r="CC269" s="30">
        <v>45622.481585648202</v>
      </c>
      <c r="CD269" t="s">
        <v>15</v>
      </c>
      <c r="CE269">
        <v>2024</v>
      </c>
      <c r="CF269">
        <v>11</v>
      </c>
      <c r="CG269" t="s">
        <v>3967</v>
      </c>
      <c r="CH269" t="s">
        <v>55</v>
      </c>
      <c r="CI269" t="s">
        <v>3929</v>
      </c>
      <c r="CJ269" t="s">
        <v>3930</v>
      </c>
      <c r="CK269" t="s">
        <v>3931</v>
      </c>
      <c r="CL269" t="s">
        <v>3967</v>
      </c>
      <c r="CM269">
        <v>2035</v>
      </c>
      <c r="CN269" t="s">
        <v>3967</v>
      </c>
      <c r="CO269" t="s">
        <v>3967</v>
      </c>
      <c r="CP269" s="30">
        <v>45622</v>
      </c>
      <c r="CQ269" s="30">
        <v>46717</v>
      </c>
      <c r="CR269" t="s">
        <v>3932</v>
      </c>
      <c r="CS269" t="s">
        <v>4310</v>
      </c>
      <c r="CT269" t="s">
        <v>4543</v>
      </c>
      <c r="CU269">
        <v>24797</v>
      </c>
      <c r="CV269">
        <v>57</v>
      </c>
      <c r="CW269" t="s">
        <v>3971</v>
      </c>
      <c r="CX269" t="s">
        <v>3932</v>
      </c>
      <c r="CY269" t="s">
        <v>7711</v>
      </c>
      <c r="CZ269" t="s">
        <v>7712</v>
      </c>
      <c r="DA269" t="s">
        <v>7713</v>
      </c>
      <c r="DB269" t="s">
        <v>7708</v>
      </c>
      <c r="DC269" t="s">
        <v>7708</v>
      </c>
      <c r="DD269" t="s">
        <v>7714</v>
      </c>
      <c r="DE269" t="s">
        <v>7715</v>
      </c>
      <c r="DF269" t="s">
        <v>4853</v>
      </c>
      <c r="DG269" t="s">
        <v>3932</v>
      </c>
      <c r="DH269" t="s">
        <v>7497</v>
      </c>
      <c r="DI269" t="s">
        <v>4290</v>
      </c>
      <c r="DJ269" t="s">
        <v>4291</v>
      </c>
      <c r="DK269" t="s">
        <v>4273</v>
      </c>
      <c r="DL269" t="s">
        <v>3926</v>
      </c>
      <c r="DM269" t="s">
        <v>3945</v>
      </c>
      <c r="DN269" t="s">
        <v>3927</v>
      </c>
      <c r="DO269" t="s">
        <v>7710</v>
      </c>
      <c r="DP269" t="s">
        <v>3980</v>
      </c>
      <c r="DQ269" t="s">
        <v>15</v>
      </c>
      <c r="DR269" t="s">
        <v>3980</v>
      </c>
      <c r="DS269" t="s">
        <v>3981</v>
      </c>
      <c r="DT269" t="s">
        <v>3949</v>
      </c>
      <c r="DU269" t="s">
        <v>7716</v>
      </c>
      <c r="DV269">
        <v>0</v>
      </c>
      <c r="DW269">
        <v>0</v>
      </c>
      <c r="DX269" t="s">
        <v>3931</v>
      </c>
      <c r="DY269" t="s">
        <v>7717</v>
      </c>
      <c r="DZ269" s="30" t="s">
        <v>30</v>
      </c>
      <c r="EA269" t="s">
        <v>3931</v>
      </c>
      <c r="EB269" t="s">
        <v>3931</v>
      </c>
      <c r="EC269" t="s">
        <v>3931</v>
      </c>
      <c r="ED269" t="s">
        <v>3931</v>
      </c>
      <c r="EE269" t="s">
        <v>7718</v>
      </c>
      <c r="EF269" t="s">
        <v>7719</v>
      </c>
      <c r="EG269" t="s">
        <v>30</v>
      </c>
      <c r="EH269" t="s">
        <v>30</v>
      </c>
      <c r="EI269" t="s">
        <v>30</v>
      </c>
      <c r="EJ269" t="s">
        <v>30</v>
      </c>
      <c r="EK269" t="s">
        <v>30</v>
      </c>
      <c r="EL269">
        <v>0</v>
      </c>
      <c r="EM269">
        <v>0</v>
      </c>
      <c r="EN269" t="s">
        <v>30</v>
      </c>
      <c r="EO269" t="s">
        <v>30</v>
      </c>
      <c r="EP269">
        <v>0</v>
      </c>
      <c r="EQ269">
        <v>0</v>
      </c>
      <c r="ER269">
        <v>1</v>
      </c>
      <c r="ES269" t="s">
        <v>62</v>
      </c>
      <c r="ET269" t="s">
        <v>7708</v>
      </c>
      <c r="EU269">
        <v>0</v>
      </c>
      <c r="EV269" t="s">
        <v>30</v>
      </c>
      <c r="EW269" t="s">
        <v>30</v>
      </c>
      <c r="EX269" t="s">
        <v>30</v>
      </c>
      <c r="EY269" t="s">
        <v>30</v>
      </c>
      <c r="EZ269" t="str">
        <f t="shared" si="4"/>
        <v/>
      </c>
      <c r="FA269">
        <v>3.4722222222222202E-5</v>
      </c>
      <c r="FB269" t="s">
        <v>15</v>
      </c>
      <c r="FC269">
        <v>1</v>
      </c>
      <c r="FD269">
        <v>0</v>
      </c>
      <c r="FG269" t="s">
        <v>30</v>
      </c>
      <c r="FH269" t="s">
        <v>30</v>
      </c>
      <c r="FI269" t="s">
        <v>30</v>
      </c>
      <c r="FJ269" t="s">
        <v>30</v>
      </c>
      <c r="FK269" t="s">
        <v>30</v>
      </c>
      <c r="FL269">
        <v>1</v>
      </c>
      <c r="FM269" t="s">
        <v>7703</v>
      </c>
      <c r="FN269">
        <v>1</v>
      </c>
      <c r="FO269">
        <v>0</v>
      </c>
      <c r="FP269" t="s">
        <v>518</v>
      </c>
      <c r="FQ269">
        <v>1</v>
      </c>
      <c r="FR269">
        <v>0</v>
      </c>
      <c r="FS269" t="s">
        <v>30</v>
      </c>
      <c r="FT269" t="s">
        <v>55</v>
      </c>
      <c r="FU269">
        <v>0</v>
      </c>
      <c r="FV269">
        <v>0</v>
      </c>
      <c r="FW269">
        <v>0</v>
      </c>
      <c r="FX269">
        <v>0</v>
      </c>
      <c r="FY269" t="s">
        <v>62</v>
      </c>
      <c r="FZ269" t="s">
        <v>4273</v>
      </c>
      <c r="GA269" t="s">
        <v>30</v>
      </c>
      <c r="GB269" t="s">
        <v>30</v>
      </c>
      <c r="GC269" t="s">
        <v>30</v>
      </c>
    </row>
    <row r="270" spans="1:185" x14ac:dyDescent="0.25">
      <c r="A270" t="s">
        <v>518</v>
      </c>
      <c r="B270" t="s">
        <v>2289</v>
      </c>
      <c r="C270">
        <v>1</v>
      </c>
      <c r="D270" t="s">
        <v>2289</v>
      </c>
      <c r="E270">
        <v>1</v>
      </c>
      <c r="F270" t="s">
        <v>4273</v>
      </c>
      <c r="G270" t="s">
        <v>4273</v>
      </c>
      <c r="H270" t="s">
        <v>30</v>
      </c>
      <c r="I270" t="s">
        <v>30</v>
      </c>
      <c r="J270" t="s">
        <v>30</v>
      </c>
      <c r="K270" t="s">
        <v>30</v>
      </c>
      <c r="L270" t="s">
        <v>30</v>
      </c>
      <c r="M270" t="s">
        <v>30</v>
      </c>
      <c r="N270" t="s">
        <v>30</v>
      </c>
      <c r="O270" t="s">
        <v>30</v>
      </c>
      <c r="P270" t="s">
        <v>30</v>
      </c>
      <c r="Q270" s="29" t="s">
        <v>30</v>
      </c>
      <c r="R270" s="29" t="s">
        <v>30</v>
      </c>
      <c r="S270" t="s">
        <v>30</v>
      </c>
      <c r="T270" t="s">
        <v>30</v>
      </c>
      <c r="U270" t="s">
        <v>30</v>
      </c>
      <c r="V270" t="s">
        <v>30</v>
      </c>
      <c r="W270" t="s">
        <v>30</v>
      </c>
      <c r="X270" t="s">
        <v>30</v>
      </c>
      <c r="Y270" s="29" t="s">
        <v>30</v>
      </c>
      <c r="Z270" s="29" t="s">
        <v>30</v>
      </c>
      <c r="AA270" s="29" t="s">
        <v>30</v>
      </c>
      <c r="AB270" t="s">
        <v>30</v>
      </c>
      <c r="AC270" t="s">
        <v>30</v>
      </c>
      <c r="AD270" t="s">
        <v>30</v>
      </c>
      <c r="AE270" t="s">
        <v>30</v>
      </c>
      <c r="AF270" t="s">
        <v>30</v>
      </c>
      <c r="AG270" t="s">
        <v>30</v>
      </c>
      <c r="AH270" t="s">
        <v>30</v>
      </c>
      <c r="AI270" t="s">
        <v>30</v>
      </c>
      <c r="AJ270" t="s">
        <v>7720</v>
      </c>
      <c r="AK270" t="s">
        <v>30</v>
      </c>
      <c r="AL270" t="s">
        <v>30</v>
      </c>
      <c r="AM270" t="s">
        <v>30</v>
      </c>
      <c r="AN270" s="29" t="s">
        <v>30</v>
      </c>
      <c r="AO270" t="s">
        <v>30</v>
      </c>
      <c r="AP270" t="s">
        <v>30</v>
      </c>
      <c r="AQ270" t="s">
        <v>30</v>
      </c>
      <c r="AR270" t="s">
        <v>30</v>
      </c>
      <c r="AS270" t="s">
        <v>30</v>
      </c>
      <c r="AT270" t="s">
        <v>30</v>
      </c>
      <c r="AU270" t="s">
        <v>30</v>
      </c>
      <c r="AV270" t="s">
        <v>30</v>
      </c>
      <c r="AW270" t="s">
        <v>30</v>
      </c>
      <c r="AX270" t="s">
        <v>30</v>
      </c>
      <c r="AY270" t="s">
        <v>30</v>
      </c>
      <c r="AZ270" t="s">
        <v>30</v>
      </c>
      <c r="BA270" t="s">
        <v>30</v>
      </c>
      <c r="BB270" t="s">
        <v>30</v>
      </c>
      <c r="BC270" t="s">
        <v>30</v>
      </c>
      <c r="BD270" t="s">
        <v>30</v>
      </c>
      <c r="BE270" t="s">
        <v>30</v>
      </c>
      <c r="BF270" t="s">
        <v>30</v>
      </c>
      <c r="BG270" t="s">
        <v>30</v>
      </c>
      <c r="BH270" t="s">
        <v>30</v>
      </c>
      <c r="BI270" t="s">
        <v>30</v>
      </c>
      <c r="BJ270" t="s">
        <v>30</v>
      </c>
      <c r="BK270" s="29" t="s">
        <v>30</v>
      </c>
      <c r="BL270" t="s">
        <v>3914</v>
      </c>
      <c r="BM270" t="s">
        <v>3915</v>
      </c>
      <c r="BN270" s="30">
        <v>45338.425127314797</v>
      </c>
      <c r="BO270" t="s">
        <v>7721</v>
      </c>
      <c r="BP270" t="s">
        <v>7722</v>
      </c>
      <c r="BQ270" t="s">
        <v>7723</v>
      </c>
      <c r="BR270" t="s">
        <v>3919</v>
      </c>
      <c r="BS270" t="s">
        <v>3920</v>
      </c>
      <c r="BT270" t="s">
        <v>3921</v>
      </c>
      <c r="BU270" t="s">
        <v>3922</v>
      </c>
      <c r="BV270" t="s">
        <v>7724</v>
      </c>
      <c r="BW270" t="s">
        <v>7725</v>
      </c>
      <c r="BX270" t="s">
        <v>4280</v>
      </c>
      <c r="BY270" t="s">
        <v>3926</v>
      </c>
      <c r="BZ270" t="s">
        <v>3927</v>
      </c>
      <c r="CA270" s="30">
        <v>45336.840543981503</v>
      </c>
      <c r="CB270" s="30">
        <v>45336.840543981503</v>
      </c>
      <c r="CC270" s="30">
        <v>45336.451400462996</v>
      </c>
      <c r="CD270" t="s">
        <v>14</v>
      </c>
      <c r="CE270">
        <v>2024</v>
      </c>
      <c r="CF270">
        <v>2</v>
      </c>
      <c r="CG270" t="s">
        <v>7696</v>
      </c>
      <c r="CH270" t="s">
        <v>55</v>
      </c>
      <c r="CI270" t="s">
        <v>3929</v>
      </c>
      <c r="CJ270" t="s">
        <v>3930</v>
      </c>
      <c r="CK270" t="s">
        <v>3931</v>
      </c>
      <c r="CL270" t="s">
        <v>7696</v>
      </c>
      <c r="CM270">
        <v>79182</v>
      </c>
      <c r="CN270" t="s">
        <v>7726</v>
      </c>
      <c r="CO270" t="s">
        <v>7696</v>
      </c>
      <c r="CP270" s="30" t="s">
        <v>30</v>
      </c>
      <c r="CQ270" s="30" t="s">
        <v>30</v>
      </c>
      <c r="CR270" t="s">
        <v>3932</v>
      </c>
      <c r="CS270" t="s">
        <v>7727</v>
      </c>
      <c r="CT270" t="s">
        <v>7728</v>
      </c>
      <c r="CU270">
        <v>32930</v>
      </c>
      <c r="CV270">
        <v>33</v>
      </c>
      <c r="CW270" t="s">
        <v>3971</v>
      </c>
      <c r="CX270" t="s">
        <v>3932</v>
      </c>
      <c r="CY270" t="s">
        <v>7729</v>
      </c>
      <c r="CZ270" t="s">
        <v>7712</v>
      </c>
      <c r="DA270" t="s">
        <v>7698</v>
      </c>
      <c r="DB270" t="s">
        <v>7724</v>
      </c>
      <c r="DC270" t="s">
        <v>7724</v>
      </c>
      <c r="DD270" t="s">
        <v>7730</v>
      </c>
      <c r="DE270" t="s">
        <v>7731</v>
      </c>
      <c r="DF270" t="s">
        <v>4853</v>
      </c>
      <c r="DG270" t="s">
        <v>3932</v>
      </c>
      <c r="DH270" t="s">
        <v>6302</v>
      </c>
      <c r="DI270" t="s">
        <v>4290</v>
      </c>
      <c r="DJ270" t="s">
        <v>4291</v>
      </c>
      <c r="DK270" t="s">
        <v>4273</v>
      </c>
      <c r="DL270" t="s">
        <v>3926</v>
      </c>
      <c r="DM270" t="s">
        <v>3945</v>
      </c>
      <c r="DN270" t="s">
        <v>3927</v>
      </c>
      <c r="DO270" t="s">
        <v>4280</v>
      </c>
      <c r="DP270" t="s">
        <v>4049</v>
      </c>
      <c r="DQ270" t="s">
        <v>14</v>
      </c>
      <c r="DR270" t="s">
        <v>14</v>
      </c>
      <c r="DS270" t="s">
        <v>3948</v>
      </c>
      <c r="DT270" t="s">
        <v>3949</v>
      </c>
      <c r="DU270" t="s">
        <v>7700</v>
      </c>
      <c r="DV270">
        <v>38.020000000000003</v>
      </c>
      <c r="DW270">
        <v>38.020000000000003</v>
      </c>
      <c r="DX270" t="s">
        <v>3931</v>
      </c>
      <c r="DY270" t="s">
        <v>7732</v>
      </c>
      <c r="DZ270" s="30">
        <v>45337.405960648102</v>
      </c>
      <c r="EA270" t="s">
        <v>4449</v>
      </c>
      <c r="EB270" t="s">
        <v>3931</v>
      </c>
      <c r="EC270" t="s">
        <v>4450</v>
      </c>
      <c r="ED270" t="s">
        <v>4451</v>
      </c>
      <c r="EE270" t="s">
        <v>7733</v>
      </c>
      <c r="EF270" t="s">
        <v>7734</v>
      </c>
      <c r="EG270" t="s">
        <v>39</v>
      </c>
      <c r="EH270">
        <v>0</v>
      </c>
      <c r="EI270">
        <v>0</v>
      </c>
      <c r="EJ270">
        <v>1</v>
      </c>
      <c r="EK270">
        <v>0</v>
      </c>
      <c r="EL270">
        <v>0</v>
      </c>
      <c r="EM270">
        <v>0</v>
      </c>
      <c r="EN270">
        <v>0</v>
      </c>
      <c r="EO270">
        <v>0</v>
      </c>
      <c r="EP270">
        <v>0</v>
      </c>
      <c r="EQ270">
        <v>0</v>
      </c>
      <c r="ER270">
        <v>1</v>
      </c>
      <c r="ES270" t="s">
        <v>62</v>
      </c>
      <c r="ET270" t="s">
        <v>7724</v>
      </c>
      <c r="EU270">
        <v>0</v>
      </c>
      <c r="EV270" t="s">
        <v>30</v>
      </c>
      <c r="EW270" t="s">
        <v>30</v>
      </c>
      <c r="EX270" t="s">
        <v>30</v>
      </c>
      <c r="EY270" t="s">
        <v>30</v>
      </c>
      <c r="EZ270" t="str">
        <f t="shared" si="4"/>
        <v/>
      </c>
      <c r="FA270">
        <v>1.5845833333333299</v>
      </c>
      <c r="FB270" t="s">
        <v>14</v>
      </c>
      <c r="FC270">
        <v>0</v>
      </c>
      <c r="FD270">
        <v>1</v>
      </c>
      <c r="FG270" t="s">
        <v>30</v>
      </c>
      <c r="FH270" t="s">
        <v>30</v>
      </c>
      <c r="FI270" t="s">
        <v>30</v>
      </c>
      <c r="FJ270" t="s">
        <v>30</v>
      </c>
      <c r="FK270" t="s">
        <v>30</v>
      </c>
      <c r="FL270">
        <v>1</v>
      </c>
      <c r="FM270" t="s">
        <v>7703</v>
      </c>
      <c r="FN270">
        <v>0</v>
      </c>
      <c r="FO270">
        <v>1</v>
      </c>
      <c r="FP270" t="s">
        <v>518</v>
      </c>
      <c r="FQ270">
        <v>0</v>
      </c>
      <c r="FR270">
        <v>1</v>
      </c>
      <c r="FS270" t="s">
        <v>30</v>
      </c>
      <c r="FT270" t="s">
        <v>55</v>
      </c>
      <c r="FU270">
        <v>0</v>
      </c>
      <c r="FV270">
        <v>0</v>
      </c>
      <c r="FW270">
        <v>0</v>
      </c>
      <c r="FX270">
        <v>0</v>
      </c>
      <c r="FY270" t="s">
        <v>62</v>
      </c>
      <c r="FZ270" t="s">
        <v>4273</v>
      </c>
      <c r="GA270" t="s">
        <v>39</v>
      </c>
      <c r="GB270" t="s">
        <v>30</v>
      </c>
      <c r="GC270" t="s">
        <v>30</v>
      </c>
    </row>
    <row r="271" spans="1:185" x14ac:dyDescent="0.25">
      <c r="A271" t="s">
        <v>518</v>
      </c>
      <c r="B271" t="s">
        <v>2289</v>
      </c>
      <c r="C271">
        <v>1</v>
      </c>
      <c r="D271" t="s">
        <v>2289</v>
      </c>
      <c r="E271">
        <v>1</v>
      </c>
      <c r="F271" t="s">
        <v>7735</v>
      </c>
      <c r="G271" t="s">
        <v>7735</v>
      </c>
      <c r="H271" t="s">
        <v>30</v>
      </c>
      <c r="I271" t="s">
        <v>30</v>
      </c>
      <c r="J271" t="s">
        <v>30</v>
      </c>
      <c r="K271" t="s">
        <v>30</v>
      </c>
      <c r="L271" t="s">
        <v>30</v>
      </c>
      <c r="M271" t="s">
        <v>30</v>
      </c>
      <c r="N271" t="s">
        <v>30</v>
      </c>
      <c r="O271" t="s">
        <v>30</v>
      </c>
      <c r="P271" t="s">
        <v>30</v>
      </c>
      <c r="Q271" s="29" t="s">
        <v>30</v>
      </c>
      <c r="R271" s="29" t="s">
        <v>30</v>
      </c>
      <c r="S271" t="s">
        <v>30</v>
      </c>
      <c r="T271" t="s">
        <v>30</v>
      </c>
      <c r="U271" t="s">
        <v>30</v>
      </c>
      <c r="V271" t="s">
        <v>30</v>
      </c>
      <c r="W271" t="s">
        <v>30</v>
      </c>
      <c r="X271" t="s">
        <v>30</v>
      </c>
      <c r="Y271" s="29" t="s">
        <v>30</v>
      </c>
      <c r="Z271" s="29" t="s">
        <v>30</v>
      </c>
      <c r="AA271" s="29" t="s">
        <v>30</v>
      </c>
      <c r="AB271" t="s">
        <v>30</v>
      </c>
      <c r="AC271" t="s">
        <v>30</v>
      </c>
      <c r="AD271" t="s">
        <v>30</v>
      </c>
      <c r="AE271" t="s">
        <v>30</v>
      </c>
      <c r="AF271" t="s">
        <v>30</v>
      </c>
      <c r="AG271" t="s">
        <v>30</v>
      </c>
      <c r="AH271" t="s">
        <v>30</v>
      </c>
      <c r="AI271" t="s">
        <v>30</v>
      </c>
      <c r="AJ271" t="s">
        <v>7736</v>
      </c>
      <c r="AK271" t="s">
        <v>30</v>
      </c>
      <c r="AL271" t="s">
        <v>30</v>
      </c>
      <c r="AM271" t="s">
        <v>30</v>
      </c>
      <c r="AN271" s="29" t="s">
        <v>30</v>
      </c>
      <c r="AO271" t="s">
        <v>30</v>
      </c>
      <c r="AP271" t="s">
        <v>30</v>
      </c>
      <c r="AQ271" t="s">
        <v>30</v>
      </c>
      <c r="AR271" t="s">
        <v>30</v>
      </c>
      <c r="AS271" t="s">
        <v>30</v>
      </c>
      <c r="AT271" t="s">
        <v>30</v>
      </c>
      <c r="AU271" t="s">
        <v>30</v>
      </c>
      <c r="AV271" t="s">
        <v>30</v>
      </c>
      <c r="AW271" t="s">
        <v>30</v>
      </c>
      <c r="AX271" t="s">
        <v>30</v>
      </c>
      <c r="AY271" t="s">
        <v>30</v>
      </c>
      <c r="AZ271" t="s">
        <v>30</v>
      </c>
      <c r="BA271" t="s">
        <v>30</v>
      </c>
      <c r="BB271" t="s">
        <v>30</v>
      </c>
      <c r="BC271" t="s">
        <v>30</v>
      </c>
      <c r="BD271" t="s">
        <v>30</v>
      </c>
      <c r="BE271" t="s">
        <v>30</v>
      </c>
      <c r="BF271" t="s">
        <v>30</v>
      </c>
      <c r="BG271" t="s">
        <v>30</v>
      </c>
      <c r="BH271" t="s">
        <v>30</v>
      </c>
      <c r="BI271" t="s">
        <v>30</v>
      </c>
      <c r="BJ271" t="s">
        <v>30</v>
      </c>
      <c r="BK271" s="29" t="s">
        <v>30</v>
      </c>
      <c r="BL271" t="s">
        <v>3914</v>
      </c>
      <c r="BM271" t="s">
        <v>3915</v>
      </c>
      <c r="BN271" s="30">
        <v>45503.364687499998</v>
      </c>
      <c r="BO271" t="s">
        <v>7737</v>
      </c>
      <c r="BP271" t="s">
        <v>5173</v>
      </c>
      <c r="BQ271" t="s">
        <v>5174</v>
      </c>
      <c r="BR271" t="s">
        <v>3962</v>
      </c>
      <c r="BS271" t="s">
        <v>3920</v>
      </c>
      <c r="BT271" t="s">
        <v>3921</v>
      </c>
      <c r="BU271" t="s">
        <v>3963</v>
      </c>
      <c r="BV271" t="s">
        <v>7738</v>
      </c>
      <c r="BW271" t="s">
        <v>7739</v>
      </c>
      <c r="BX271" t="s">
        <v>4306</v>
      </c>
      <c r="BY271" t="s">
        <v>3926</v>
      </c>
      <c r="BZ271" t="s">
        <v>3927</v>
      </c>
      <c r="CA271" s="30">
        <v>45503.3613541667</v>
      </c>
      <c r="CB271" s="30">
        <v>45503.3613541667</v>
      </c>
      <c r="CC271" s="30">
        <v>45502.895092592596</v>
      </c>
      <c r="CD271" t="s">
        <v>14</v>
      </c>
      <c r="CE271">
        <v>2024</v>
      </c>
      <c r="CF271">
        <v>7</v>
      </c>
      <c r="CG271" t="s">
        <v>4309</v>
      </c>
      <c r="CH271" t="s">
        <v>55</v>
      </c>
      <c r="CI271" t="s">
        <v>3929</v>
      </c>
      <c r="CJ271" t="s">
        <v>4308</v>
      </c>
      <c r="CK271" t="s">
        <v>3931</v>
      </c>
      <c r="CL271" t="s">
        <v>4309</v>
      </c>
      <c r="CM271">
        <v>12243</v>
      </c>
      <c r="CN271" t="s">
        <v>4309</v>
      </c>
      <c r="CO271" t="s">
        <v>4309</v>
      </c>
      <c r="CP271" s="30" t="s">
        <v>30</v>
      </c>
      <c r="CQ271" s="30" t="s">
        <v>30</v>
      </c>
      <c r="CR271" t="s">
        <v>3968</v>
      </c>
      <c r="CS271" t="s">
        <v>5178</v>
      </c>
      <c r="CT271" t="s">
        <v>5179</v>
      </c>
      <c r="CU271">
        <v>26551</v>
      </c>
      <c r="CV271">
        <v>51</v>
      </c>
      <c r="CW271" t="s">
        <v>3971</v>
      </c>
      <c r="CX271" t="s">
        <v>3968</v>
      </c>
      <c r="CY271" t="s">
        <v>7740</v>
      </c>
      <c r="CZ271" t="s">
        <v>7741</v>
      </c>
      <c r="DA271" t="s">
        <v>7698</v>
      </c>
      <c r="DB271" t="s">
        <v>7738</v>
      </c>
      <c r="DC271" t="s">
        <v>7738</v>
      </c>
      <c r="DD271" t="s">
        <v>7742</v>
      </c>
      <c r="DE271" t="s">
        <v>7743</v>
      </c>
      <c r="DF271" t="s">
        <v>4736</v>
      </c>
      <c r="DG271" t="s">
        <v>3968</v>
      </c>
      <c r="DH271" t="s">
        <v>6111</v>
      </c>
      <c r="DI271" t="s">
        <v>4290</v>
      </c>
      <c r="DJ271" t="s">
        <v>4291</v>
      </c>
      <c r="DK271" t="s">
        <v>7735</v>
      </c>
      <c r="DL271" t="s">
        <v>3926</v>
      </c>
      <c r="DM271" t="s">
        <v>3945</v>
      </c>
      <c r="DN271" t="s">
        <v>3927</v>
      </c>
      <c r="DO271" t="s">
        <v>4306</v>
      </c>
      <c r="DP271" t="s">
        <v>4320</v>
      </c>
      <c r="DQ271" t="s">
        <v>14</v>
      </c>
      <c r="DR271" t="s">
        <v>4320</v>
      </c>
      <c r="DS271" t="s">
        <v>3948</v>
      </c>
      <c r="DT271" t="s">
        <v>3949</v>
      </c>
      <c r="DU271" t="s">
        <v>7700</v>
      </c>
      <c r="DV271">
        <v>-1</v>
      </c>
      <c r="DW271">
        <v>-1</v>
      </c>
      <c r="DX271" t="s">
        <v>3931</v>
      </c>
      <c r="DY271" t="s">
        <v>7744</v>
      </c>
      <c r="DZ271" s="30" t="s">
        <v>30</v>
      </c>
      <c r="EA271" t="s">
        <v>3931</v>
      </c>
      <c r="EB271" t="s">
        <v>3931</v>
      </c>
      <c r="EC271" t="s">
        <v>3931</v>
      </c>
      <c r="ED271" t="s">
        <v>3931</v>
      </c>
      <c r="EE271" t="s">
        <v>5184</v>
      </c>
      <c r="EF271" t="s">
        <v>7745</v>
      </c>
      <c r="EG271" t="s">
        <v>4325</v>
      </c>
      <c r="EH271">
        <v>0</v>
      </c>
      <c r="EI271">
        <v>0</v>
      </c>
      <c r="EJ271">
        <v>0</v>
      </c>
      <c r="EK271">
        <v>0</v>
      </c>
      <c r="EL271">
        <v>0</v>
      </c>
      <c r="EM271">
        <v>0</v>
      </c>
      <c r="EN271">
        <v>0</v>
      </c>
      <c r="EO271">
        <v>1</v>
      </c>
      <c r="EP271">
        <v>0</v>
      </c>
      <c r="EQ271">
        <v>0</v>
      </c>
      <c r="ER271">
        <v>1</v>
      </c>
      <c r="ES271" t="s">
        <v>7746</v>
      </c>
      <c r="ET271" t="s">
        <v>7738</v>
      </c>
      <c r="EU271">
        <v>0</v>
      </c>
      <c r="EV271" t="s">
        <v>30</v>
      </c>
      <c r="EW271" t="s">
        <v>30</v>
      </c>
      <c r="EX271" t="s">
        <v>30</v>
      </c>
      <c r="EY271" t="s">
        <v>30</v>
      </c>
      <c r="EZ271" t="str">
        <f t="shared" si="4"/>
        <v/>
      </c>
      <c r="FA271">
        <v>3.3333333333333301E-3</v>
      </c>
      <c r="FB271" t="s">
        <v>14</v>
      </c>
      <c r="FC271">
        <v>0</v>
      </c>
      <c r="FD271">
        <v>1</v>
      </c>
      <c r="FG271" t="s">
        <v>30</v>
      </c>
      <c r="FH271" t="s">
        <v>30</v>
      </c>
      <c r="FI271" t="s">
        <v>30</v>
      </c>
      <c r="FJ271" t="s">
        <v>30</v>
      </c>
      <c r="FK271" t="s">
        <v>30</v>
      </c>
      <c r="FL271">
        <v>1</v>
      </c>
      <c r="FM271" t="s">
        <v>7703</v>
      </c>
      <c r="FN271">
        <v>0</v>
      </c>
      <c r="FO271">
        <v>1</v>
      </c>
      <c r="FP271" t="s">
        <v>518</v>
      </c>
      <c r="FQ271">
        <v>0</v>
      </c>
      <c r="FR271">
        <v>1</v>
      </c>
      <c r="FS271" t="s">
        <v>30</v>
      </c>
      <c r="FT271" t="s">
        <v>55</v>
      </c>
      <c r="FU271">
        <v>0</v>
      </c>
      <c r="FV271">
        <v>0</v>
      </c>
      <c r="FW271">
        <v>0</v>
      </c>
      <c r="FX271">
        <v>0</v>
      </c>
      <c r="FY271" t="s">
        <v>7746</v>
      </c>
      <c r="FZ271" t="s">
        <v>7735</v>
      </c>
      <c r="GA271" t="s">
        <v>4325</v>
      </c>
      <c r="GB271" t="s">
        <v>30</v>
      </c>
      <c r="GC271" t="s">
        <v>30</v>
      </c>
    </row>
    <row r="272" spans="1:185" x14ac:dyDescent="0.25">
      <c r="A272" t="s">
        <v>562</v>
      </c>
      <c r="B272" t="s">
        <v>2771</v>
      </c>
      <c r="C272">
        <v>1</v>
      </c>
      <c r="D272" t="s">
        <v>2771</v>
      </c>
      <c r="E272">
        <v>1</v>
      </c>
      <c r="F272" t="s">
        <v>7747</v>
      </c>
      <c r="G272" t="s">
        <v>7747</v>
      </c>
      <c r="H272" t="s">
        <v>30</v>
      </c>
      <c r="I272" t="s">
        <v>30</v>
      </c>
      <c r="J272" t="s">
        <v>30</v>
      </c>
      <c r="K272" t="s">
        <v>30</v>
      </c>
      <c r="L272" t="s">
        <v>30</v>
      </c>
      <c r="M272" t="s">
        <v>30</v>
      </c>
      <c r="N272" t="s">
        <v>30</v>
      </c>
      <c r="O272" t="s">
        <v>30</v>
      </c>
      <c r="P272" t="s">
        <v>30</v>
      </c>
      <c r="Q272" s="29" t="s">
        <v>30</v>
      </c>
      <c r="R272" s="29" t="s">
        <v>30</v>
      </c>
      <c r="S272" t="s">
        <v>30</v>
      </c>
      <c r="T272" t="s">
        <v>30</v>
      </c>
      <c r="U272" t="s">
        <v>30</v>
      </c>
      <c r="V272" t="s">
        <v>30</v>
      </c>
      <c r="W272" t="s">
        <v>30</v>
      </c>
      <c r="X272" t="s">
        <v>30</v>
      </c>
      <c r="Y272" s="29" t="s">
        <v>30</v>
      </c>
      <c r="Z272" s="29" t="s">
        <v>30</v>
      </c>
      <c r="AA272" s="29" t="s">
        <v>30</v>
      </c>
      <c r="AB272" t="s">
        <v>30</v>
      </c>
      <c r="AC272" t="s">
        <v>30</v>
      </c>
      <c r="AD272" t="s">
        <v>30</v>
      </c>
      <c r="AE272" t="s">
        <v>30</v>
      </c>
      <c r="AF272" t="s">
        <v>30</v>
      </c>
      <c r="AG272" t="s">
        <v>30</v>
      </c>
      <c r="AH272" t="s">
        <v>30</v>
      </c>
      <c r="AI272" t="s">
        <v>30</v>
      </c>
      <c r="AJ272" t="s">
        <v>7748</v>
      </c>
      <c r="AK272" t="s">
        <v>30</v>
      </c>
      <c r="AL272" t="s">
        <v>30</v>
      </c>
      <c r="AM272" t="s">
        <v>30</v>
      </c>
      <c r="AN272" s="29" t="s">
        <v>30</v>
      </c>
      <c r="AO272" t="s">
        <v>30</v>
      </c>
      <c r="AP272" t="s">
        <v>30</v>
      </c>
      <c r="AQ272" t="s">
        <v>30</v>
      </c>
      <c r="AR272" t="s">
        <v>30</v>
      </c>
      <c r="AS272" t="s">
        <v>30</v>
      </c>
      <c r="AT272" t="s">
        <v>30</v>
      </c>
      <c r="AU272" t="s">
        <v>30</v>
      </c>
      <c r="AV272" t="s">
        <v>30</v>
      </c>
      <c r="AW272" t="s">
        <v>30</v>
      </c>
      <c r="AX272" t="s">
        <v>30</v>
      </c>
      <c r="AY272" t="s">
        <v>30</v>
      </c>
      <c r="AZ272" t="s">
        <v>30</v>
      </c>
      <c r="BA272" t="s">
        <v>30</v>
      </c>
      <c r="BB272" t="s">
        <v>30</v>
      </c>
      <c r="BC272" t="s">
        <v>30</v>
      </c>
      <c r="BD272" t="s">
        <v>30</v>
      </c>
      <c r="BE272" t="s">
        <v>30</v>
      </c>
      <c r="BF272" t="s">
        <v>30</v>
      </c>
      <c r="BG272" t="s">
        <v>30</v>
      </c>
      <c r="BH272" t="s">
        <v>30</v>
      </c>
      <c r="BI272" t="s">
        <v>30</v>
      </c>
      <c r="BJ272" t="s">
        <v>30</v>
      </c>
      <c r="BK272" s="29" t="s">
        <v>30</v>
      </c>
      <c r="BL272" t="s">
        <v>3914</v>
      </c>
      <c r="BM272" t="s">
        <v>3915</v>
      </c>
      <c r="BN272" s="30">
        <v>45504.637175925898</v>
      </c>
      <c r="BO272" t="s">
        <v>7749</v>
      </c>
      <c r="BP272" t="s">
        <v>4802</v>
      </c>
      <c r="BQ272" t="s">
        <v>4803</v>
      </c>
      <c r="BR272" t="s">
        <v>3962</v>
      </c>
      <c r="BS272" t="s">
        <v>3920</v>
      </c>
      <c r="BT272" t="s">
        <v>3921</v>
      </c>
      <c r="BU272" t="s">
        <v>5725</v>
      </c>
      <c r="BV272" t="s">
        <v>4804</v>
      </c>
      <c r="BW272" t="s">
        <v>4805</v>
      </c>
      <c r="BX272" t="s">
        <v>7750</v>
      </c>
      <c r="BY272" t="s">
        <v>3926</v>
      </c>
      <c r="BZ272" t="s">
        <v>3927</v>
      </c>
      <c r="CA272" s="30">
        <v>45504.584999999999</v>
      </c>
      <c r="CB272" s="30">
        <v>45504.584999999999</v>
      </c>
      <c r="CC272" s="30">
        <v>45504.584583333301</v>
      </c>
      <c r="CD272" t="s">
        <v>14</v>
      </c>
      <c r="CE272">
        <v>2024</v>
      </c>
      <c r="CF272">
        <v>7</v>
      </c>
      <c r="CG272" t="s">
        <v>7751</v>
      </c>
      <c r="CH272" t="s">
        <v>55</v>
      </c>
      <c r="CI272" t="s">
        <v>3929</v>
      </c>
      <c r="CJ272" t="s">
        <v>3930</v>
      </c>
      <c r="CK272" t="s">
        <v>3931</v>
      </c>
      <c r="CL272" t="s">
        <v>7751</v>
      </c>
      <c r="CM272">
        <v>0</v>
      </c>
      <c r="CN272" t="s">
        <v>71</v>
      </c>
      <c r="CO272" t="s">
        <v>7751</v>
      </c>
      <c r="CP272" s="30" t="s">
        <v>30</v>
      </c>
      <c r="CQ272" s="30" t="s">
        <v>30</v>
      </c>
      <c r="CR272" t="s">
        <v>3968</v>
      </c>
      <c r="CS272" t="s">
        <v>4806</v>
      </c>
      <c r="CT272" t="s">
        <v>3970</v>
      </c>
      <c r="CU272">
        <v>27355</v>
      </c>
      <c r="CV272">
        <v>49</v>
      </c>
      <c r="CW272" t="s">
        <v>3971</v>
      </c>
      <c r="CX272" t="s">
        <v>3968</v>
      </c>
      <c r="CY272" t="s">
        <v>7752</v>
      </c>
      <c r="CZ272" t="s">
        <v>7753</v>
      </c>
      <c r="DA272" t="s">
        <v>7754</v>
      </c>
      <c r="DB272" t="s">
        <v>4804</v>
      </c>
      <c r="DC272" t="s">
        <v>4804</v>
      </c>
      <c r="DD272" t="s">
        <v>4807</v>
      </c>
      <c r="DE272" t="s">
        <v>4808</v>
      </c>
      <c r="DF272" t="s">
        <v>4809</v>
      </c>
      <c r="DG272" t="s">
        <v>3968</v>
      </c>
      <c r="DH272" t="s">
        <v>4810</v>
      </c>
      <c r="DI272" t="s">
        <v>4079</v>
      </c>
      <c r="DJ272" t="s">
        <v>7755</v>
      </c>
      <c r="DK272" t="s">
        <v>7747</v>
      </c>
      <c r="DL272" t="s">
        <v>3926</v>
      </c>
      <c r="DM272" t="s">
        <v>3945</v>
      </c>
      <c r="DN272" t="s">
        <v>3927</v>
      </c>
      <c r="DO272" t="s">
        <v>7750</v>
      </c>
      <c r="DP272" t="s">
        <v>4110</v>
      </c>
      <c r="DQ272" t="s">
        <v>14</v>
      </c>
      <c r="DR272" t="s">
        <v>14</v>
      </c>
      <c r="DS272" t="s">
        <v>3948</v>
      </c>
      <c r="DT272" t="s">
        <v>3949</v>
      </c>
      <c r="DU272" t="s">
        <v>2771</v>
      </c>
      <c r="DV272">
        <v>1.1499999999999999</v>
      </c>
      <c r="DW272">
        <v>1.1499999999999999</v>
      </c>
      <c r="DX272" t="s">
        <v>3931</v>
      </c>
      <c r="DY272" t="s">
        <v>7756</v>
      </c>
      <c r="DZ272" s="30">
        <v>45504.637164351901</v>
      </c>
      <c r="EA272" t="s">
        <v>4112</v>
      </c>
      <c r="EB272" t="s">
        <v>3931</v>
      </c>
      <c r="EC272" t="s">
        <v>3931</v>
      </c>
      <c r="ED272" t="s">
        <v>3931</v>
      </c>
      <c r="EE272" t="s">
        <v>4811</v>
      </c>
      <c r="EF272" t="s">
        <v>7757</v>
      </c>
      <c r="EG272" t="s">
        <v>40</v>
      </c>
      <c r="EH272">
        <v>0</v>
      </c>
      <c r="EI272">
        <v>1</v>
      </c>
      <c r="EJ272">
        <v>0</v>
      </c>
      <c r="EK272">
        <v>0</v>
      </c>
      <c r="EL272">
        <v>0</v>
      </c>
      <c r="EM272">
        <v>0</v>
      </c>
      <c r="EN272">
        <v>0</v>
      </c>
      <c r="EO272">
        <v>0</v>
      </c>
      <c r="EP272">
        <v>0</v>
      </c>
      <c r="EQ272">
        <v>0</v>
      </c>
      <c r="ER272">
        <v>1</v>
      </c>
      <c r="ES272" t="s">
        <v>53</v>
      </c>
      <c r="ET272" t="s">
        <v>4804</v>
      </c>
      <c r="EU272">
        <v>0</v>
      </c>
      <c r="EV272" t="s">
        <v>30</v>
      </c>
      <c r="EW272" t="s">
        <v>30</v>
      </c>
      <c r="EX272" t="s">
        <v>30</v>
      </c>
      <c r="EY272" t="s">
        <v>30</v>
      </c>
      <c r="EZ272" t="str">
        <f t="shared" si="4"/>
        <v/>
      </c>
      <c r="FA272">
        <v>5.2175925925925903E-2</v>
      </c>
      <c r="FB272" t="s">
        <v>14</v>
      </c>
      <c r="FC272">
        <v>0</v>
      </c>
      <c r="FD272">
        <v>1</v>
      </c>
      <c r="FG272" t="s">
        <v>30</v>
      </c>
      <c r="FH272" t="s">
        <v>30</v>
      </c>
      <c r="FI272" t="s">
        <v>30</v>
      </c>
      <c r="FJ272" t="s">
        <v>30</v>
      </c>
      <c r="FK272" t="s">
        <v>30</v>
      </c>
      <c r="FL272">
        <v>1</v>
      </c>
      <c r="FM272" t="s">
        <v>7758</v>
      </c>
      <c r="FN272">
        <v>0</v>
      </c>
      <c r="FO272">
        <v>1</v>
      </c>
      <c r="FP272" t="s">
        <v>562</v>
      </c>
      <c r="FQ272">
        <v>0</v>
      </c>
      <c r="FR272">
        <v>1</v>
      </c>
      <c r="FS272" t="s">
        <v>30</v>
      </c>
      <c r="FT272" t="s">
        <v>55</v>
      </c>
      <c r="FU272">
        <v>0</v>
      </c>
      <c r="FV272">
        <v>0</v>
      </c>
      <c r="FW272">
        <v>0</v>
      </c>
      <c r="FX272">
        <v>0</v>
      </c>
      <c r="FY272" t="s">
        <v>53</v>
      </c>
      <c r="FZ272" t="s">
        <v>7747</v>
      </c>
      <c r="GA272" t="s">
        <v>40</v>
      </c>
      <c r="GB272" t="s">
        <v>30</v>
      </c>
      <c r="GC272" t="s">
        <v>30</v>
      </c>
    </row>
    <row r="273" spans="1:185" x14ac:dyDescent="0.25">
      <c r="A273" t="s">
        <v>578</v>
      </c>
      <c r="B273" t="s">
        <v>2805</v>
      </c>
      <c r="C273">
        <v>1</v>
      </c>
      <c r="D273" t="s">
        <v>2805</v>
      </c>
      <c r="E273">
        <v>1</v>
      </c>
      <c r="F273" t="s">
        <v>7671</v>
      </c>
      <c r="G273" t="s">
        <v>7671</v>
      </c>
      <c r="H273" t="s">
        <v>30</v>
      </c>
      <c r="I273" t="s">
        <v>30</v>
      </c>
      <c r="J273" t="s">
        <v>30</v>
      </c>
      <c r="K273" t="s">
        <v>30</v>
      </c>
      <c r="L273" t="s">
        <v>30</v>
      </c>
      <c r="M273" t="s">
        <v>30</v>
      </c>
      <c r="N273" t="s">
        <v>30</v>
      </c>
      <c r="O273" t="s">
        <v>30</v>
      </c>
      <c r="P273" t="s">
        <v>30</v>
      </c>
      <c r="Q273" s="29" t="s">
        <v>30</v>
      </c>
      <c r="R273" s="29" t="s">
        <v>30</v>
      </c>
      <c r="S273" t="s">
        <v>30</v>
      </c>
      <c r="T273" t="s">
        <v>30</v>
      </c>
      <c r="U273" t="s">
        <v>30</v>
      </c>
      <c r="V273" t="s">
        <v>30</v>
      </c>
      <c r="W273" t="s">
        <v>30</v>
      </c>
      <c r="X273" t="s">
        <v>30</v>
      </c>
      <c r="Y273" s="29" t="s">
        <v>30</v>
      </c>
      <c r="Z273" s="29" t="s">
        <v>30</v>
      </c>
      <c r="AA273" s="29" t="s">
        <v>30</v>
      </c>
      <c r="AB273" t="s">
        <v>30</v>
      </c>
      <c r="AC273" t="s">
        <v>30</v>
      </c>
      <c r="AD273" t="s">
        <v>30</v>
      </c>
      <c r="AE273" t="s">
        <v>30</v>
      </c>
      <c r="AF273" t="s">
        <v>30</v>
      </c>
      <c r="AG273" t="s">
        <v>30</v>
      </c>
      <c r="AH273" t="s">
        <v>30</v>
      </c>
      <c r="AI273" t="s">
        <v>30</v>
      </c>
      <c r="AJ273" t="s">
        <v>7759</v>
      </c>
      <c r="AK273" t="s">
        <v>30</v>
      </c>
      <c r="AL273" t="s">
        <v>30</v>
      </c>
      <c r="AM273" t="s">
        <v>30</v>
      </c>
      <c r="AN273" s="29" t="s">
        <v>30</v>
      </c>
      <c r="AO273" t="s">
        <v>30</v>
      </c>
      <c r="AP273" t="s">
        <v>30</v>
      </c>
      <c r="AQ273" t="s">
        <v>30</v>
      </c>
      <c r="AR273" t="s">
        <v>30</v>
      </c>
      <c r="AS273" t="s">
        <v>30</v>
      </c>
      <c r="AT273" t="s">
        <v>30</v>
      </c>
      <c r="AU273" t="s">
        <v>30</v>
      </c>
      <c r="AV273" t="s">
        <v>30</v>
      </c>
      <c r="AW273" t="s">
        <v>30</v>
      </c>
      <c r="AX273" t="s">
        <v>30</v>
      </c>
      <c r="AY273" t="s">
        <v>30</v>
      </c>
      <c r="AZ273" t="s">
        <v>30</v>
      </c>
      <c r="BA273" t="s">
        <v>30</v>
      </c>
      <c r="BB273" t="s">
        <v>30</v>
      </c>
      <c r="BC273" t="s">
        <v>30</v>
      </c>
      <c r="BD273" t="s">
        <v>30</v>
      </c>
      <c r="BE273" t="s">
        <v>30</v>
      </c>
      <c r="BF273" t="s">
        <v>30</v>
      </c>
      <c r="BG273" t="s">
        <v>30</v>
      </c>
      <c r="BH273" t="s">
        <v>30</v>
      </c>
      <c r="BI273" t="s">
        <v>30</v>
      </c>
      <c r="BJ273" t="s">
        <v>30</v>
      </c>
      <c r="BK273" s="29" t="s">
        <v>30</v>
      </c>
      <c r="BL273" t="s">
        <v>3914</v>
      </c>
      <c r="BM273" t="s">
        <v>3915</v>
      </c>
      <c r="BN273" s="30">
        <v>45406.809606481504</v>
      </c>
      <c r="BO273" t="s">
        <v>7760</v>
      </c>
      <c r="BP273" t="s">
        <v>5035</v>
      </c>
      <c r="BQ273" t="s">
        <v>5036</v>
      </c>
      <c r="BR273" t="s">
        <v>5037</v>
      </c>
      <c r="BS273" t="s">
        <v>3920</v>
      </c>
      <c r="BT273" t="s">
        <v>3921</v>
      </c>
      <c r="BU273" t="s">
        <v>5038</v>
      </c>
      <c r="BV273" t="s">
        <v>7761</v>
      </c>
      <c r="BW273" t="s">
        <v>7762</v>
      </c>
      <c r="BX273" t="s">
        <v>7763</v>
      </c>
      <c r="BY273" t="s">
        <v>3926</v>
      </c>
      <c r="BZ273" t="s">
        <v>3927</v>
      </c>
      <c r="CA273" s="30">
        <v>45406.636111111096</v>
      </c>
      <c r="CB273" s="30">
        <v>45406.636111111096</v>
      </c>
      <c r="CC273" s="30">
        <v>45406.626226851899</v>
      </c>
      <c r="CD273" t="s">
        <v>15</v>
      </c>
      <c r="CE273">
        <v>2024</v>
      </c>
      <c r="CF273">
        <v>4</v>
      </c>
      <c r="CG273" t="s">
        <v>7764</v>
      </c>
      <c r="CH273" t="s">
        <v>55</v>
      </c>
      <c r="CI273" t="s">
        <v>3929</v>
      </c>
      <c r="CJ273" t="s">
        <v>3930</v>
      </c>
      <c r="CK273" t="s">
        <v>7764</v>
      </c>
      <c r="CL273" t="s">
        <v>3931</v>
      </c>
      <c r="CM273">
        <v>2035</v>
      </c>
      <c r="CN273" t="s">
        <v>3967</v>
      </c>
      <c r="CO273" t="s">
        <v>7764</v>
      </c>
      <c r="CP273" s="30">
        <v>45406</v>
      </c>
      <c r="CQ273" s="30">
        <v>45771</v>
      </c>
      <c r="CR273" t="s">
        <v>5043</v>
      </c>
      <c r="CS273" t="s">
        <v>5044</v>
      </c>
      <c r="CT273" t="s">
        <v>5045</v>
      </c>
      <c r="CU273">
        <v>21094</v>
      </c>
      <c r="CV273">
        <v>66</v>
      </c>
      <c r="CW273" t="s">
        <v>3971</v>
      </c>
      <c r="CX273" t="s">
        <v>5043</v>
      </c>
      <c r="CY273" t="s">
        <v>7765</v>
      </c>
      <c r="CZ273" t="s">
        <v>7766</v>
      </c>
      <c r="DA273" t="s">
        <v>7767</v>
      </c>
      <c r="DB273" t="s">
        <v>7761</v>
      </c>
      <c r="DC273" t="s">
        <v>7761</v>
      </c>
      <c r="DD273" t="s">
        <v>7768</v>
      </c>
      <c r="DE273" t="s">
        <v>7769</v>
      </c>
      <c r="DF273" t="s">
        <v>7770</v>
      </c>
      <c r="DG273" t="s">
        <v>5043</v>
      </c>
      <c r="DH273" t="s">
        <v>5048</v>
      </c>
      <c r="DI273" t="s">
        <v>7664</v>
      </c>
      <c r="DJ273" t="s">
        <v>7665</v>
      </c>
      <c r="DK273" t="s">
        <v>7671</v>
      </c>
      <c r="DL273" t="s">
        <v>3926</v>
      </c>
      <c r="DM273" t="s">
        <v>3945</v>
      </c>
      <c r="DN273" t="s">
        <v>3927</v>
      </c>
      <c r="DO273" t="s">
        <v>7763</v>
      </c>
      <c r="DP273" t="s">
        <v>3980</v>
      </c>
      <c r="DQ273" t="s">
        <v>15</v>
      </c>
      <c r="DR273" t="s">
        <v>3980</v>
      </c>
      <c r="DS273" t="s">
        <v>3981</v>
      </c>
      <c r="DT273" t="s">
        <v>3949</v>
      </c>
      <c r="DU273" t="s">
        <v>7771</v>
      </c>
      <c r="DV273">
        <v>4.0999999999999996</v>
      </c>
      <c r="DW273">
        <v>4.0999999999999996</v>
      </c>
      <c r="DX273" t="s">
        <v>3931</v>
      </c>
      <c r="DY273" t="s">
        <v>7680</v>
      </c>
      <c r="DZ273" s="30" t="s">
        <v>30</v>
      </c>
      <c r="EA273" t="s">
        <v>3931</v>
      </c>
      <c r="EB273" t="s">
        <v>3931</v>
      </c>
      <c r="EC273" t="s">
        <v>3931</v>
      </c>
      <c r="ED273" t="s">
        <v>3931</v>
      </c>
      <c r="EE273" t="s">
        <v>5049</v>
      </c>
      <c r="EF273" t="s">
        <v>7772</v>
      </c>
      <c r="EG273" t="s">
        <v>30</v>
      </c>
      <c r="EH273" t="s">
        <v>30</v>
      </c>
      <c r="EI273" t="s">
        <v>30</v>
      </c>
      <c r="EJ273" t="s">
        <v>30</v>
      </c>
      <c r="EK273" t="s">
        <v>30</v>
      </c>
      <c r="EL273">
        <v>0</v>
      </c>
      <c r="EM273">
        <v>0</v>
      </c>
      <c r="EN273" t="s">
        <v>30</v>
      </c>
      <c r="EO273" t="s">
        <v>30</v>
      </c>
      <c r="EP273">
        <v>0</v>
      </c>
      <c r="EQ273">
        <v>0</v>
      </c>
      <c r="ER273">
        <v>1</v>
      </c>
      <c r="ES273" t="s">
        <v>7773</v>
      </c>
      <c r="ET273" t="s">
        <v>7761</v>
      </c>
      <c r="EU273">
        <v>0</v>
      </c>
      <c r="EV273" t="s">
        <v>30</v>
      </c>
      <c r="EW273" t="s">
        <v>30</v>
      </c>
      <c r="EX273" t="s">
        <v>30</v>
      </c>
      <c r="EY273" t="s">
        <v>30</v>
      </c>
      <c r="EZ273" t="str">
        <f t="shared" si="4"/>
        <v/>
      </c>
      <c r="FA273">
        <v>0.17349537037036999</v>
      </c>
      <c r="FB273" t="s">
        <v>15</v>
      </c>
      <c r="FC273">
        <v>1</v>
      </c>
      <c r="FD273">
        <v>0</v>
      </c>
      <c r="FG273" t="s">
        <v>30</v>
      </c>
      <c r="FH273" t="s">
        <v>30</v>
      </c>
      <c r="FI273" t="s">
        <v>30</v>
      </c>
      <c r="FJ273" t="s">
        <v>30</v>
      </c>
      <c r="FK273" t="s">
        <v>30</v>
      </c>
      <c r="FL273">
        <v>1</v>
      </c>
      <c r="FM273" t="s">
        <v>7774</v>
      </c>
      <c r="FN273">
        <v>1</v>
      </c>
      <c r="FO273">
        <v>0</v>
      </c>
      <c r="FP273" t="s">
        <v>578</v>
      </c>
      <c r="FQ273">
        <v>1</v>
      </c>
      <c r="FR273">
        <v>0</v>
      </c>
      <c r="FS273" t="s">
        <v>30</v>
      </c>
      <c r="FT273" t="s">
        <v>55</v>
      </c>
      <c r="FU273">
        <v>0</v>
      </c>
      <c r="FV273">
        <v>0</v>
      </c>
      <c r="FW273">
        <v>0</v>
      </c>
      <c r="FX273">
        <v>0</v>
      </c>
      <c r="FY273" t="s">
        <v>7773</v>
      </c>
      <c r="FZ273" t="s">
        <v>7671</v>
      </c>
      <c r="GA273" t="s">
        <v>30</v>
      </c>
      <c r="GB273" t="s">
        <v>30</v>
      </c>
      <c r="GC273" t="s">
        <v>30</v>
      </c>
    </row>
    <row r="274" spans="1:185" x14ac:dyDescent="0.25">
      <c r="A274" t="s">
        <v>592</v>
      </c>
      <c r="B274" t="s">
        <v>2849</v>
      </c>
      <c r="C274">
        <v>1</v>
      </c>
      <c r="D274" t="s">
        <v>2849</v>
      </c>
      <c r="E274">
        <v>1</v>
      </c>
      <c r="F274" t="s">
        <v>4454</v>
      </c>
      <c r="G274" t="s">
        <v>4454</v>
      </c>
      <c r="H274" t="s">
        <v>30</v>
      </c>
      <c r="I274" t="s">
        <v>30</v>
      </c>
      <c r="J274" t="s">
        <v>30</v>
      </c>
      <c r="K274" t="s">
        <v>30</v>
      </c>
      <c r="L274" t="s">
        <v>30</v>
      </c>
      <c r="M274" t="s">
        <v>30</v>
      </c>
      <c r="N274" t="s">
        <v>30</v>
      </c>
      <c r="O274" t="s">
        <v>30</v>
      </c>
      <c r="P274" t="s">
        <v>30</v>
      </c>
      <c r="Q274" s="29" t="s">
        <v>30</v>
      </c>
      <c r="R274" s="29" t="s">
        <v>30</v>
      </c>
      <c r="S274" t="s">
        <v>30</v>
      </c>
      <c r="T274" t="s">
        <v>30</v>
      </c>
      <c r="U274" t="s">
        <v>30</v>
      </c>
      <c r="V274" t="s">
        <v>30</v>
      </c>
      <c r="W274" t="s">
        <v>30</v>
      </c>
      <c r="X274" t="s">
        <v>30</v>
      </c>
      <c r="Y274" s="29" t="s">
        <v>30</v>
      </c>
      <c r="Z274" s="29" t="s">
        <v>30</v>
      </c>
      <c r="AA274" s="29" t="s">
        <v>30</v>
      </c>
      <c r="AB274" t="s">
        <v>30</v>
      </c>
      <c r="AC274" t="s">
        <v>30</v>
      </c>
      <c r="AD274" t="s">
        <v>30</v>
      </c>
      <c r="AE274" t="s">
        <v>30</v>
      </c>
      <c r="AF274" t="s">
        <v>30</v>
      </c>
      <c r="AG274" t="s">
        <v>30</v>
      </c>
      <c r="AH274" t="s">
        <v>30</v>
      </c>
      <c r="AI274" t="s">
        <v>30</v>
      </c>
      <c r="AJ274" t="s">
        <v>7775</v>
      </c>
      <c r="AK274" t="s">
        <v>30</v>
      </c>
      <c r="AL274" t="s">
        <v>30</v>
      </c>
      <c r="AM274" t="s">
        <v>30</v>
      </c>
      <c r="AN274" s="29" t="s">
        <v>30</v>
      </c>
      <c r="AO274" t="s">
        <v>30</v>
      </c>
      <c r="AP274" t="s">
        <v>30</v>
      </c>
      <c r="AQ274" t="s">
        <v>30</v>
      </c>
      <c r="AR274" t="s">
        <v>30</v>
      </c>
      <c r="AS274" t="s">
        <v>30</v>
      </c>
      <c r="AT274" t="s">
        <v>30</v>
      </c>
      <c r="AU274" t="s">
        <v>30</v>
      </c>
      <c r="AV274" t="s">
        <v>30</v>
      </c>
      <c r="AW274" t="s">
        <v>30</v>
      </c>
      <c r="AX274" t="s">
        <v>30</v>
      </c>
      <c r="AY274" t="s">
        <v>30</v>
      </c>
      <c r="AZ274" t="s">
        <v>30</v>
      </c>
      <c r="BA274" t="s">
        <v>30</v>
      </c>
      <c r="BB274" t="s">
        <v>30</v>
      </c>
      <c r="BC274" t="s">
        <v>30</v>
      </c>
      <c r="BD274" t="s">
        <v>30</v>
      </c>
      <c r="BE274" t="s">
        <v>30</v>
      </c>
      <c r="BF274" t="s">
        <v>30</v>
      </c>
      <c r="BG274" t="s">
        <v>30</v>
      </c>
      <c r="BH274" t="s">
        <v>30</v>
      </c>
      <c r="BI274" t="s">
        <v>30</v>
      </c>
      <c r="BJ274" t="s">
        <v>30</v>
      </c>
      <c r="BK274" s="29" t="s">
        <v>30</v>
      </c>
      <c r="BL274" t="s">
        <v>3914</v>
      </c>
      <c r="BM274" t="s">
        <v>3915</v>
      </c>
      <c r="BN274" s="30">
        <v>45539.778240740699</v>
      </c>
      <c r="BO274" t="s">
        <v>7776</v>
      </c>
      <c r="BP274" t="s">
        <v>7777</v>
      </c>
      <c r="BQ274" t="s">
        <v>7778</v>
      </c>
      <c r="BR274" t="s">
        <v>3919</v>
      </c>
      <c r="BS274" t="s">
        <v>3920</v>
      </c>
      <c r="BT274" t="s">
        <v>3921</v>
      </c>
      <c r="BU274" t="s">
        <v>4438</v>
      </c>
      <c r="BV274" t="s">
        <v>7779</v>
      </c>
      <c r="BW274" t="s">
        <v>7780</v>
      </c>
      <c r="BX274" t="s">
        <v>4441</v>
      </c>
      <c r="BY274" t="s">
        <v>3926</v>
      </c>
      <c r="BZ274" t="s">
        <v>4123</v>
      </c>
      <c r="CA274" s="30">
        <v>45539.742893518502</v>
      </c>
      <c r="CB274" s="30">
        <v>45539.742893518502</v>
      </c>
      <c r="CC274" s="30">
        <v>45539.700787037</v>
      </c>
      <c r="CD274" t="s">
        <v>14</v>
      </c>
      <c r="CE274">
        <v>2024</v>
      </c>
      <c r="CF274">
        <v>9</v>
      </c>
      <c r="CG274" t="s">
        <v>4442</v>
      </c>
      <c r="CH274" t="s">
        <v>55</v>
      </c>
      <c r="CI274" t="s">
        <v>3929</v>
      </c>
      <c r="CJ274" t="s">
        <v>3930</v>
      </c>
      <c r="CK274" t="s">
        <v>3931</v>
      </c>
      <c r="CL274" t="s">
        <v>4442</v>
      </c>
      <c r="CM274">
        <v>0</v>
      </c>
      <c r="CN274" t="s">
        <v>71</v>
      </c>
      <c r="CO274" t="s">
        <v>4442</v>
      </c>
      <c r="CP274" s="30" t="s">
        <v>30</v>
      </c>
      <c r="CQ274" s="30" t="s">
        <v>30</v>
      </c>
      <c r="CR274" t="s">
        <v>3932</v>
      </c>
      <c r="CS274" t="s">
        <v>7781</v>
      </c>
      <c r="CT274" t="s">
        <v>7782</v>
      </c>
      <c r="CU274">
        <v>24115</v>
      </c>
      <c r="CV274">
        <v>58</v>
      </c>
      <c r="CW274" t="s">
        <v>3935</v>
      </c>
      <c r="CX274" t="s">
        <v>3932</v>
      </c>
      <c r="CY274" t="s">
        <v>5063</v>
      </c>
      <c r="CZ274" t="s">
        <v>5064</v>
      </c>
      <c r="DA274" t="s">
        <v>7783</v>
      </c>
      <c r="DB274" t="s">
        <v>7779</v>
      </c>
      <c r="DC274" t="s">
        <v>7779</v>
      </c>
      <c r="DD274" t="s">
        <v>7784</v>
      </c>
      <c r="DE274" t="s">
        <v>7785</v>
      </c>
      <c r="DF274" t="s">
        <v>7786</v>
      </c>
      <c r="DG274" t="s">
        <v>3932</v>
      </c>
      <c r="DH274" t="s">
        <v>7787</v>
      </c>
      <c r="DI274" t="s">
        <v>4003</v>
      </c>
      <c r="DJ274" t="s">
        <v>4004</v>
      </c>
      <c r="DK274" t="s">
        <v>4454</v>
      </c>
      <c r="DL274" t="s">
        <v>3926</v>
      </c>
      <c r="DM274" t="s">
        <v>4136</v>
      </c>
      <c r="DN274" t="s">
        <v>4123</v>
      </c>
      <c r="DO274" t="s">
        <v>4441</v>
      </c>
      <c r="DP274" t="s">
        <v>4110</v>
      </c>
      <c r="DQ274" t="s">
        <v>14</v>
      </c>
      <c r="DR274" t="s">
        <v>14</v>
      </c>
      <c r="DS274" t="s">
        <v>3948</v>
      </c>
      <c r="DT274" t="s">
        <v>3949</v>
      </c>
      <c r="DU274" t="s">
        <v>7788</v>
      </c>
      <c r="DV274">
        <v>0.51</v>
      </c>
      <c r="DW274">
        <v>0.51</v>
      </c>
      <c r="DX274" t="s">
        <v>3931</v>
      </c>
      <c r="DY274" t="s">
        <v>5068</v>
      </c>
      <c r="DZ274" s="30">
        <v>45539.778240740699</v>
      </c>
      <c r="EA274" t="s">
        <v>7789</v>
      </c>
      <c r="EB274" t="s">
        <v>3931</v>
      </c>
      <c r="EC274" t="s">
        <v>5492</v>
      </c>
      <c r="ED274" t="s">
        <v>7790</v>
      </c>
      <c r="EE274" t="s">
        <v>7791</v>
      </c>
      <c r="EF274" t="s">
        <v>7792</v>
      </c>
      <c r="EG274" t="s">
        <v>41</v>
      </c>
      <c r="EH274">
        <v>1</v>
      </c>
      <c r="EI274">
        <v>0</v>
      </c>
      <c r="EJ274">
        <v>0</v>
      </c>
      <c r="EK274">
        <v>0</v>
      </c>
      <c r="EL274">
        <v>0</v>
      </c>
      <c r="EM274">
        <v>0</v>
      </c>
      <c r="EN274">
        <v>0</v>
      </c>
      <c r="EO274">
        <v>0</v>
      </c>
      <c r="EP274">
        <v>0</v>
      </c>
      <c r="EQ274">
        <v>0</v>
      </c>
      <c r="ER274">
        <v>1</v>
      </c>
      <c r="ES274" t="s">
        <v>62</v>
      </c>
      <c r="ET274" t="s">
        <v>7779</v>
      </c>
      <c r="EU274">
        <v>0</v>
      </c>
      <c r="EV274" t="s">
        <v>30</v>
      </c>
      <c r="EW274" t="s">
        <v>30</v>
      </c>
      <c r="EX274" t="s">
        <v>30</v>
      </c>
      <c r="EY274" t="s">
        <v>30</v>
      </c>
      <c r="EZ274">
        <f t="shared" si="4"/>
        <v>3.5347222197742667E-2</v>
      </c>
      <c r="FA274">
        <v>3.5347222222222197E-2</v>
      </c>
      <c r="FB274" t="s">
        <v>14</v>
      </c>
      <c r="FC274">
        <v>0</v>
      </c>
      <c r="FD274">
        <v>1</v>
      </c>
      <c r="FF274">
        <v>1</v>
      </c>
      <c r="FG274" t="s">
        <v>30</v>
      </c>
      <c r="FH274" t="s">
        <v>30</v>
      </c>
      <c r="FI274" t="s">
        <v>30</v>
      </c>
      <c r="FJ274" t="s">
        <v>30</v>
      </c>
      <c r="FK274" t="s">
        <v>30</v>
      </c>
      <c r="FL274">
        <v>1</v>
      </c>
      <c r="FM274" t="s">
        <v>3734</v>
      </c>
      <c r="FN274">
        <v>0</v>
      </c>
      <c r="FO274">
        <v>1</v>
      </c>
      <c r="FP274" t="s">
        <v>592</v>
      </c>
      <c r="FQ274">
        <v>0</v>
      </c>
      <c r="FR274">
        <v>1</v>
      </c>
      <c r="FS274" t="s">
        <v>30</v>
      </c>
      <c r="FT274" t="s">
        <v>55</v>
      </c>
      <c r="FU274">
        <v>0</v>
      </c>
      <c r="FV274">
        <v>0</v>
      </c>
      <c r="FW274">
        <v>0</v>
      </c>
      <c r="FX274">
        <v>0</v>
      </c>
      <c r="FY274" t="s">
        <v>62</v>
      </c>
      <c r="FZ274" t="s">
        <v>4454</v>
      </c>
      <c r="GA274" t="s">
        <v>41</v>
      </c>
      <c r="GB274" t="s">
        <v>30</v>
      </c>
      <c r="GC274" t="s">
        <v>30</v>
      </c>
    </row>
    <row r="275" spans="1:185" x14ac:dyDescent="0.25">
      <c r="A275" t="s">
        <v>592</v>
      </c>
      <c r="B275" t="s">
        <v>2849</v>
      </c>
      <c r="C275">
        <v>1</v>
      </c>
      <c r="D275" t="s">
        <v>2849</v>
      </c>
      <c r="E275">
        <v>1</v>
      </c>
      <c r="F275" t="s">
        <v>4857</v>
      </c>
      <c r="G275" t="s">
        <v>4857</v>
      </c>
      <c r="H275" t="s">
        <v>30</v>
      </c>
      <c r="I275" t="s">
        <v>30</v>
      </c>
      <c r="J275" t="s">
        <v>30</v>
      </c>
      <c r="K275" t="s">
        <v>30</v>
      </c>
      <c r="L275" t="s">
        <v>30</v>
      </c>
      <c r="M275" t="s">
        <v>30</v>
      </c>
      <c r="N275" t="s">
        <v>30</v>
      </c>
      <c r="O275" t="s">
        <v>30</v>
      </c>
      <c r="P275" t="s">
        <v>30</v>
      </c>
      <c r="Q275" s="29" t="s">
        <v>30</v>
      </c>
      <c r="R275" s="29" t="s">
        <v>30</v>
      </c>
      <c r="S275" t="s">
        <v>30</v>
      </c>
      <c r="T275" t="s">
        <v>30</v>
      </c>
      <c r="U275" t="s">
        <v>30</v>
      </c>
      <c r="V275" t="s">
        <v>30</v>
      </c>
      <c r="W275" t="s">
        <v>30</v>
      </c>
      <c r="X275" t="s">
        <v>30</v>
      </c>
      <c r="Y275" s="29" t="s">
        <v>30</v>
      </c>
      <c r="Z275" s="29" t="s">
        <v>30</v>
      </c>
      <c r="AA275" s="29" t="s">
        <v>30</v>
      </c>
      <c r="AB275" t="s">
        <v>30</v>
      </c>
      <c r="AC275" t="s">
        <v>30</v>
      </c>
      <c r="AD275" t="s">
        <v>30</v>
      </c>
      <c r="AE275" t="s">
        <v>30</v>
      </c>
      <c r="AF275" t="s">
        <v>30</v>
      </c>
      <c r="AG275" t="s">
        <v>30</v>
      </c>
      <c r="AH275" t="s">
        <v>30</v>
      </c>
      <c r="AI275" t="s">
        <v>30</v>
      </c>
      <c r="AJ275" t="s">
        <v>7793</v>
      </c>
      <c r="AK275" t="s">
        <v>30</v>
      </c>
      <c r="AL275" t="s">
        <v>30</v>
      </c>
      <c r="AM275" t="s">
        <v>30</v>
      </c>
      <c r="AN275" s="29" t="s">
        <v>30</v>
      </c>
      <c r="AO275" t="s">
        <v>30</v>
      </c>
      <c r="AP275" t="s">
        <v>30</v>
      </c>
      <c r="AQ275" t="s">
        <v>30</v>
      </c>
      <c r="AR275" t="s">
        <v>30</v>
      </c>
      <c r="AS275" t="s">
        <v>30</v>
      </c>
      <c r="AT275" t="s">
        <v>30</v>
      </c>
      <c r="AU275" t="s">
        <v>30</v>
      </c>
      <c r="AV275" t="s">
        <v>30</v>
      </c>
      <c r="AW275" t="s">
        <v>30</v>
      </c>
      <c r="AX275" t="s">
        <v>30</v>
      </c>
      <c r="AY275" t="s">
        <v>30</v>
      </c>
      <c r="AZ275" t="s">
        <v>30</v>
      </c>
      <c r="BA275" t="s">
        <v>30</v>
      </c>
      <c r="BB275" t="s">
        <v>30</v>
      </c>
      <c r="BC275" t="s">
        <v>30</v>
      </c>
      <c r="BD275" t="s">
        <v>30</v>
      </c>
      <c r="BE275" t="s">
        <v>30</v>
      </c>
      <c r="BF275" t="s">
        <v>30</v>
      </c>
      <c r="BG275" t="s">
        <v>30</v>
      </c>
      <c r="BH275" t="s">
        <v>30</v>
      </c>
      <c r="BI275" t="s">
        <v>30</v>
      </c>
      <c r="BJ275" t="s">
        <v>30</v>
      </c>
      <c r="BK275" s="29" t="s">
        <v>30</v>
      </c>
      <c r="BL275" t="s">
        <v>3914</v>
      </c>
      <c r="BM275" t="s">
        <v>3915</v>
      </c>
      <c r="BN275" s="30">
        <v>45594.517835648199</v>
      </c>
      <c r="BO275" t="s">
        <v>7794</v>
      </c>
      <c r="BP275" t="s">
        <v>5900</v>
      </c>
      <c r="BQ275" t="s">
        <v>5901</v>
      </c>
      <c r="BR275" t="s">
        <v>3962</v>
      </c>
      <c r="BS275" t="s">
        <v>3920</v>
      </c>
      <c r="BT275" t="s">
        <v>3921</v>
      </c>
      <c r="BU275" t="s">
        <v>5902</v>
      </c>
      <c r="BV275" t="s">
        <v>5903</v>
      </c>
      <c r="BW275" t="s">
        <v>6888</v>
      </c>
      <c r="BX275" t="s">
        <v>4403</v>
      </c>
      <c r="BY275" t="s">
        <v>3926</v>
      </c>
      <c r="BZ275" t="s">
        <v>4123</v>
      </c>
      <c r="CA275" s="30">
        <v>45594.517812500002</v>
      </c>
      <c r="CB275" s="30">
        <v>45594.517835648199</v>
      </c>
      <c r="CC275" s="30">
        <v>45594.5168402778</v>
      </c>
      <c r="CD275" t="s">
        <v>15</v>
      </c>
      <c r="CE275">
        <v>2024</v>
      </c>
      <c r="CF275">
        <v>10</v>
      </c>
      <c r="CG275" t="s">
        <v>3967</v>
      </c>
      <c r="CH275" t="s">
        <v>55</v>
      </c>
      <c r="CI275" t="s">
        <v>3929</v>
      </c>
      <c r="CJ275" t="s">
        <v>3930</v>
      </c>
      <c r="CK275" t="s">
        <v>3931</v>
      </c>
      <c r="CL275" t="s">
        <v>3967</v>
      </c>
      <c r="CM275">
        <v>2035</v>
      </c>
      <c r="CN275" t="s">
        <v>3967</v>
      </c>
      <c r="CO275" t="s">
        <v>3967</v>
      </c>
      <c r="CP275" s="30">
        <v>45594</v>
      </c>
      <c r="CQ275" s="30">
        <v>46689</v>
      </c>
      <c r="CR275" t="s">
        <v>3968</v>
      </c>
      <c r="CS275" t="s">
        <v>5905</v>
      </c>
      <c r="CT275" t="s">
        <v>4777</v>
      </c>
      <c r="CU275">
        <v>21449</v>
      </c>
      <c r="CV275">
        <v>66</v>
      </c>
      <c r="CW275" t="s">
        <v>3935</v>
      </c>
      <c r="CX275" t="s">
        <v>3996</v>
      </c>
      <c r="CY275" t="s">
        <v>7795</v>
      </c>
      <c r="CZ275" t="s">
        <v>4864</v>
      </c>
      <c r="DA275" t="s">
        <v>7783</v>
      </c>
      <c r="DB275" t="s">
        <v>5903</v>
      </c>
      <c r="DC275" t="s">
        <v>5903</v>
      </c>
      <c r="DD275" t="s">
        <v>6890</v>
      </c>
      <c r="DE275" t="s">
        <v>6891</v>
      </c>
      <c r="DF275" t="s">
        <v>6892</v>
      </c>
      <c r="DG275" t="s">
        <v>3996</v>
      </c>
      <c r="DH275" t="s">
        <v>5909</v>
      </c>
      <c r="DI275" t="s">
        <v>4003</v>
      </c>
      <c r="DJ275" t="s">
        <v>4408</v>
      </c>
      <c r="DK275" t="s">
        <v>4857</v>
      </c>
      <c r="DL275" t="s">
        <v>3926</v>
      </c>
      <c r="DM275" t="s">
        <v>4136</v>
      </c>
      <c r="DN275" t="s">
        <v>4123</v>
      </c>
      <c r="DO275" t="s">
        <v>4403</v>
      </c>
      <c r="DP275" t="s">
        <v>3980</v>
      </c>
      <c r="DQ275" t="s">
        <v>15</v>
      </c>
      <c r="DR275" t="s">
        <v>3980</v>
      </c>
      <c r="DS275" t="s">
        <v>3981</v>
      </c>
      <c r="DT275" t="s">
        <v>3949</v>
      </c>
      <c r="DU275" t="s">
        <v>7788</v>
      </c>
      <c r="DV275">
        <v>0</v>
      </c>
      <c r="DW275">
        <v>0</v>
      </c>
      <c r="DX275" t="s">
        <v>3931</v>
      </c>
      <c r="DY275" t="s">
        <v>5137</v>
      </c>
      <c r="DZ275" s="30" t="s">
        <v>30</v>
      </c>
      <c r="EA275" t="s">
        <v>3931</v>
      </c>
      <c r="EB275" t="s">
        <v>3931</v>
      </c>
      <c r="EC275" t="s">
        <v>3931</v>
      </c>
      <c r="ED275" t="s">
        <v>3931</v>
      </c>
      <c r="EE275" t="s">
        <v>5910</v>
      </c>
      <c r="EF275" t="s">
        <v>7796</v>
      </c>
      <c r="EG275" t="s">
        <v>30</v>
      </c>
      <c r="EH275" t="s">
        <v>30</v>
      </c>
      <c r="EI275" t="s">
        <v>30</v>
      </c>
      <c r="EJ275" t="s">
        <v>30</v>
      </c>
      <c r="EK275" t="s">
        <v>30</v>
      </c>
      <c r="EL275">
        <v>0</v>
      </c>
      <c r="EM275">
        <v>0</v>
      </c>
      <c r="EN275" t="s">
        <v>30</v>
      </c>
      <c r="EO275" t="s">
        <v>30</v>
      </c>
      <c r="EP275">
        <v>0</v>
      </c>
      <c r="EQ275">
        <v>0</v>
      </c>
      <c r="ER275">
        <v>1</v>
      </c>
      <c r="ES275" t="s">
        <v>59</v>
      </c>
      <c r="ET275" t="s">
        <v>5903</v>
      </c>
      <c r="EU275">
        <v>0</v>
      </c>
      <c r="EV275" t="s">
        <v>30</v>
      </c>
      <c r="EW275" t="s">
        <v>30</v>
      </c>
      <c r="EX275" t="s">
        <v>30</v>
      </c>
      <c r="EY275" t="s">
        <v>30</v>
      </c>
      <c r="EZ275">
        <f t="shared" si="4"/>
        <v>2.3148197215050459E-5</v>
      </c>
      <c r="FA275">
        <v>2.31481481481481E-5</v>
      </c>
      <c r="FB275" t="s">
        <v>15</v>
      </c>
      <c r="FC275">
        <v>1</v>
      </c>
      <c r="FD275">
        <v>0</v>
      </c>
      <c r="FE275">
        <v>1</v>
      </c>
      <c r="FG275" t="s">
        <v>30</v>
      </c>
      <c r="FH275" t="s">
        <v>30</v>
      </c>
      <c r="FI275" t="s">
        <v>30</v>
      </c>
      <c r="FJ275" t="s">
        <v>30</v>
      </c>
      <c r="FK275" t="s">
        <v>30</v>
      </c>
      <c r="FL275">
        <v>1</v>
      </c>
      <c r="FM275" t="s">
        <v>3734</v>
      </c>
      <c r="FN275">
        <v>1</v>
      </c>
      <c r="FO275">
        <v>0</v>
      </c>
      <c r="FP275" t="s">
        <v>592</v>
      </c>
      <c r="FQ275">
        <v>1</v>
      </c>
      <c r="FR275">
        <v>0</v>
      </c>
      <c r="FS275" t="s">
        <v>30</v>
      </c>
      <c r="FT275" t="s">
        <v>55</v>
      </c>
      <c r="FU275">
        <v>0</v>
      </c>
      <c r="FV275">
        <v>0</v>
      </c>
      <c r="FW275">
        <v>0</v>
      </c>
      <c r="FX275">
        <v>0</v>
      </c>
      <c r="FY275" t="s">
        <v>59</v>
      </c>
      <c r="FZ275" t="s">
        <v>4857</v>
      </c>
      <c r="GA275" t="s">
        <v>30</v>
      </c>
      <c r="GB275" t="s">
        <v>30</v>
      </c>
      <c r="GC275" t="s">
        <v>30</v>
      </c>
    </row>
    <row r="276" spans="1:185" x14ac:dyDescent="0.25">
      <c r="A276" t="s">
        <v>592</v>
      </c>
      <c r="B276" t="s">
        <v>2849</v>
      </c>
      <c r="C276">
        <v>1</v>
      </c>
      <c r="D276" t="s">
        <v>2849</v>
      </c>
      <c r="E276">
        <v>1</v>
      </c>
      <c r="F276" t="s">
        <v>5843</v>
      </c>
      <c r="G276" t="s">
        <v>5843</v>
      </c>
      <c r="H276" t="s">
        <v>30</v>
      </c>
      <c r="I276" t="s">
        <v>30</v>
      </c>
      <c r="J276" t="s">
        <v>30</v>
      </c>
      <c r="K276" t="s">
        <v>30</v>
      </c>
      <c r="L276" t="s">
        <v>30</v>
      </c>
      <c r="M276" t="s">
        <v>30</v>
      </c>
      <c r="N276" t="s">
        <v>30</v>
      </c>
      <c r="O276" t="s">
        <v>30</v>
      </c>
      <c r="P276" t="s">
        <v>30</v>
      </c>
      <c r="Q276" s="29" t="s">
        <v>30</v>
      </c>
      <c r="R276" s="29" t="s">
        <v>30</v>
      </c>
      <c r="S276" t="s">
        <v>30</v>
      </c>
      <c r="T276" t="s">
        <v>30</v>
      </c>
      <c r="U276" t="s">
        <v>30</v>
      </c>
      <c r="V276" t="s">
        <v>30</v>
      </c>
      <c r="W276" t="s">
        <v>30</v>
      </c>
      <c r="X276" t="s">
        <v>30</v>
      </c>
      <c r="Y276" s="29" t="s">
        <v>30</v>
      </c>
      <c r="Z276" s="29" t="s">
        <v>30</v>
      </c>
      <c r="AA276" s="29" t="s">
        <v>30</v>
      </c>
      <c r="AB276" t="s">
        <v>30</v>
      </c>
      <c r="AC276" t="s">
        <v>30</v>
      </c>
      <c r="AD276" t="s">
        <v>30</v>
      </c>
      <c r="AE276" t="s">
        <v>30</v>
      </c>
      <c r="AF276" t="s">
        <v>30</v>
      </c>
      <c r="AG276" t="s">
        <v>30</v>
      </c>
      <c r="AH276" t="s">
        <v>30</v>
      </c>
      <c r="AI276" t="s">
        <v>30</v>
      </c>
      <c r="AJ276" t="s">
        <v>7797</v>
      </c>
      <c r="AK276" t="s">
        <v>30</v>
      </c>
      <c r="AL276" t="s">
        <v>30</v>
      </c>
      <c r="AM276" t="s">
        <v>30</v>
      </c>
      <c r="AN276" s="29" t="s">
        <v>30</v>
      </c>
      <c r="AO276" t="s">
        <v>30</v>
      </c>
      <c r="AP276" t="s">
        <v>30</v>
      </c>
      <c r="AQ276" t="s">
        <v>30</v>
      </c>
      <c r="AR276" t="s">
        <v>30</v>
      </c>
      <c r="AS276" t="s">
        <v>30</v>
      </c>
      <c r="AT276" t="s">
        <v>30</v>
      </c>
      <c r="AU276" t="s">
        <v>30</v>
      </c>
      <c r="AV276" t="s">
        <v>30</v>
      </c>
      <c r="AW276" t="s">
        <v>30</v>
      </c>
      <c r="AX276" t="s">
        <v>30</v>
      </c>
      <c r="AY276" t="s">
        <v>30</v>
      </c>
      <c r="AZ276" t="s">
        <v>30</v>
      </c>
      <c r="BA276" t="s">
        <v>30</v>
      </c>
      <c r="BB276" t="s">
        <v>30</v>
      </c>
      <c r="BC276" t="s">
        <v>30</v>
      </c>
      <c r="BD276" t="s">
        <v>30</v>
      </c>
      <c r="BE276" t="s">
        <v>30</v>
      </c>
      <c r="BF276" t="s">
        <v>30</v>
      </c>
      <c r="BG276" t="s">
        <v>30</v>
      </c>
      <c r="BH276" t="s">
        <v>30</v>
      </c>
      <c r="BI276" t="s">
        <v>30</v>
      </c>
      <c r="BJ276" t="s">
        <v>30</v>
      </c>
      <c r="BK276" s="29" t="s">
        <v>30</v>
      </c>
      <c r="BL276" t="s">
        <v>3914</v>
      </c>
      <c r="BM276" t="s">
        <v>3915</v>
      </c>
      <c r="BN276" s="30">
        <v>45411.729282407403</v>
      </c>
      <c r="BO276" t="s">
        <v>7798</v>
      </c>
      <c r="BP276" t="s">
        <v>5948</v>
      </c>
      <c r="BQ276" t="s">
        <v>5949</v>
      </c>
      <c r="BR276" t="s">
        <v>3919</v>
      </c>
      <c r="BS276" t="s">
        <v>3920</v>
      </c>
      <c r="BT276" t="s">
        <v>3921</v>
      </c>
      <c r="BU276" t="s">
        <v>3922</v>
      </c>
      <c r="BV276" t="s">
        <v>5950</v>
      </c>
      <c r="BW276" t="s">
        <v>7799</v>
      </c>
      <c r="BX276" t="s">
        <v>4306</v>
      </c>
      <c r="BY276" t="s">
        <v>3926</v>
      </c>
      <c r="BZ276" t="s">
        <v>3927</v>
      </c>
      <c r="CA276" s="30">
        <v>45411.678668981498</v>
      </c>
      <c r="CB276" s="30">
        <v>45411.678668981498</v>
      </c>
      <c r="CC276" s="30">
        <v>45411.718680555598</v>
      </c>
      <c r="CD276" t="s">
        <v>14</v>
      </c>
      <c r="CE276">
        <v>2024</v>
      </c>
      <c r="CF276">
        <v>4</v>
      </c>
      <c r="CG276" t="s">
        <v>7800</v>
      </c>
      <c r="CH276" t="s">
        <v>54</v>
      </c>
      <c r="CI276" t="s">
        <v>3929</v>
      </c>
      <c r="CJ276" t="s">
        <v>4308</v>
      </c>
      <c r="CK276" t="s">
        <v>7800</v>
      </c>
      <c r="CL276" t="s">
        <v>4309</v>
      </c>
      <c r="CM276">
        <v>12243</v>
      </c>
      <c r="CN276" t="s">
        <v>4309</v>
      </c>
      <c r="CO276" t="s">
        <v>4309</v>
      </c>
      <c r="CP276" s="30" t="s">
        <v>30</v>
      </c>
      <c r="CQ276" s="30" t="s">
        <v>30</v>
      </c>
      <c r="CR276" t="s">
        <v>3932</v>
      </c>
      <c r="CS276" t="s">
        <v>5952</v>
      </c>
      <c r="CT276" t="s">
        <v>5206</v>
      </c>
      <c r="CU276">
        <v>28098</v>
      </c>
      <c r="CV276">
        <v>47</v>
      </c>
      <c r="CW276" t="s">
        <v>3935</v>
      </c>
      <c r="CX276" t="s">
        <v>3932</v>
      </c>
      <c r="CY276" t="s">
        <v>5953</v>
      </c>
      <c r="CZ276" t="s">
        <v>5852</v>
      </c>
      <c r="DA276" t="s">
        <v>7801</v>
      </c>
      <c r="DB276" t="s">
        <v>4097</v>
      </c>
      <c r="DC276" t="s">
        <v>5950</v>
      </c>
      <c r="DD276" t="s">
        <v>7802</v>
      </c>
      <c r="DE276" t="s">
        <v>5956</v>
      </c>
      <c r="DF276" t="s">
        <v>5957</v>
      </c>
      <c r="DG276" t="s">
        <v>3932</v>
      </c>
      <c r="DH276" t="s">
        <v>4048</v>
      </c>
      <c r="DI276" t="s">
        <v>5856</v>
      </c>
      <c r="DJ276" t="s">
        <v>3944</v>
      </c>
      <c r="DK276" t="s">
        <v>5843</v>
      </c>
      <c r="DL276" t="s">
        <v>3926</v>
      </c>
      <c r="DM276" t="s">
        <v>3945</v>
      </c>
      <c r="DN276" t="s">
        <v>3927</v>
      </c>
      <c r="DO276" t="s">
        <v>4306</v>
      </c>
      <c r="DP276" t="s">
        <v>4320</v>
      </c>
      <c r="DQ276" t="s">
        <v>14</v>
      </c>
      <c r="DR276" t="s">
        <v>4320</v>
      </c>
      <c r="DS276" t="s">
        <v>3948</v>
      </c>
      <c r="DT276" t="s">
        <v>3949</v>
      </c>
      <c r="DU276" t="s">
        <v>2849</v>
      </c>
      <c r="DV276">
        <v>-1</v>
      </c>
      <c r="DW276">
        <v>-1</v>
      </c>
      <c r="DX276" t="s">
        <v>3931</v>
      </c>
      <c r="DY276" t="s">
        <v>5857</v>
      </c>
      <c r="DZ276" s="30" t="s">
        <v>30</v>
      </c>
      <c r="EA276" t="s">
        <v>3931</v>
      </c>
      <c r="EB276" t="s">
        <v>3931</v>
      </c>
      <c r="EC276" t="s">
        <v>3931</v>
      </c>
      <c r="ED276" t="s">
        <v>3931</v>
      </c>
      <c r="EE276" t="s">
        <v>5959</v>
      </c>
      <c r="EF276" t="s">
        <v>5960</v>
      </c>
      <c r="EG276" t="s">
        <v>4325</v>
      </c>
      <c r="EH276">
        <v>0</v>
      </c>
      <c r="EI276">
        <v>0</v>
      </c>
      <c r="EJ276">
        <v>0</v>
      </c>
      <c r="EK276">
        <v>0</v>
      </c>
      <c r="EL276">
        <v>0</v>
      </c>
      <c r="EM276">
        <v>0</v>
      </c>
      <c r="EN276">
        <v>0</v>
      </c>
      <c r="EO276">
        <v>1</v>
      </c>
      <c r="EP276">
        <v>0</v>
      </c>
      <c r="EQ276">
        <v>0</v>
      </c>
      <c r="ER276">
        <v>1</v>
      </c>
      <c r="ES276" t="s">
        <v>3747</v>
      </c>
      <c r="ET276" t="s">
        <v>5950</v>
      </c>
      <c r="EU276">
        <v>0</v>
      </c>
      <c r="EV276" t="s">
        <v>30</v>
      </c>
      <c r="EW276" t="s">
        <v>30</v>
      </c>
      <c r="EX276" t="s">
        <v>30</v>
      </c>
      <c r="EY276" t="s">
        <v>30</v>
      </c>
      <c r="EZ276" t="str">
        <f t="shared" si="4"/>
        <v/>
      </c>
      <c r="FA276">
        <v>5.0613425925925902E-2</v>
      </c>
      <c r="FB276" t="s">
        <v>14</v>
      </c>
      <c r="FC276">
        <v>0</v>
      </c>
      <c r="FD276">
        <v>1</v>
      </c>
      <c r="FG276" t="s">
        <v>30</v>
      </c>
      <c r="FH276" t="s">
        <v>30</v>
      </c>
      <c r="FI276" t="s">
        <v>30</v>
      </c>
      <c r="FJ276" t="s">
        <v>30</v>
      </c>
      <c r="FK276" t="s">
        <v>30</v>
      </c>
      <c r="FL276">
        <v>1</v>
      </c>
      <c r="FM276" t="s">
        <v>3734</v>
      </c>
      <c r="FN276">
        <v>0</v>
      </c>
      <c r="FO276">
        <v>1</v>
      </c>
      <c r="FP276" t="s">
        <v>592</v>
      </c>
      <c r="FQ276">
        <v>0</v>
      </c>
      <c r="FR276">
        <v>1</v>
      </c>
      <c r="FS276" t="s">
        <v>30</v>
      </c>
      <c r="FT276" t="s">
        <v>54</v>
      </c>
      <c r="FU276">
        <v>0</v>
      </c>
      <c r="FV276">
        <v>0</v>
      </c>
      <c r="FW276">
        <v>0</v>
      </c>
      <c r="FX276">
        <v>0</v>
      </c>
      <c r="FY276" t="s">
        <v>3747</v>
      </c>
      <c r="FZ276" t="s">
        <v>5843</v>
      </c>
      <c r="GA276" t="s">
        <v>4325</v>
      </c>
      <c r="GB276" t="s">
        <v>30</v>
      </c>
      <c r="GC276" t="s">
        <v>30</v>
      </c>
    </row>
    <row r="277" spans="1:185" x14ac:dyDescent="0.25">
      <c r="A277" t="s">
        <v>592</v>
      </c>
      <c r="B277" t="s">
        <v>2849</v>
      </c>
      <c r="C277">
        <v>1</v>
      </c>
      <c r="D277" t="s">
        <v>2849</v>
      </c>
      <c r="E277">
        <v>1</v>
      </c>
      <c r="F277" t="s">
        <v>4399</v>
      </c>
      <c r="G277" t="s">
        <v>4399</v>
      </c>
      <c r="H277" t="s">
        <v>30</v>
      </c>
      <c r="I277" t="s">
        <v>30</v>
      </c>
      <c r="J277" t="s">
        <v>30</v>
      </c>
      <c r="K277" t="s">
        <v>30</v>
      </c>
      <c r="L277" t="s">
        <v>30</v>
      </c>
      <c r="M277" t="s">
        <v>30</v>
      </c>
      <c r="N277" t="s">
        <v>30</v>
      </c>
      <c r="O277" t="s">
        <v>30</v>
      </c>
      <c r="P277" t="s">
        <v>30</v>
      </c>
      <c r="Q277" s="29" t="s">
        <v>30</v>
      </c>
      <c r="R277" s="29" t="s">
        <v>30</v>
      </c>
      <c r="S277" t="s">
        <v>30</v>
      </c>
      <c r="T277" t="s">
        <v>30</v>
      </c>
      <c r="U277" t="s">
        <v>30</v>
      </c>
      <c r="V277" t="s">
        <v>30</v>
      </c>
      <c r="W277" t="s">
        <v>30</v>
      </c>
      <c r="X277" t="s">
        <v>30</v>
      </c>
      <c r="Y277" s="29" t="s">
        <v>30</v>
      </c>
      <c r="Z277" s="29" t="s">
        <v>30</v>
      </c>
      <c r="AA277" s="29" t="s">
        <v>30</v>
      </c>
      <c r="AB277" t="s">
        <v>30</v>
      </c>
      <c r="AC277" t="s">
        <v>30</v>
      </c>
      <c r="AD277" t="s">
        <v>30</v>
      </c>
      <c r="AE277" t="s">
        <v>30</v>
      </c>
      <c r="AF277" t="s">
        <v>30</v>
      </c>
      <c r="AG277" t="s">
        <v>30</v>
      </c>
      <c r="AH277" t="s">
        <v>30</v>
      </c>
      <c r="AI277" t="s">
        <v>30</v>
      </c>
      <c r="AJ277" t="s">
        <v>7803</v>
      </c>
      <c r="AK277" t="s">
        <v>30</v>
      </c>
      <c r="AL277" t="s">
        <v>30</v>
      </c>
      <c r="AM277" t="s">
        <v>30</v>
      </c>
      <c r="AN277" s="29" t="s">
        <v>30</v>
      </c>
      <c r="AO277" t="s">
        <v>30</v>
      </c>
      <c r="AP277" t="s">
        <v>30</v>
      </c>
      <c r="AQ277" t="s">
        <v>30</v>
      </c>
      <c r="AR277" t="s">
        <v>30</v>
      </c>
      <c r="AS277" t="s">
        <v>30</v>
      </c>
      <c r="AT277" t="s">
        <v>30</v>
      </c>
      <c r="AU277" t="s">
        <v>30</v>
      </c>
      <c r="AV277" t="s">
        <v>30</v>
      </c>
      <c r="AW277" t="s">
        <v>30</v>
      </c>
      <c r="AX277" t="s">
        <v>30</v>
      </c>
      <c r="AY277" t="s">
        <v>30</v>
      </c>
      <c r="AZ277" t="s">
        <v>30</v>
      </c>
      <c r="BA277" t="s">
        <v>30</v>
      </c>
      <c r="BB277" t="s">
        <v>30</v>
      </c>
      <c r="BC277" t="s">
        <v>30</v>
      </c>
      <c r="BD277" t="s">
        <v>30</v>
      </c>
      <c r="BE277" t="s">
        <v>30</v>
      </c>
      <c r="BF277" t="s">
        <v>30</v>
      </c>
      <c r="BG277" t="s">
        <v>30</v>
      </c>
      <c r="BH277" t="s">
        <v>30</v>
      </c>
      <c r="BI277" t="s">
        <v>30</v>
      </c>
      <c r="BJ277" t="s">
        <v>30</v>
      </c>
      <c r="BK277" s="29" t="s">
        <v>30</v>
      </c>
      <c r="BL277" t="s">
        <v>3914</v>
      </c>
      <c r="BM277" t="s">
        <v>3915</v>
      </c>
      <c r="BN277" s="30">
        <v>45435.704826388901</v>
      </c>
      <c r="BO277" t="s">
        <v>7804</v>
      </c>
      <c r="BP277" t="s">
        <v>5142</v>
      </c>
      <c r="BQ277" t="s">
        <v>5143</v>
      </c>
      <c r="BR277" t="s">
        <v>3962</v>
      </c>
      <c r="BS277" t="s">
        <v>3920</v>
      </c>
      <c r="BT277" t="s">
        <v>4013</v>
      </c>
      <c r="BU277" t="s">
        <v>4014</v>
      </c>
      <c r="BV277" t="s">
        <v>5144</v>
      </c>
      <c r="BW277" t="s">
        <v>7805</v>
      </c>
      <c r="BX277" t="s">
        <v>4403</v>
      </c>
      <c r="BY277" t="s">
        <v>3926</v>
      </c>
      <c r="BZ277" t="s">
        <v>4123</v>
      </c>
      <c r="CA277" s="30">
        <v>45435.653298611098</v>
      </c>
      <c r="CB277" s="30">
        <v>45435.653298611098</v>
      </c>
      <c r="CC277" s="30">
        <v>45435.652060185203</v>
      </c>
      <c r="CD277" t="s">
        <v>14</v>
      </c>
      <c r="CE277">
        <v>2024</v>
      </c>
      <c r="CF277">
        <v>5</v>
      </c>
      <c r="CG277" t="s">
        <v>5158</v>
      </c>
      <c r="CH277" t="s">
        <v>55</v>
      </c>
      <c r="CI277" t="s">
        <v>3929</v>
      </c>
      <c r="CJ277" t="s">
        <v>3930</v>
      </c>
      <c r="CK277" t="s">
        <v>3931</v>
      </c>
      <c r="CL277" t="s">
        <v>5158</v>
      </c>
      <c r="CM277">
        <v>0</v>
      </c>
      <c r="CN277" t="s">
        <v>71</v>
      </c>
      <c r="CO277" t="s">
        <v>5158</v>
      </c>
      <c r="CP277" s="30" t="s">
        <v>30</v>
      </c>
      <c r="CQ277" s="30" t="s">
        <v>30</v>
      </c>
      <c r="CR277" t="s">
        <v>3968</v>
      </c>
      <c r="CS277" t="s">
        <v>5146</v>
      </c>
      <c r="CT277" t="s">
        <v>4463</v>
      </c>
      <c r="CU277">
        <v>25070</v>
      </c>
      <c r="CV277">
        <v>55</v>
      </c>
      <c r="CW277" t="s">
        <v>3971</v>
      </c>
      <c r="CX277" t="s">
        <v>3968</v>
      </c>
      <c r="CY277" t="s">
        <v>4642</v>
      </c>
      <c r="CZ277" t="s">
        <v>4405</v>
      </c>
      <c r="DA277" t="s">
        <v>7783</v>
      </c>
      <c r="DB277" t="s">
        <v>5144</v>
      </c>
      <c r="DC277" t="s">
        <v>5144</v>
      </c>
      <c r="DD277" t="s">
        <v>5980</v>
      </c>
      <c r="DE277" t="s">
        <v>5346</v>
      </c>
      <c r="DF277" t="s">
        <v>4912</v>
      </c>
      <c r="DG277" t="s">
        <v>4158</v>
      </c>
      <c r="DH277" t="s">
        <v>4661</v>
      </c>
      <c r="DI277" t="s">
        <v>4003</v>
      </c>
      <c r="DJ277" t="s">
        <v>4408</v>
      </c>
      <c r="DK277" t="s">
        <v>4399</v>
      </c>
      <c r="DL277" t="s">
        <v>3926</v>
      </c>
      <c r="DM277" t="s">
        <v>4136</v>
      </c>
      <c r="DN277" t="s">
        <v>4123</v>
      </c>
      <c r="DO277" t="s">
        <v>4403</v>
      </c>
      <c r="DP277" t="s">
        <v>4110</v>
      </c>
      <c r="DQ277" t="s">
        <v>14</v>
      </c>
      <c r="DR277" t="s">
        <v>14</v>
      </c>
      <c r="DS277" t="s">
        <v>3948</v>
      </c>
      <c r="DT277" t="s">
        <v>3949</v>
      </c>
      <c r="DU277" t="s">
        <v>7788</v>
      </c>
      <c r="DV277">
        <v>1.1399999999999999</v>
      </c>
      <c r="DW277">
        <v>1.1399999999999999</v>
      </c>
      <c r="DX277" t="s">
        <v>3931</v>
      </c>
      <c r="DY277" t="s">
        <v>4409</v>
      </c>
      <c r="DZ277" s="30">
        <v>45435.704826388901</v>
      </c>
      <c r="EA277" t="s">
        <v>4112</v>
      </c>
      <c r="EB277" t="s">
        <v>3931</v>
      </c>
      <c r="EC277" t="s">
        <v>3931</v>
      </c>
      <c r="ED277" t="s">
        <v>3931</v>
      </c>
      <c r="EE277" t="s">
        <v>5154</v>
      </c>
      <c r="EF277" t="s">
        <v>7806</v>
      </c>
      <c r="EG277" t="s">
        <v>40</v>
      </c>
      <c r="EH277">
        <v>0</v>
      </c>
      <c r="EI277">
        <v>1</v>
      </c>
      <c r="EJ277">
        <v>0</v>
      </c>
      <c r="EK277">
        <v>0</v>
      </c>
      <c r="EL277">
        <v>0</v>
      </c>
      <c r="EM277">
        <v>0</v>
      </c>
      <c r="EN277">
        <v>0</v>
      </c>
      <c r="EO277">
        <v>0</v>
      </c>
      <c r="EP277">
        <v>0</v>
      </c>
      <c r="EQ277">
        <v>0</v>
      </c>
      <c r="ER277">
        <v>1</v>
      </c>
      <c r="ES277" t="s">
        <v>62</v>
      </c>
      <c r="ET277" t="s">
        <v>5144</v>
      </c>
      <c r="EU277">
        <v>0</v>
      </c>
      <c r="EV277" t="s">
        <v>30</v>
      </c>
      <c r="EW277" t="s">
        <v>30</v>
      </c>
      <c r="EX277" t="s">
        <v>30</v>
      </c>
      <c r="EY277" t="s">
        <v>30</v>
      </c>
      <c r="EZ277">
        <f t="shared" si="4"/>
        <v>5.1527777803130448E-2</v>
      </c>
      <c r="FA277">
        <v>5.1527777777777797E-2</v>
      </c>
      <c r="FB277" t="s">
        <v>14</v>
      </c>
      <c r="FC277">
        <v>0</v>
      </c>
      <c r="FD277">
        <v>1</v>
      </c>
      <c r="FF277">
        <v>1</v>
      </c>
      <c r="FG277" t="s">
        <v>30</v>
      </c>
      <c r="FH277" t="s">
        <v>30</v>
      </c>
      <c r="FI277" t="s">
        <v>30</v>
      </c>
      <c r="FJ277" t="s">
        <v>30</v>
      </c>
      <c r="FK277" t="s">
        <v>30</v>
      </c>
      <c r="FL277">
        <v>1</v>
      </c>
      <c r="FM277" t="s">
        <v>3734</v>
      </c>
      <c r="FN277">
        <v>0</v>
      </c>
      <c r="FO277">
        <v>1</v>
      </c>
      <c r="FP277" t="s">
        <v>592</v>
      </c>
      <c r="FQ277">
        <v>0</v>
      </c>
      <c r="FR277">
        <v>1</v>
      </c>
      <c r="FS277" t="s">
        <v>30</v>
      </c>
      <c r="FT277" t="s">
        <v>55</v>
      </c>
      <c r="FU277">
        <v>0</v>
      </c>
      <c r="FV277">
        <v>0</v>
      </c>
      <c r="FW277">
        <v>0</v>
      </c>
      <c r="FX277">
        <v>0</v>
      </c>
      <c r="FY277" t="s">
        <v>62</v>
      </c>
      <c r="FZ277" t="s">
        <v>4399</v>
      </c>
      <c r="GA277" t="s">
        <v>40</v>
      </c>
      <c r="GB277" t="s">
        <v>30</v>
      </c>
      <c r="GC277" t="s">
        <v>30</v>
      </c>
    </row>
    <row r="278" spans="1:185" x14ac:dyDescent="0.25">
      <c r="A278" t="s">
        <v>596</v>
      </c>
      <c r="B278" t="s">
        <v>2857</v>
      </c>
      <c r="C278">
        <v>1</v>
      </c>
      <c r="D278" t="s">
        <v>2857</v>
      </c>
      <c r="E278">
        <v>1</v>
      </c>
      <c r="F278" t="s">
        <v>4091</v>
      </c>
      <c r="G278" t="s">
        <v>4091</v>
      </c>
      <c r="H278" t="s">
        <v>30</v>
      </c>
      <c r="I278" t="s">
        <v>30</v>
      </c>
      <c r="J278" t="s">
        <v>30</v>
      </c>
      <c r="K278" t="s">
        <v>30</v>
      </c>
      <c r="L278" t="s">
        <v>30</v>
      </c>
      <c r="M278" t="s">
        <v>30</v>
      </c>
      <c r="N278" t="s">
        <v>30</v>
      </c>
      <c r="O278" t="s">
        <v>30</v>
      </c>
      <c r="P278" t="s">
        <v>30</v>
      </c>
      <c r="Q278" s="29" t="s">
        <v>30</v>
      </c>
      <c r="R278" s="29" t="s">
        <v>30</v>
      </c>
      <c r="S278" t="s">
        <v>30</v>
      </c>
      <c r="T278" t="s">
        <v>30</v>
      </c>
      <c r="U278" t="s">
        <v>30</v>
      </c>
      <c r="V278" t="s">
        <v>30</v>
      </c>
      <c r="W278" t="s">
        <v>30</v>
      </c>
      <c r="X278" t="s">
        <v>30</v>
      </c>
      <c r="Y278" s="29" t="s">
        <v>30</v>
      </c>
      <c r="Z278" s="29" t="s">
        <v>30</v>
      </c>
      <c r="AA278" s="29" t="s">
        <v>30</v>
      </c>
      <c r="AB278" t="s">
        <v>30</v>
      </c>
      <c r="AC278" t="s">
        <v>30</v>
      </c>
      <c r="AD278" t="s">
        <v>30</v>
      </c>
      <c r="AE278" t="s">
        <v>30</v>
      </c>
      <c r="AF278" t="s">
        <v>30</v>
      </c>
      <c r="AG278" t="s">
        <v>30</v>
      </c>
      <c r="AH278" t="s">
        <v>30</v>
      </c>
      <c r="AI278" t="s">
        <v>30</v>
      </c>
      <c r="AJ278" t="s">
        <v>7807</v>
      </c>
      <c r="AK278" t="s">
        <v>30</v>
      </c>
      <c r="AL278" t="s">
        <v>30</v>
      </c>
      <c r="AM278" t="s">
        <v>30</v>
      </c>
      <c r="AN278" s="29" t="s">
        <v>30</v>
      </c>
      <c r="AO278" t="s">
        <v>30</v>
      </c>
      <c r="AP278" t="s">
        <v>30</v>
      </c>
      <c r="AQ278" t="s">
        <v>30</v>
      </c>
      <c r="AR278" t="s">
        <v>30</v>
      </c>
      <c r="AS278" t="s">
        <v>30</v>
      </c>
      <c r="AT278" t="s">
        <v>30</v>
      </c>
      <c r="AU278" t="s">
        <v>30</v>
      </c>
      <c r="AV278" t="s">
        <v>30</v>
      </c>
      <c r="AW278" t="s">
        <v>30</v>
      </c>
      <c r="AX278" t="s">
        <v>30</v>
      </c>
      <c r="AY278" t="s">
        <v>30</v>
      </c>
      <c r="AZ278" t="s">
        <v>30</v>
      </c>
      <c r="BA278" t="s">
        <v>30</v>
      </c>
      <c r="BB278" t="s">
        <v>30</v>
      </c>
      <c r="BC278" t="s">
        <v>30</v>
      </c>
      <c r="BD278" t="s">
        <v>30</v>
      </c>
      <c r="BE278" t="s">
        <v>30</v>
      </c>
      <c r="BF278" t="s">
        <v>30</v>
      </c>
      <c r="BG278" t="s">
        <v>30</v>
      </c>
      <c r="BH278" t="s">
        <v>30</v>
      </c>
      <c r="BI278" t="s">
        <v>30</v>
      </c>
      <c r="BJ278" t="s">
        <v>30</v>
      </c>
      <c r="BK278" s="29" t="s">
        <v>30</v>
      </c>
      <c r="BL278" t="s">
        <v>3914</v>
      </c>
      <c r="BM278" t="s">
        <v>3915</v>
      </c>
      <c r="BN278" s="30">
        <v>45414.452060185198</v>
      </c>
      <c r="BO278" t="s">
        <v>7808</v>
      </c>
      <c r="BP278" t="s">
        <v>4937</v>
      </c>
      <c r="BQ278" t="s">
        <v>4938</v>
      </c>
      <c r="BR278" t="s">
        <v>3962</v>
      </c>
      <c r="BS278" t="s">
        <v>3920</v>
      </c>
      <c r="BT278" t="s">
        <v>4302</v>
      </c>
      <c r="BU278" t="s">
        <v>4303</v>
      </c>
      <c r="BV278" t="s">
        <v>4939</v>
      </c>
      <c r="BW278" t="s">
        <v>4940</v>
      </c>
      <c r="BX278" t="s">
        <v>4099</v>
      </c>
      <c r="BY278" t="s">
        <v>3926</v>
      </c>
      <c r="BZ278" t="s">
        <v>3927</v>
      </c>
      <c r="CA278" s="30">
        <v>45414.366817129601</v>
      </c>
      <c r="CB278" s="30">
        <v>45414.366817129601</v>
      </c>
      <c r="CC278" s="30">
        <v>45414.3510185185</v>
      </c>
      <c r="CD278" t="s">
        <v>14</v>
      </c>
      <c r="CE278">
        <v>2024</v>
      </c>
      <c r="CF278">
        <v>5</v>
      </c>
      <c r="CG278" t="s">
        <v>4100</v>
      </c>
      <c r="CH278" t="s">
        <v>55</v>
      </c>
      <c r="CI278" t="s">
        <v>3929</v>
      </c>
      <c r="CJ278" t="s">
        <v>3930</v>
      </c>
      <c r="CK278" t="s">
        <v>3931</v>
      </c>
      <c r="CL278" t="s">
        <v>4100</v>
      </c>
      <c r="CM278">
        <v>0</v>
      </c>
      <c r="CN278" t="s">
        <v>71</v>
      </c>
      <c r="CO278" t="s">
        <v>4100</v>
      </c>
      <c r="CP278" s="30" t="s">
        <v>30</v>
      </c>
      <c r="CQ278" s="30" t="s">
        <v>30</v>
      </c>
      <c r="CR278" t="s">
        <v>3968</v>
      </c>
      <c r="CS278" t="s">
        <v>4942</v>
      </c>
      <c r="CT278" t="s">
        <v>4943</v>
      </c>
      <c r="CU278">
        <v>27293</v>
      </c>
      <c r="CV278">
        <v>49</v>
      </c>
      <c r="CW278" t="s">
        <v>3971</v>
      </c>
      <c r="CX278" t="s">
        <v>3968</v>
      </c>
      <c r="CY278" t="s">
        <v>4103</v>
      </c>
      <c r="CZ278" t="s">
        <v>4104</v>
      </c>
      <c r="DA278" t="s">
        <v>7809</v>
      </c>
      <c r="DB278" t="s">
        <v>4939</v>
      </c>
      <c r="DC278" t="s">
        <v>4939</v>
      </c>
      <c r="DD278" t="s">
        <v>4946</v>
      </c>
      <c r="DE278" t="s">
        <v>4947</v>
      </c>
      <c r="DF278" t="s">
        <v>4316</v>
      </c>
      <c r="DG278" t="s">
        <v>3968</v>
      </c>
      <c r="DH278" t="s">
        <v>4317</v>
      </c>
      <c r="DI278" t="s">
        <v>4108</v>
      </c>
      <c r="DJ278" t="s">
        <v>4109</v>
      </c>
      <c r="DK278" t="s">
        <v>4091</v>
      </c>
      <c r="DL278" t="s">
        <v>3926</v>
      </c>
      <c r="DM278" t="s">
        <v>3945</v>
      </c>
      <c r="DN278" t="s">
        <v>3927</v>
      </c>
      <c r="DO278" t="s">
        <v>4099</v>
      </c>
      <c r="DP278" t="s">
        <v>4110</v>
      </c>
      <c r="DQ278" t="s">
        <v>14</v>
      </c>
      <c r="DR278" t="s">
        <v>14</v>
      </c>
      <c r="DS278" t="s">
        <v>3948</v>
      </c>
      <c r="DT278" t="s">
        <v>3949</v>
      </c>
      <c r="DU278" t="s">
        <v>7810</v>
      </c>
      <c r="DV278">
        <v>2.0299999999999998</v>
      </c>
      <c r="DW278">
        <v>2.0299999999999998</v>
      </c>
      <c r="DX278" t="s">
        <v>3931</v>
      </c>
      <c r="DY278" t="s">
        <v>7811</v>
      </c>
      <c r="DZ278" s="30">
        <v>45414.4520486111</v>
      </c>
      <c r="EA278" t="s">
        <v>4112</v>
      </c>
      <c r="EB278" t="s">
        <v>3931</v>
      </c>
      <c r="EC278" t="s">
        <v>3931</v>
      </c>
      <c r="ED278" t="s">
        <v>3931</v>
      </c>
      <c r="EE278" t="s">
        <v>4950</v>
      </c>
      <c r="EF278" t="s">
        <v>7812</v>
      </c>
      <c r="EG278" t="s">
        <v>39</v>
      </c>
      <c r="EH278">
        <v>0</v>
      </c>
      <c r="EI278">
        <v>0</v>
      </c>
      <c r="EJ278">
        <v>1</v>
      </c>
      <c r="EK278">
        <v>0</v>
      </c>
      <c r="EL278">
        <v>0</v>
      </c>
      <c r="EM278">
        <v>0</v>
      </c>
      <c r="EN278">
        <v>0</v>
      </c>
      <c r="EO278">
        <v>0</v>
      </c>
      <c r="EP278">
        <v>0</v>
      </c>
      <c r="EQ278">
        <v>0</v>
      </c>
      <c r="ER278">
        <v>1</v>
      </c>
      <c r="ES278" t="s">
        <v>62</v>
      </c>
      <c r="ET278" t="s">
        <v>4939</v>
      </c>
      <c r="EU278">
        <v>0</v>
      </c>
      <c r="EV278" t="s">
        <v>30</v>
      </c>
      <c r="EW278" t="s">
        <v>30</v>
      </c>
      <c r="EX278" t="s">
        <v>30</v>
      </c>
      <c r="EY278" t="s">
        <v>30</v>
      </c>
      <c r="EZ278" t="str">
        <f t="shared" si="4"/>
        <v/>
      </c>
      <c r="FA278">
        <v>8.52430555555556E-2</v>
      </c>
      <c r="FB278" t="s">
        <v>14</v>
      </c>
      <c r="FC278">
        <v>0</v>
      </c>
      <c r="FD278">
        <v>1</v>
      </c>
      <c r="FG278" t="s">
        <v>30</v>
      </c>
      <c r="FH278" t="s">
        <v>30</v>
      </c>
      <c r="FI278" t="s">
        <v>30</v>
      </c>
      <c r="FJ278" t="s">
        <v>30</v>
      </c>
      <c r="FK278" t="s">
        <v>30</v>
      </c>
      <c r="FL278">
        <v>1</v>
      </c>
      <c r="FM278" t="s">
        <v>7813</v>
      </c>
      <c r="FN278">
        <v>0</v>
      </c>
      <c r="FO278">
        <v>1</v>
      </c>
      <c r="FP278" t="s">
        <v>596</v>
      </c>
      <c r="FQ278">
        <v>0</v>
      </c>
      <c r="FR278">
        <v>1</v>
      </c>
      <c r="FS278" t="s">
        <v>30</v>
      </c>
      <c r="FT278" t="s">
        <v>55</v>
      </c>
      <c r="FU278">
        <v>0</v>
      </c>
      <c r="FV278">
        <v>0</v>
      </c>
      <c r="FW278">
        <v>0</v>
      </c>
      <c r="FX278">
        <v>0</v>
      </c>
      <c r="FY278" t="s">
        <v>62</v>
      </c>
      <c r="FZ278" t="s">
        <v>4091</v>
      </c>
      <c r="GA278" t="s">
        <v>39</v>
      </c>
      <c r="GB278" t="s">
        <v>30</v>
      </c>
      <c r="GC278" t="s">
        <v>30</v>
      </c>
    </row>
    <row r="279" spans="1:185" x14ac:dyDescent="0.25">
      <c r="A279" t="s">
        <v>601</v>
      </c>
      <c r="B279" t="s">
        <v>2872</v>
      </c>
      <c r="C279">
        <v>1</v>
      </c>
      <c r="D279" t="s">
        <v>2872</v>
      </c>
      <c r="E279">
        <v>1</v>
      </c>
      <c r="F279" t="s">
        <v>4091</v>
      </c>
      <c r="G279" t="s">
        <v>4091</v>
      </c>
      <c r="H279" t="s">
        <v>30</v>
      </c>
      <c r="I279" t="s">
        <v>30</v>
      </c>
      <c r="J279" t="s">
        <v>30</v>
      </c>
      <c r="K279" t="s">
        <v>30</v>
      </c>
      <c r="L279" t="s">
        <v>30</v>
      </c>
      <c r="M279" t="s">
        <v>30</v>
      </c>
      <c r="N279" t="s">
        <v>30</v>
      </c>
      <c r="O279" t="s">
        <v>30</v>
      </c>
      <c r="P279" t="s">
        <v>30</v>
      </c>
      <c r="Q279" s="29" t="s">
        <v>30</v>
      </c>
      <c r="R279" s="29" t="s">
        <v>30</v>
      </c>
      <c r="S279" t="s">
        <v>30</v>
      </c>
      <c r="T279" t="s">
        <v>30</v>
      </c>
      <c r="U279" t="s">
        <v>30</v>
      </c>
      <c r="V279" t="s">
        <v>30</v>
      </c>
      <c r="W279" t="s">
        <v>30</v>
      </c>
      <c r="X279" t="s">
        <v>30</v>
      </c>
      <c r="Y279" s="29" t="s">
        <v>30</v>
      </c>
      <c r="Z279" s="29" t="s">
        <v>30</v>
      </c>
      <c r="AA279" s="29" t="s">
        <v>30</v>
      </c>
      <c r="AB279" t="s">
        <v>30</v>
      </c>
      <c r="AC279" t="s">
        <v>30</v>
      </c>
      <c r="AD279" t="s">
        <v>30</v>
      </c>
      <c r="AE279" t="s">
        <v>30</v>
      </c>
      <c r="AF279" t="s">
        <v>30</v>
      </c>
      <c r="AG279" t="s">
        <v>30</v>
      </c>
      <c r="AH279" t="s">
        <v>30</v>
      </c>
      <c r="AI279" t="s">
        <v>30</v>
      </c>
      <c r="AJ279" t="s">
        <v>7814</v>
      </c>
      <c r="AK279" t="s">
        <v>30</v>
      </c>
      <c r="AL279" t="s">
        <v>30</v>
      </c>
      <c r="AM279" t="s">
        <v>30</v>
      </c>
      <c r="AN279" s="29" t="s">
        <v>30</v>
      </c>
      <c r="AO279" t="s">
        <v>30</v>
      </c>
      <c r="AP279" t="s">
        <v>30</v>
      </c>
      <c r="AQ279" t="s">
        <v>30</v>
      </c>
      <c r="AR279" t="s">
        <v>30</v>
      </c>
      <c r="AS279" t="s">
        <v>30</v>
      </c>
      <c r="AT279" t="s">
        <v>30</v>
      </c>
      <c r="AU279" t="s">
        <v>30</v>
      </c>
      <c r="AV279" t="s">
        <v>30</v>
      </c>
      <c r="AW279" t="s">
        <v>30</v>
      </c>
      <c r="AX279" t="s">
        <v>30</v>
      </c>
      <c r="AY279" t="s">
        <v>30</v>
      </c>
      <c r="AZ279" t="s">
        <v>30</v>
      </c>
      <c r="BA279" t="s">
        <v>30</v>
      </c>
      <c r="BB279" t="s">
        <v>30</v>
      </c>
      <c r="BC279" t="s">
        <v>30</v>
      </c>
      <c r="BD279" t="s">
        <v>30</v>
      </c>
      <c r="BE279" t="s">
        <v>30</v>
      </c>
      <c r="BF279" t="s">
        <v>30</v>
      </c>
      <c r="BG279" t="s">
        <v>30</v>
      </c>
      <c r="BH279" t="s">
        <v>30</v>
      </c>
      <c r="BI279" t="s">
        <v>30</v>
      </c>
      <c r="BJ279" t="s">
        <v>30</v>
      </c>
      <c r="BK279" s="29" t="s">
        <v>30</v>
      </c>
      <c r="BL279" t="s">
        <v>3914</v>
      </c>
      <c r="BM279" t="s">
        <v>3915</v>
      </c>
      <c r="BN279" s="30">
        <v>45539.542303240698</v>
      </c>
      <c r="BO279" t="s">
        <v>7815</v>
      </c>
      <c r="BP279" t="s">
        <v>7816</v>
      </c>
      <c r="BQ279" t="s">
        <v>7817</v>
      </c>
      <c r="BR279" t="s">
        <v>3962</v>
      </c>
      <c r="BS279" t="s">
        <v>3920</v>
      </c>
      <c r="BT279" t="s">
        <v>4216</v>
      </c>
      <c r="BU279" t="s">
        <v>4217</v>
      </c>
      <c r="BV279" t="s">
        <v>7818</v>
      </c>
      <c r="BW279" t="s">
        <v>7819</v>
      </c>
      <c r="BX279" t="s">
        <v>4099</v>
      </c>
      <c r="BY279" t="s">
        <v>3926</v>
      </c>
      <c r="BZ279" t="s">
        <v>3927</v>
      </c>
      <c r="CA279" s="30">
        <v>45539.540381944404</v>
      </c>
      <c r="CB279" s="30">
        <v>45539.542060185202</v>
      </c>
      <c r="CC279" s="30">
        <v>45539.539861111101</v>
      </c>
      <c r="CD279" t="s">
        <v>15</v>
      </c>
      <c r="CE279">
        <v>2024</v>
      </c>
      <c r="CF279">
        <v>9</v>
      </c>
      <c r="CG279" t="s">
        <v>7820</v>
      </c>
      <c r="CH279" t="s">
        <v>55</v>
      </c>
      <c r="CI279" t="s">
        <v>3929</v>
      </c>
      <c r="CJ279" t="s">
        <v>3930</v>
      </c>
      <c r="CK279" t="s">
        <v>7820</v>
      </c>
      <c r="CL279" t="s">
        <v>3931</v>
      </c>
      <c r="CM279">
        <v>2035</v>
      </c>
      <c r="CN279" t="s">
        <v>3967</v>
      </c>
      <c r="CO279" t="s">
        <v>7820</v>
      </c>
      <c r="CP279" s="30">
        <v>45539</v>
      </c>
      <c r="CQ279" s="30">
        <v>45904</v>
      </c>
      <c r="CR279" t="s">
        <v>3968</v>
      </c>
      <c r="CS279" t="s">
        <v>7821</v>
      </c>
      <c r="CT279" t="s">
        <v>7822</v>
      </c>
      <c r="CU279">
        <v>25415</v>
      </c>
      <c r="CV279">
        <v>55</v>
      </c>
      <c r="CW279" t="s">
        <v>3971</v>
      </c>
      <c r="CX279" t="s">
        <v>3968</v>
      </c>
      <c r="CY279" t="s">
        <v>4103</v>
      </c>
      <c r="CZ279" t="s">
        <v>4104</v>
      </c>
      <c r="DA279" t="s">
        <v>7823</v>
      </c>
      <c r="DB279" t="s">
        <v>7818</v>
      </c>
      <c r="DC279" t="s">
        <v>7818</v>
      </c>
      <c r="DD279" t="s">
        <v>7824</v>
      </c>
      <c r="DE279" t="s">
        <v>5134</v>
      </c>
      <c r="DF279" t="s">
        <v>5273</v>
      </c>
      <c r="DG279" t="s">
        <v>3968</v>
      </c>
      <c r="DH279" t="s">
        <v>5274</v>
      </c>
      <c r="DI279" t="s">
        <v>4108</v>
      </c>
      <c r="DJ279" t="s">
        <v>4109</v>
      </c>
      <c r="DK279" t="s">
        <v>4091</v>
      </c>
      <c r="DL279" t="s">
        <v>3926</v>
      </c>
      <c r="DM279" t="s">
        <v>3945</v>
      </c>
      <c r="DN279" t="s">
        <v>3927</v>
      </c>
      <c r="DO279" t="s">
        <v>4099</v>
      </c>
      <c r="DP279" t="s">
        <v>3980</v>
      </c>
      <c r="DQ279" t="s">
        <v>15</v>
      </c>
      <c r="DR279" t="s">
        <v>3980</v>
      </c>
      <c r="DS279" t="s">
        <v>3981</v>
      </c>
      <c r="DT279" t="s">
        <v>3949</v>
      </c>
      <c r="DU279" t="s">
        <v>7825</v>
      </c>
      <c r="DV279">
        <v>0</v>
      </c>
      <c r="DW279">
        <v>0</v>
      </c>
      <c r="DX279" t="s">
        <v>3931</v>
      </c>
      <c r="DY279" t="s">
        <v>5811</v>
      </c>
      <c r="DZ279" s="30" t="s">
        <v>30</v>
      </c>
      <c r="EA279" t="s">
        <v>3931</v>
      </c>
      <c r="EB279" t="s">
        <v>3931</v>
      </c>
      <c r="EC279" t="s">
        <v>3931</v>
      </c>
      <c r="ED279" t="s">
        <v>3931</v>
      </c>
      <c r="EE279" t="s">
        <v>7826</v>
      </c>
      <c r="EF279" t="s">
        <v>7827</v>
      </c>
      <c r="EG279" t="s">
        <v>30</v>
      </c>
      <c r="EH279" t="s">
        <v>30</v>
      </c>
      <c r="EI279" t="s">
        <v>30</v>
      </c>
      <c r="EJ279" t="s">
        <v>30</v>
      </c>
      <c r="EK279" t="s">
        <v>30</v>
      </c>
      <c r="EL279">
        <v>0</v>
      </c>
      <c r="EM279">
        <v>0</v>
      </c>
      <c r="EN279" t="s">
        <v>30</v>
      </c>
      <c r="EO279" t="s">
        <v>30</v>
      </c>
      <c r="EP279">
        <v>0</v>
      </c>
      <c r="EQ279">
        <v>0</v>
      </c>
      <c r="ER279">
        <v>1</v>
      </c>
      <c r="ES279" t="s">
        <v>53</v>
      </c>
      <c r="ET279" t="s">
        <v>7818</v>
      </c>
      <c r="EU279">
        <v>0</v>
      </c>
      <c r="EV279" t="s">
        <v>30</v>
      </c>
      <c r="EW279" t="s">
        <v>30</v>
      </c>
      <c r="EX279" t="s">
        <v>30</v>
      </c>
      <c r="EY279" t="s">
        <v>30</v>
      </c>
      <c r="EZ279" t="str">
        <f t="shared" si="4"/>
        <v/>
      </c>
      <c r="FA279">
        <v>1.9212962962963001E-3</v>
      </c>
      <c r="FB279" t="s">
        <v>15</v>
      </c>
      <c r="FC279">
        <v>1</v>
      </c>
      <c r="FD279">
        <v>0</v>
      </c>
      <c r="FG279" t="s">
        <v>30</v>
      </c>
      <c r="FH279" t="s">
        <v>30</v>
      </c>
      <c r="FI279" t="s">
        <v>30</v>
      </c>
      <c r="FJ279" t="s">
        <v>30</v>
      </c>
      <c r="FK279" t="s">
        <v>30</v>
      </c>
      <c r="FL279">
        <v>1</v>
      </c>
      <c r="FM279" t="s">
        <v>7828</v>
      </c>
      <c r="FN279">
        <v>1</v>
      </c>
      <c r="FO279">
        <v>0</v>
      </c>
      <c r="FP279" t="s">
        <v>601</v>
      </c>
      <c r="FQ279">
        <v>1</v>
      </c>
      <c r="FR279">
        <v>0</v>
      </c>
      <c r="FS279" t="s">
        <v>30</v>
      </c>
      <c r="FT279" t="s">
        <v>55</v>
      </c>
      <c r="FU279">
        <v>0</v>
      </c>
      <c r="FV279">
        <v>0</v>
      </c>
      <c r="FW279">
        <v>0</v>
      </c>
      <c r="FX279">
        <v>0</v>
      </c>
      <c r="FY279" t="s">
        <v>53</v>
      </c>
      <c r="FZ279" t="s">
        <v>4091</v>
      </c>
      <c r="GA279" t="s">
        <v>30</v>
      </c>
      <c r="GB279" t="s">
        <v>30</v>
      </c>
      <c r="GC279" t="s">
        <v>30</v>
      </c>
    </row>
    <row r="280" spans="1:185" x14ac:dyDescent="0.25">
      <c r="A280" t="s">
        <v>2881</v>
      </c>
      <c r="B280" t="s">
        <v>2882</v>
      </c>
      <c r="C280">
        <v>1</v>
      </c>
      <c r="D280" t="s">
        <v>2882</v>
      </c>
      <c r="E280">
        <v>1</v>
      </c>
      <c r="F280" t="s">
        <v>6634</v>
      </c>
      <c r="G280" t="s">
        <v>6634</v>
      </c>
      <c r="H280" t="s">
        <v>30</v>
      </c>
      <c r="I280" t="s">
        <v>30</v>
      </c>
      <c r="J280" t="s">
        <v>30</v>
      </c>
      <c r="K280" t="s">
        <v>30</v>
      </c>
      <c r="L280" t="s">
        <v>30</v>
      </c>
      <c r="M280" t="s">
        <v>30</v>
      </c>
      <c r="N280" t="s">
        <v>30</v>
      </c>
      <c r="O280" t="s">
        <v>30</v>
      </c>
      <c r="P280" t="s">
        <v>30</v>
      </c>
      <c r="Q280" s="29" t="s">
        <v>30</v>
      </c>
      <c r="R280" s="29" t="s">
        <v>30</v>
      </c>
      <c r="S280" t="s">
        <v>30</v>
      </c>
      <c r="T280" t="s">
        <v>30</v>
      </c>
      <c r="U280" t="s">
        <v>30</v>
      </c>
      <c r="V280" t="s">
        <v>30</v>
      </c>
      <c r="W280" t="s">
        <v>30</v>
      </c>
      <c r="X280" t="s">
        <v>30</v>
      </c>
      <c r="Y280" s="29" t="s">
        <v>30</v>
      </c>
      <c r="Z280" s="29" t="s">
        <v>30</v>
      </c>
      <c r="AA280" s="29" t="s">
        <v>30</v>
      </c>
      <c r="AB280" t="s">
        <v>30</v>
      </c>
      <c r="AC280" t="s">
        <v>30</v>
      </c>
      <c r="AD280" t="s">
        <v>30</v>
      </c>
      <c r="AE280" t="s">
        <v>30</v>
      </c>
      <c r="AF280" t="s">
        <v>30</v>
      </c>
      <c r="AG280" t="s">
        <v>30</v>
      </c>
      <c r="AH280" t="s">
        <v>30</v>
      </c>
      <c r="AI280" t="s">
        <v>30</v>
      </c>
      <c r="AJ280" t="s">
        <v>7829</v>
      </c>
      <c r="AK280" t="s">
        <v>30</v>
      </c>
      <c r="AL280" t="s">
        <v>30</v>
      </c>
      <c r="AM280" t="s">
        <v>30</v>
      </c>
      <c r="AN280" s="29" t="s">
        <v>30</v>
      </c>
      <c r="AO280" t="s">
        <v>30</v>
      </c>
      <c r="AP280" t="s">
        <v>30</v>
      </c>
      <c r="AQ280" t="s">
        <v>30</v>
      </c>
      <c r="AR280" t="s">
        <v>30</v>
      </c>
      <c r="AS280" t="s">
        <v>30</v>
      </c>
      <c r="AT280" t="s">
        <v>30</v>
      </c>
      <c r="AU280" t="s">
        <v>30</v>
      </c>
      <c r="AV280" t="s">
        <v>30</v>
      </c>
      <c r="AW280" t="s">
        <v>30</v>
      </c>
      <c r="AX280" t="s">
        <v>30</v>
      </c>
      <c r="AY280" t="s">
        <v>30</v>
      </c>
      <c r="AZ280" t="s">
        <v>30</v>
      </c>
      <c r="BA280" t="s">
        <v>30</v>
      </c>
      <c r="BB280" t="s">
        <v>30</v>
      </c>
      <c r="BC280" t="s">
        <v>30</v>
      </c>
      <c r="BD280" t="s">
        <v>30</v>
      </c>
      <c r="BE280" t="s">
        <v>30</v>
      </c>
      <c r="BF280" t="s">
        <v>30</v>
      </c>
      <c r="BG280" t="s">
        <v>30</v>
      </c>
      <c r="BH280" t="s">
        <v>30</v>
      </c>
      <c r="BI280" t="s">
        <v>30</v>
      </c>
      <c r="BJ280" t="s">
        <v>30</v>
      </c>
      <c r="BK280" s="29" t="s">
        <v>30</v>
      </c>
      <c r="BL280" t="s">
        <v>3914</v>
      </c>
      <c r="BM280" t="s">
        <v>3915</v>
      </c>
      <c r="BN280" s="30">
        <v>45338.540347222202</v>
      </c>
      <c r="BO280" t="s">
        <v>7830</v>
      </c>
      <c r="BP280" t="s">
        <v>7831</v>
      </c>
      <c r="BQ280" t="s">
        <v>7832</v>
      </c>
      <c r="BR280" t="s">
        <v>3962</v>
      </c>
      <c r="BS280" t="s">
        <v>3920</v>
      </c>
      <c r="BT280" t="s">
        <v>3921</v>
      </c>
      <c r="BU280" t="s">
        <v>4096</v>
      </c>
      <c r="BV280" t="s">
        <v>4925</v>
      </c>
      <c r="BW280" t="s">
        <v>4926</v>
      </c>
      <c r="BX280" t="s">
        <v>6641</v>
      </c>
      <c r="BY280" t="s">
        <v>3926</v>
      </c>
      <c r="BZ280" t="s">
        <v>3927</v>
      </c>
      <c r="CA280" s="30">
        <v>45338.540300925903</v>
      </c>
      <c r="CB280" s="30">
        <v>45338.540347222202</v>
      </c>
      <c r="CC280" s="30">
        <v>45338.536712963003</v>
      </c>
      <c r="CD280" t="s">
        <v>15</v>
      </c>
      <c r="CE280">
        <v>2024</v>
      </c>
      <c r="CF280">
        <v>2</v>
      </c>
      <c r="CG280" t="s">
        <v>3967</v>
      </c>
      <c r="CH280" t="s">
        <v>55</v>
      </c>
      <c r="CI280" t="s">
        <v>3929</v>
      </c>
      <c r="CJ280" t="s">
        <v>3930</v>
      </c>
      <c r="CK280" t="s">
        <v>3931</v>
      </c>
      <c r="CL280" t="s">
        <v>3967</v>
      </c>
      <c r="CM280">
        <v>2035</v>
      </c>
      <c r="CN280" t="s">
        <v>3967</v>
      </c>
      <c r="CO280" t="s">
        <v>3967</v>
      </c>
      <c r="CP280" s="30">
        <v>45338</v>
      </c>
      <c r="CQ280" s="30">
        <v>45368</v>
      </c>
      <c r="CR280" t="s">
        <v>3968</v>
      </c>
      <c r="CS280" t="s">
        <v>7833</v>
      </c>
      <c r="CT280" t="s">
        <v>7834</v>
      </c>
      <c r="CU280">
        <v>19645</v>
      </c>
      <c r="CV280">
        <v>70</v>
      </c>
      <c r="CW280" t="s">
        <v>3935</v>
      </c>
      <c r="CX280" t="s">
        <v>3968</v>
      </c>
      <c r="CY280" t="s">
        <v>6643</v>
      </c>
      <c r="CZ280" t="s">
        <v>6644</v>
      </c>
      <c r="DA280" t="s">
        <v>7835</v>
      </c>
      <c r="DB280" t="s">
        <v>4925</v>
      </c>
      <c r="DC280" t="s">
        <v>4925</v>
      </c>
      <c r="DD280" t="s">
        <v>4929</v>
      </c>
      <c r="DE280" t="s">
        <v>4930</v>
      </c>
      <c r="DF280" t="s">
        <v>4899</v>
      </c>
      <c r="DG280" t="s">
        <v>3968</v>
      </c>
      <c r="DH280" t="s">
        <v>4931</v>
      </c>
      <c r="DI280" t="s">
        <v>4184</v>
      </c>
      <c r="DJ280" t="s">
        <v>6649</v>
      </c>
      <c r="DK280" t="s">
        <v>6634</v>
      </c>
      <c r="DL280" t="s">
        <v>3926</v>
      </c>
      <c r="DM280" t="s">
        <v>3945</v>
      </c>
      <c r="DN280" t="s">
        <v>3927</v>
      </c>
      <c r="DO280" t="s">
        <v>6641</v>
      </c>
      <c r="DP280" t="s">
        <v>3980</v>
      </c>
      <c r="DQ280" t="s">
        <v>15</v>
      </c>
      <c r="DR280" t="s">
        <v>3980</v>
      </c>
      <c r="DS280" t="s">
        <v>3981</v>
      </c>
      <c r="DT280" t="s">
        <v>3949</v>
      </c>
      <c r="DU280" t="s">
        <v>7836</v>
      </c>
      <c r="DV280">
        <v>0</v>
      </c>
      <c r="DW280">
        <v>0</v>
      </c>
      <c r="DX280" t="s">
        <v>3931</v>
      </c>
      <c r="DY280" t="s">
        <v>7472</v>
      </c>
      <c r="DZ280" s="30" t="s">
        <v>30</v>
      </c>
      <c r="EA280" t="s">
        <v>3931</v>
      </c>
      <c r="EB280" t="s">
        <v>3931</v>
      </c>
      <c r="EC280" t="s">
        <v>3931</v>
      </c>
      <c r="ED280" t="s">
        <v>3931</v>
      </c>
      <c r="EE280" t="s">
        <v>7837</v>
      </c>
      <c r="EF280" t="s">
        <v>7838</v>
      </c>
      <c r="EG280" t="s">
        <v>30</v>
      </c>
      <c r="EH280" t="s">
        <v>30</v>
      </c>
      <c r="EI280" t="s">
        <v>30</v>
      </c>
      <c r="EJ280" t="s">
        <v>30</v>
      </c>
      <c r="EK280" t="s">
        <v>30</v>
      </c>
      <c r="EL280">
        <v>0</v>
      </c>
      <c r="EM280">
        <v>0</v>
      </c>
      <c r="EN280" t="s">
        <v>30</v>
      </c>
      <c r="EO280" t="s">
        <v>30</v>
      </c>
      <c r="EP280">
        <v>0</v>
      </c>
      <c r="EQ280">
        <v>0</v>
      </c>
      <c r="ER280">
        <v>1</v>
      </c>
      <c r="ES280" t="s">
        <v>59</v>
      </c>
      <c r="ET280" t="s">
        <v>4925</v>
      </c>
      <c r="EU280">
        <v>0</v>
      </c>
      <c r="EV280" t="s">
        <v>30</v>
      </c>
      <c r="EW280" t="s">
        <v>30</v>
      </c>
      <c r="EX280" t="s">
        <v>30</v>
      </c>
      <c r="EY280" t="s">
        <v>30</v>
      </c>
      <c r="EZ280" t="str">
        <f t="shared" si="4"/>
        <v/>
      </c>
      <c r="FA280">
        <v>4.6296296296296301E-5</v>
      </c>
      <c r="FB280" t="s">
        <v>15</v>
      </c>
      <c r="FC280">
        <v>1</v>
      </c>
      <c r="FD280">
        <v>0</v>
      </c>
      <c r="FG280" t="s">
        <v>30</v>
      </c>
      <c r="FH280" t="s">
        <v>30</v>
      </c>
      <c r="FI280" t="s">
        <v>30</v>
      </c>
      <c r="FJ280" t="s">
        <v>30</v>
      </c>
      <c r="FK280" t="s">
        <v>30</v>
      </c>
      <c r="FL280">
        <v>1</v>
      </c>
      <c r="FM280" t="s">
        <v>7839</v>
      </c>
      <c r="FN280">
        <v>1</v>
      </c>
      <c r="FO280">
        <v>0</v>
      </c>
      <c r="FP280" t="s">
        <v>2881</v>
      </c>
      <c r="FQ280">
        <v>1</v>
      </c>
      <c r="FR280">
        <v>0</v>
      </c>
      <c r="FS280" t="s">
        <v>30</v>
      </c>
      <c r="FT280" t="s">
        <v>55</v>
      </c>
      <c r="FU280">
        <v>0</v>
      </c>
      <c r="FV280">
        <v>0</v>
      </c>
      <c r="FW280">
        <v>0</v>
      </c>
      <c r="FX280">
        <v>0</v>
      </c>
      <c r="FY280" t="s">
        <v>59</v>
      </c>
      <c r="FZ280" t="s">
        <v>6634</v>
      </c>
      <c r="GA280" t="s">
        <v>30</v>
      </c>
      <c r="GB280" t="s">
        <v>30</v>
      </c>
      <c r="GC280" t="s">
        <v>30</v>
      </c>
    </row>
    <row r="281" spans="1:185" x14ac:dyDescent="0.25">
      <c r="A281" t="s">
        <v>7840</v>
      </c>
      <c r="B281" t="s">
        <v>3911</v>
      </c>
      <c r="C281" t="s">
        <v>30</v>
      </c>
      <c r="D281" t="s">
        <v>3911</v>
      </c>
      <c r="E281" t="s">
        <v>30</v>
      </c>
      <c r="F281" t="s">
        <v>7841</v>
      </c>
      <c r="G281" t="s">
        <v>7841</v>
      </c>
      <c r="H281" t="s">
        <v>30</v>
      </c>
      <c r="I281" t="s">
        <v>30</v>
      </c>
      <c r="J281" t="s">
        <v>30</v>
      </c>
      <c r="K281" t="s">
        <v>30</v>
      </c>
      <c r="L281" t="s">
        <v>30</v>
      </c>
      <c r="M281" t="s">
        <v>30</v>
      </c>
      <c r="N281" t="s">
        <v>30</v>
      </c>
      <c r="O281" t="s">
        <v>30</v>
      </c>
      <c r="P281" t="s">
        <v>30</v>
      </c>
      <c r="Q281" s="29" t="s">
        <v>30</v>
      </c>
      <c r="R281" s="29" t="s">
        <v>30</v>
      </c>
      <c r="S281" t="s">
        <v>30</v>
      </c>
      <c r="T281" t="s">
        <v>30</v>
      </c>
      <c r="U281" t="s">
        <v>30</v>
      </c>
      <c r="V281" t="s">
        <v>30</v>
      </c>
      <c r="W281" t="s">
        <v>30</v>
      </c>
      <c r="X281" t="s">
        <v>30</v>
      </c>
      <c r="Y281" s="29" t="s">
        <v>30</v>
      </c>
      <c r="Z281" s="29" t="s">
        <v>30</v>
      </c>
      <c r="AA281" s="29" t="s">
        <v>30</v>
      </c>
      <c r="AB281" t="s">
        <v>30</v>
      </c>
      <c r="AC281" t="s">
        <v>30</v>
      </c>
      <c r="AD281" t="s">
        <v>30</v>
      </c>
      <c r="AE281" t="s">
        <v>30</v>
      </c>
      <c r="AF281" t="s">
        <v>30</v>
      </c>
      <c r="AG281" t="s">
        <v>30</v>
      </c>
      <c r="AH281" t="s">
        <v>30</v>
      </c>
      <c r="AI281" t="s">
        <v>30</v>
      </c>
      <c r="AJ281" t="s">
        <v>7842</v>
      </c>
      <c r="AK281" t="s">
        <v>30</v>
      </c>
      <c r="AL281" t="s">
        <v>30</v>
      </c>
      <c r="AM281" t="s">
        <v>30</v>
      </c>
      <c r="AN281" s="29" t="s">
        <v>30</v>
      </c>
      <c r="AO281" t="s">
        <v>30</v>
      </c>
      <c r="AP281" t="s">
        <v>30</v>
      </c>
      <c r="AQ281" t="s">
        <v>30</v>
      </c>
      <c r="AR281" t="s">
        <v>30</v>
      </c>
      <c r="AS281" t="s">
        <v>30</v>
      </c>
      <c r="AT281" t="s">
        <v>30</v>
      </c>
      <c r="AU281" t="s">
        <v>30</v>
      </c>
      <c r="AV281" t="s">
        <v>30</v>
      </c>
      <c r="AW281" t="s">
        <v>30</v>
      </c>
      <c r="AX281" t="s">
        <v>30</v>
      </c>
      <c r="AY281" t="s">
        <v>30</v>
      </c>
      <c r="AZ281" t="s">
        <v>30</v>
      </c>
      <c r="BA281" t="s">
        <v>30</v>
      </c>
      <c r="BB281" t="s">
        <v>30</v>
      </c>
      <c r="BC281" t="s">
        <v>30</v>
      </c>
      <c r="BD281" t="s">
        <v>30</v>
      </c>
      <c r="BE281" t="s">
        <v>30</v>
      </c>
      <c r="BF281" t="s">
        <v>30</v>
      </c>
      <c r="BG281" t="s">
        <v>30</v>
      </c>
      <c r="BH281" t="s">
        <v>30</v>
      </c>
      <c r="BI281" t="s">
        <v>30</v>
      </c>
      <c r="BJ281" t="s">
        <v>30</v>
      </c>
      <c r="BK281" s="29" t="s">
        <v>30</v>
      </c>
      <c r="BL281" t="s">
        <v>3914</v>
      </c>
      <c r="BM281" t="s">
        <v>3915</v>
      </c>
      <c r="BN281" s="30">
        <v>45622.624571759297</v>
      </c>
      <c r="BO281" t="s">
        <v>7843</v>
      </c>
      <c r="BP281" t="s">
        <v>7844</v>
      </c>
      <c r="BQ281" t="s">
        <v>7845</v>
      </c>
      <c r="BR281" t="s">
        <v>3962</v>
      </c>
      <c r="BS281" t="s">
        <v>3920</v>
      </c>
      <c r="BT281" t="s">
        <v>4013</v>
      </c>
      <c r="BU281" t="s">
        <v>4014</v>
      </c>
      <c r="BV281" t="s">
        <v>7846</v>
      </c>
      <c r="BW281" t="s">
        <v>7847</v>
      </c>
      <c r="BX281" t="s">
        <v>7386</v>
      </c>
      <c r="BY281" t="s">
        <v>3926</v>
      </c>
      <c r="BZ281" t="s">
        <v>3927</v>
      </c>
      <c r="CA281" s="30">
        <v>45622.624537037002</v>
      </c>
      <c r="CB281" s="30">
        <v>45622.624571759297</v>
      </c>
      <c r="CC281" s="30">
        <v>45622.623715277798</v>
      </c>
      <c r="CD281" t="s">
        <v>15</v>
      </c>
      <c r="CE281">
        <v>2024</v>
      </c>
      <c r="CF281">
        <v>11</v>
      </c>
      <c r="CG281" t="s">
        <v>3967</v>
      </c>
      <c r="CH281" t="s">
        <v>55</v>
      </c>
      <c r="CI281" t="s">
        <v>3929</v>
      </c>
      <c r="CJ281" t="s">
        <v>3930</v>
      </c>
      <c r="CK281" t="s">
        <v>3931</v>
      </c>
      <c r="CL281" t="s">
        <v>3967</v>
      </c>
      <c r="CM281">
        <v>2035</v>
      </c>
      <c r="CN281" t="s">
        <v>3967</v>
      </c>
      <c r="CO281" t="s">
        <v>3967</v>
      </c>
      <c r="CP281" s="30">
        <v>45622</v>
      </c>
      <c r="CQ281" s="30">
        <v>45652</v>
      </c>
      <c r="CR281" t="s">
        <v>3968</v>
      </c>
      <c r="CS281" t="s">
        <v>5588</v>
      </c>
      <c r="CT281" t="s">
        <v>4246</v>
      </c>
      <c r="CU281">
        <v>24972</v>
      </c>
      <c r="CV281">
        <v>56</v>
      </c>
      <c r="CW281" t="s">
        <v>3971</v>
      </c>
      <c r="CX281" t="s">
        <v>3968</v>
      </c>
      <c r="CY281" t="s">
        <v>7848</v>
      </c>
      <c r="CZ281" t="s">
        <v>7849</v>
      </c>
      <c r="DA281" t="s">
        <v>7850</v>
      </c>
      <c r="DB281" t="s">
        <v>7846</v>
      </c>
      <c r="DC281" t="s">
        <v>7846</v>
      </c>
      <c r="DD281" t="s">
        <v>4929</v>
      </c>
      <c r="DE281" t="s">
        <v>7851</v>
      </c>
      <c r="DF281" t="s">
        <v>4182</v>
      </c>
      <c r="DG281" t="s">
        <v>3968</v>
      </c>
      <c r="DH281" t="s">
        <v>4183</v>
      </c>
      <c r="DI281" t="s">
        <v>4184</v>
      </c>
      <c r="DJ281" t="s">
        <v>4185</v>
      </c>
      <c r="DK281" t="s">
        <v>7841</v>
      </c>
      <c r="DL281" t="s">
        <v>3926</v>
      </c>
      <c r="DM281" t="s">
        <v>3945</v>
      </c>
      <c r="DN281" t="s">
        <v>3927</v>
      </c>
      <c r="DO281" t="s">
        <v>7386</v>
      </c>
      <c r="DP281" t="s">
        <v>3980</v>
      </c>
      <c r="DQ281" t="s">
        <v>15</v>
      </c>
      <c r="DR281" t="s">
        <v>3980</v>
      </c>
      <c r="DS281" t="s">
        <v>3981</v>
      </c>
      <c r="DT281" t="s">
        <v>3949</v>
      </c>
      <c r="DU281" t="s">
        <v>7852</v>
      </c>
      <c r="DV281">
        <v>0</v>
      </c>
      <c r="DW281">
        <v>0</v>
      </c>
      <c r="DX281" t="s">
        <v>3931</v>
      </c>
      <c r="DY281" t="s">
        <v>7853</v>
      </c>
      <c r="DZ281" s="30" t="s">
        <v>30</v>
      </c>
      <c r="EA281" t="s">
        <v>3931</v>
      </c>
      <c r="EB281" t="s">
        <v>3931</v>
      </c>
      <c r="EC281" t="s">
        <v>3931</v>
      </c>
      <c r="ED281" t="s">
        <v>3931</v>
      </c>
      <c r="EE281" t="s">
        <v>7854</v>
      </c>
      <c r="EF281" t="s">
        <v>7855</v>
      </c>
      <c r="EG281" t="s">
        <v>30</v>
      </c>
      <c r="EH281" t="s">
        <v>30</v>
      </c>
      <c r="EI281" t="s">
        <v>30</v>
      </c>
      <c r="EJ281" t="s">
        <v>30</v>
      </c>
      <c r="EK281" t="s">
        <v>30</v>
      </c>
      <c r="EL281">
        <v>0</v>
      </c>
      <c r="EM281">
        <v>0</v>
      </c>
      <c r="EN281" t="s">
        <v>30</v>
      </c>
      <c r="EO281" t="s">
        <v>30</v>
      </c>
      <c r="EP281">
        <v>0</v>
      </c>
      <c r="EQ281">
        <v>0</v>
      </c>
      <c r="ER281">
        <v>1</v>
      </c>
      <c r="ES281" t="s">
        <v>69</v>
      </c>
      <c r="ET281" t="s">
        <v>7846</v>
      </c>
      <c r="EU281">
        <v>0</v>
      </c>
      <c r="EV281" t="s">
        <v>30</v>
      </c>
      <c r="EW281" t="s">
        <v>30</v>
      </c>
      <c r="EX281" t="s">
        <v>30</v>
      </c>
      <c r="EY281" t="s">
        <v>30</v>
      </c>
      <c r="EZ281" t="str">
        <f t="shared" si="4"/>
        <v/>
      </c>
      <c r="FA281">
        <v>3.4722222222222202E-5</v>
      </c>
      <c r="FB281" t="s">
        <v>15</v>
      </c>
      <c r="FC281">
        <v>1</v>
      </c>
      <c r="FD281">
        <v>0</v>
      </c>
      <c r="FG281" t="s">
        <v>30</v>
      </c>
      <c r="FH281" t="s">
        <v>30</v>
      </c>
      <c r="FI281" t="s">
        <v>30</v>
      </c>
      <c r="FJ281" t="s">
        <v>30</v>
      </c>
      <c r="FK281" t="s">
        <v>30</v>
      </c>
      <c r="FL281">
        <v>1</v>
      </c>
      <c r="FM281" t="s">
        <v>7856</v>
      </c>
      <c r="FN281">
        <v>1</v>
      </c>
      <c r="FO281">
        <v>0</v>
      </c>
      <c r="FP281" t="s">
        <v>7840</v>
      </c>
      <c r="FQ281">
        <v>1</v>
      </c>
      <c r="FR281">
        <v>0</v>
      </c>
      <c r="FS281" t="s">
        <v>30</v>
      </c>
      <c r="FT281" t="s">
        <v>55</v>
      </c>
      <c r="FU281">
        <v>0</v>
      </c>
      <c r="FV281">
        <v>0</v>
      </c>
      <c r="FW281">
        <v>0</v>
      </c>
      <c r="FX281">
        <v>0</v>
      </c>
      <c r="FY281" t="s">
        <v>69</v>
      </c>
      <c r="FZ281" t="s">
        <v>7841</v>
      </c>
      <c r="GA281" t="s">
        <v>30</v>
      </c>
      <c r="GB281" t="s">
        <v>30</v>
      </c>
      <c r="GC281" t="s">
        <v>30</v>
      </c>
    </row>
    <row r="282" spans="1:185" x14ac:dyDescent="0.25">
      <c r="A282" t="s">
        <v>7840</v>
      </c>
      <c r="B282" t="s">
        <v>3911</v>
      </c>
      <c r="C282" t="s">
        <v>30</v>
      </c>
      <c r="D282" t="s">
        <v>3911</v>
      </c>
      <c r="E282" t="s">
        <v>30</v>
      </c>
      <c r="F282" t="s">
        <v>7361</v>
      </c>
      <c r="G282" t="s">
        <v>7361</v>
      </c>
      <c r="H282" t="s">
        <v>30</v>
      </c>
      <c r="I282" t="s">
        <v>30</v>
      </c>
      <c r="J282" t="s">
        <v>30</v>
      </c>
      <c r="K282" t="s">
        <v>30</v>
      </c>
      <c r="L282" t="s">
        <v>30</v>
      </c>
      <c r="M282" t="s">
        <v>30</v>
      </c>
      <c r="N282" t="s">
        <v>30</v>
      </c>
      <c r="O282" t="s">
        <v>30</v>
      </c>
      <c r="P282" t="s">
        <v>30</v>
      </c>
      <c r="Q282" s="29" t="s">
        <v>30</v>
      </c>
      <c r="R282" s="29" t="s">
        <v>30</v>
      </c>
      <c r="S282" t="s">
        <v>30</v>
      </c>
      <c r="T282" t="s">
        <v>30</v>
      </c>
      <c r="U282" t="s">
        <v>30</v>
      </c>
      <c r="V282" t="s">
        <v>30</v>
      </c>
      <c r="W282" t="s">
        <v>30</v>
      </c>
      <c r="X282" t="s">
        <v>30</v>
      </c>
      <c r="Y282" s="29" t="s">
        <v>30</v>
      </c>
      <c r="Z282" s="29" t="s">
        <v>30</v>
      </c>
      <c r="AA282" s="29" t="s">
        <v>30</v>
      </c>
      <c r="AB282" t="s">
        <v>30</v>
      </c>
      <c r="AC282" t="s">
        <v>30</v>
      </c>
      <c r="AD282" t="s">
        <v>30</v>
      </c>
      <c r="AE282" t="s">
        <v>30</v>
      </c>
      <c r="AF282" t="s">
        <v>30</v>
      </c>
      <c r="AG282" t="s">
        <v>30</v>
      </c>
      <c r="AH282" t="s">
        <v>30</v>
      </c>
      <c r="AI282" t="s">
        <v>30</v>
      </c>
      <c r="AJ282" t="s">
        <v>7857</v>
      </c>
      <c r="AK282" t="s">
        <v>30</v>
      </c>
      <c r="AL282" t="s">
        <v>30</v>
      </c>
      <c r="AM282" t="s">
        <v>30</v>
      </c>
      <c r="AN282" s="29" t="s">
        <v>30</v>
      </c>
      <c r="AO282" t="s">
        <v>30</v>
      </c>
      <c r="AP282" t="s">
        <v>30</v>
      </c>
      <c r="AQ282" t="s">
        <v>30</v>
      </c>
      <c r="AR282" t="s">
        <v>30</v>
      </c>
      <c r="AS282" t="s">
        <v>30</v>
      </c>
      <c r="AT282" t="s">
        <v>30</v>
      </c>
      <c r="AU282" t="s">
        <v>30</v>
      </c>
      <c r="AV282" t="s">
        <v>30</v>
      </c>
      <c r="AW282" t="s">
        <v>30</v>
      </c>
      <c r="AX282" t="s">
        <v>30</v>
      </c>
      <c r="AY282" t="s">
        <v>30</v>
      </c>
      <c r="AZ282" t="s">
        <v>30</v>
      </c>
      <c r="BA282" t="s">
        <v>30</v>
      </c>
      <c r="BB282" t="s">
        <v>30</v>
      </c>
      <c r="BC282" t="s">
        <v>30</v>
      </c>
      <c r="BD282" t="s">
        <v>30</v>
      </c>
      <c r="BE282" t="s">
        <v>30</v>
      </c>
      <c r="BF282" t="s">
        <v>30</v>
      </c>
      <c r="BG282" t="s">
        <v>30</v>
      </c>
      <c r="BH282" t="s">
        <v>30</v>
      </c>
      <c r="BI282" t="s">
        <v>30</v>
      </c>
      <c r="BJ282" t="s">
        <v>30</v>
      </c>
      <c r="BK282" s="29" t="s">
        <v>30</v>
      </c>
      <c r="BL282" t="s">
        <v>3914</v>
      </c>
      <c r="BM282" t="s">
        <v>3915</v>
      </c>
      <c r="BN282" s="30">
        <v>45622.653738425899</v>
      </c>
      <c r="BO282" t="s">
        <v>7858</v>
      </c>
      <c r="BP282" t="s">
        <v>7859</v>
      </c>
      <c r="BQ282" t="s">
        <v>7860</v>
      </c>
      <c r="BR282" t="s">
        <v>3962</v>
      </c>
      <c r="BS282" t="s">
        <v>3920</v>
      </c>
      <c r="BT282" t="s">
        <v>3921</v>
      </c>
      <c r="BU282" t="s">
        <v>4096</v>
      </c>
      <c r="BV282" t="s">
        <v>7861</v>
      </c>
      <c r="BW282" t="s">
        <v>7862</v>
      </c>
      <c r="BX282" t="s">
        <v>6641</v>
      </c>
      <c r="BY282" t="s">
        <v>3926</v>
      </c>
      <c r="BZ282" t="s">
        <v>4123</v>
      </c>
      <c r="CA282" s="30">
        <v>45622.646331018499</v>
      </c>
      <c r="CB282" s="30">
        <v>45622.652627314797</v>
      </c>
      <c r="CC282" s="30">
        <v>45622.645069444399</v>
      </c>
      <c r="CD282" t="s">
        <v>15</v>
      </c>
      <c r="CE282">
        <v>2024</v>
      </c>
      <c r="CF282">
        <v>11</v>
      </c>
      <c r="CG282" t="s">
        <v>7863</v>
      </c>
      <c r="CH282" t="s">
        <v>55</v>
      </c>
      <c r="CI282" t="s">
        <v>3929</v>
      </c>
      <c r="CJ282" t="s">
        <v>3930</v>
      </c>
      <c r="CK282" t="s">
        <v>7863</v>
      </c>
      <c r="CL282" t="s">
        <v>3931</v>
      </c>
      <c r="CM282">
        <v>2035</v>
      </c>
      <c r="CN282" t="s">
        <v>3967</v>
      </c>
      <c r="CO282" t="s">
        <v>7863</v>
      </c>
      <c r="CP282" s="30">
        <v>45622</v>
      </c>
      <c r="CQ282" s="30">
        <v>45652</v>
      </c>
      <c r="CR282" t="s">
        <v>3968</v>
      </c>
      <c r="CS282" t="s">
        <v>7864</v>
      </c>
      <c r="CT282" t="s">
        <v>7865</v>
      </c>
      <c r="CU282">
        <v>28758</v>
      </c>
      <c r="CV282">
        <v>46</v>
      </c>
      <c r="CW282" t="s">
        <v>3971</v>
      </c>
      <c r="CX282" t="s">
        <v>3968</v>
      </c>
      <c r="CY282" t="s">
        <v>7866</v>
      </c>
      <c r="CZ282" t="s">
        <v>7867</v>
      </c>
      <c r="DA282" t="s">
        <v>7850</v>
      </c>
      <c r="DB282" t="s">
        <v>7861</v>
      </c>
      <c r="DC282" t="s">
        <v>7861</v>
      </c>
      <c r="DD282" t="s">
        <v>7868</v>
      </c>
      <c r="DE282" t="s">
        <v>7869</v>
      </c>
      <c r="DF282" t="s">
        <v>4517</v>
      </c>
      <c r="DG282" t="s">
        <v>3968</v>
      </c>
      <c r="DH282" t="s">
        <v>6111</v>
      </c>
      <c r="DI282" t="s">
        <v>4184</v>
      </c>
      <c r="DJ282" t="s">
        <v>7374</v>
      </c>
      <c r="DK282" t="s">
        <v>7361</v>
      </c>
      <c r="DL282" t="s">
        <v>3926</v>
      </c>
      <c r="DM282" t="s">
        <v>4136</v>
      </c>
      <c r="DN282" t="s">
        <v>4123</v>
      </c>
      <c r="DO282" t="s">
        <v>6641</v>
      </c>
      <c r="DP282" t="s">
        <v>3980</v>
      </c>
      <c r="DQ282" t="s">
        <v>15</v>
      </c>
      <c r="DR282" t="s">
        <v>3980</v>
      </c>
      <c r="DS282" t="s">
        <v>3981</v>
      </c>
      <c r="DT282" t="s">
        <v>3949</v>
      </c>
      <c r="DU282" t="s">
        <v>7852</v>
      </c>
      <c r="DV282">
        <v>0.02</v>
      </c>
      <c r="DW282">
        <v>0.02</v>
      </c>
      <c r="DX282" t="s">
        <v>3931</v>
      </c>
      <c r="DY282" t="s">
        <v>7870</v>
      </c>
      <c r="DZ282" s="30" t="s">
        <v>30</v>
      </c>
      <c r="EA282" t="s">
        <v>3931</v>
      </c>
      <c r="EB282" t="s">
        <v>3931</v>
      </c>
      <c r="EC282" t="s">
        <v>3931</v>
      </c>
      <c r="ED282" t="s">
        <v>3931</v>
      </c>
      <c r="EE282" t="s">
        <v>7871</v>
      </c>
      <c r="EF282" t="s">
        <v>7872</v>
      </c>
      <c r="EG282" t="s">
        <v>30</v>
      </c>
      <c r="EH282" t="s">
        <v>30</v>
      </c>
      <c r="EI282" t="s">
        <v>30</v>
      </c>
      <c r="EJ282" t="s">
        <v>30</v>
      </c>
      <c r="EK282" t="s">
        <v>30</v>
      </c>
      <c r="EL282">
        <v>0</v>
      </c>
      <c r="EM282">
        <v>0</v>
      </c>
      <c r="EN282" t="s">
        <v>30</v>
      </c>
      <c r="EO282" t="s">
        <v>30</v>
      </c>
      <c r="EP282">
        <v>0</v>
      </c>
      <c r="EQ282">
        <v>0</v>
      </c>
      <c r="ER282">
        <v>1</v>
      </c>
      <c r="ES282" t="s">
        <v>69</v>
      </c>
      <c r="ET282" t="s">
        <v>7861</v>
      </c>
      <c r="EU282">
        <v>0</v>
      </c>
      <c r="EV282" t="s">
        <v>30</v>
      </c>
      <c r="EW282" t="s">
        <v>30</v>
      </c>
      <c r="EX282" t="s">
        <v>30</v>
      </c>
      <c r="EY282" t="s">
        <v>30</v>
      </c>
      <c r="EZ282">
        <f t="shared" si="4"/>
        <v>7.4074074000236578E-3</v>
      </c>
      <c r="FA282">
        <v>7.4074074074074103E-3</v>
      </c>
      <c r="FB282" t="s">
        <v>15</v>
      </c>
      <c r="FC282">
        <v>1</v>
      </c>
      <c r="FD282">
        <v>0</v>
      </c>
      <c r="FE282">
        <v>1</v>
      </c>
      <c r="FG282" t="s">
        <v>30</v>
      </c>
      <c r="FH282" t="s">
        <v>30</v>
      </c>
      <c r="FI282" t="s">
        <v>30</v>
      </c>
      <c r="FJ282" t="s">
        <v>30</v>
      </c>
      <c r="FK282" t="s">
        <v>30</v>
      </c>
      <c r="FL282">
        <v>1</v>
      </c>
      <c r="FM282" t="s">
        <v>7856</v>
      </c>
      <c r="FN282">
        <v>1</v>
      </c>
      <c r="FO282">
        <v>0</v>
      </c>
      <c r="FP282" t="s">
        <v>7840</v>
      </c>
      <c r="FQ282">
        <v>1</v>
      </c>
      <c r="FR282">
        <v>0</v>
      </c>
      <c r="FS282" t="s">
        <v>30</v>
      </c>
      <c r="FT282" t="s">
        <v>55</v>
      </c>
      <c r="FU282">
        <v>0</v>
      </c>
      <c r="FV282">
        <v>0</v>
      </c>
      <c r="FW282">
        <v>0</v>
      </c>
      <c r="FX282">
        <v>0</v>
      </c>
      <c r="FY282" t="s">
        <v>69</v>
      </c>
      <c r="FZ282" t="s">
        <v>7361</v>
      </c>
      <c r="GA282" t="s">
        <v>30</v>
      </c>
      <c r="GB282" t="s">
        <v>30</v>
      </c>
      <c r="GC282" t="s">
        <v>30</v>
      </c>
    </row>
    <row r="283" spans="1:185" x14ac:dyDescent="0.25">
      <c r="A283" t="s">
        <v>7873</v>
      </c>
      <c r="B283" t="s">
        <v>3911</v>
      </c>
      <c r="C283" t="s">
        <v>30</v>
      </c>
      <c r="D283" t="s">
        <v>3911</v>
      </c>
      <c r="E283" t="s">
        <v>30</v>
      </c>
      <c r="F283" t="s">
        <v>5860</v>
      </c>
      <c r="G283" t="s">
        <v>5860</v>
      </c>
      <c r="H283" t="s">
        <v>30</v>
      </c>
      <c r="I283" t="s">
        <v>30</v>
      </c>
      <c r="J283" t="s">
        <v>30</v>
      </c>
      <c r="K283" t="s">
        <v>30</v>
      </c>
      <c r="L283" t="s">
        <v>30</v>
      </c>
      <c r="M283" t="s">
        <v>30</v>
      </c>
      <c r="N283" t="s">
        <v>30</v>
      </c>
      <c r="O283" t="s">
        <v>30</v>
      </c>
      <c r="P283" t="s">
        <v>30</v>
      </c>
      <c r="Q283" s="29" t="s">
        <v>30</v>
      </c>
      <c r="R283" s="29" t="s">
        <v>30</v>
      </c>
      <c r="S283" t="s">
        <v>30</v>
      </c>
      <c r="T283" t="s">
        <v>30</v>
      </c>
      <c r="U283" t="s">
        <v>30</v>
      </c>
      <c r="V283" t="s">
        <v>30</v>
      </c>
      <c r="W283" t="s">
        <v>30</v>
      </c>
      <c r="X283" t="s">
        <v>30</v>
      </c>
      <c r="Y283" s="29" t="s">
        <v>30</v>
      </c>
      <c r="Z283" s="29" t="s">
        <v>30</v>
      </c>
      <c r="AA283" s="29" t="s">
        <v>30</v>
      </c>
      <c r="AB283" t="s">
        <v>30</v>
      </c>
      <c r="AC283" t="s">
        <v>30</v>
      </c>
      <c r="AD283" t="s">
        <v>30</v>
      </c>
      <c r="AE283" t="s">
        <v>30</v>
      </c>
      <c r="AF283" t="s">
        <v>30</v>
      </c>
      <c r="AG283" t="s">
        <v>30</v>
      </c>
      <c r="AH283" t="s">
        <v>30</v>
      </c>
      <c r="AI283" t="s">
        <v>30</v>
      </c>
      <c r="AJ283" t="s">
        <v>7874</v>
      </c>
      <c r="AK283" t="s">
        <v>30</v>
      </c>
      <c r="AL283" t="s">
        <v>30</v>
      </c>
      <c r="AM283" t="s">
        <v>30</v>
      </c>
      <c r="AN283" s="29" t="s">
        <v>30</v>
      </c>
      <c r="AO283" t="s">
        <v>30</v>
      </c>
      <c r="AP283" t="s">
        <v>30</v>
      </c>
      <c r="AQ283" t="s">
        <v>30</v>
      </c>
      <c r="AR283" t="s">
        <v>30</v>
      </c>
      <c r="AS283" t="s">
        <v>30</v>
      </c>
      <c r="AT283" t="s">
        <v>30</v>
      </c>
      <c r="AU283" t="s">
        <v>30</v>
      </c>
      <c r="AV283" t="s">
        <v>30</v>
      </c>
      <c r="AW283" t="s">
        <v>30</v>
      </c>
      <c r="AX283" t="s">
        <v>30</v>
      </c>
      <c r="AY283" t="s">
        <v>30</v>
      </c>
      <c r="AZ283" t="s">
        <v>30</v>
      </c>
      <c r="BA283" t="s">
        <v>30</v>
      </c>
      <c r="BB283" t="s">
        <v>30</v>
      </c>
      <c r="BC283" t="s">
        <v>30</v>
      </c>
      <c r="BD283" t="s">
        <v>30</v>
      </c>
      <c r="BE283" t="s">
        <v>30</v>
      </c>
      <c r="BF283" t="s">
        <v>30</v>
      </c>
      <c r="BG283" t="s">
        <v>30</v>
      </c>
      <c r="BH283" t="s">
        <v>30</v>
      </c>
      <c r="BI283" t="s">
        <v>30</v>
      </c>
      <c r="BJ283" t="s">
        <v>30</v>
      </c>
      <c r="BK283" s="29" t="s">
        <v>30</v>
      </c>
      <c r="BL283" t="s">
        <v>3914</v>
      </c>
      <c r="BM283" t="s">
        <v>3915</v>
      </c>
      <c r="BN283" s="30">
        <v>45525.792743055601</v>
      </c>
      <c r="BO283" t="s">
        <v>7875</v>
      </c>
      <c r="BP283" t="s">
        <v>5863</v>
      </c>
      <c r="BQ283" t="s">
        <v>5864</v>
      </c>
      <c r="BR283" t="s">
        <v>3962</v>
      </c>
      <c r="BS283" t="s">
        <v>3920</v>
      </c>
      <c r="BT283" t="s">
        <v>4416</v>
      </c>
      <c r="BU283" t="s">
        <v>4417</v>
      </c>
      <c r="BV283" t="s">
        <v>5865</v>
      </c>
      <c r="BW283" t="s">
        <v>5866</v>
      </c>
      <c r="BX283" t="s">
        <v>4306</v>
      </c>
      <c r="BY283" t="s">
        <v>3926</v>
      </c>
      <c r="BZ283" t="s">
        <v>3927</v>
      </c>
      <c r="CA283" s="30">
        <v>45525.680474537003</v>
      </c>
      <c r="CB283" s="30">
        <v>45525.680474537003</v>
      </c>
      <c r="CC283" s="30">
        <v>45525.681111111102</v>
      </c>
      <c r="CD283" t="s">
        <v>14</v>
      </c>
      <c r="CE283">
        <v>2024</v>
      </c>
      <c r="CF283">
        <v>8</v>
      </c>
      <c r="CG283" t="s">
        <v>4309</v>
      </c>
      <c r="CH283" t="s">
        <v>54</v>
      </c>
      <c r="CI283" t="s">
        <v>3929</v>
      </c>
      <c r="CJ283" t="s">
        <v>4308</v>
      </c>
      <c r="CK283" t="s">
        <v>3931</v>
      </c>
      <c r="CL283" t="s">
        <v>4309</v>
      </c>
      <c r="CM283">
        <v>12243</v>
      </c>
      <c r="CN283" t="s">
        <v>4309</v>
      </c>
      <c r="CO283" t="s">
        <v>4309</v>
      </c>
      <c r="CP283" s="30" t="s">
        <v>30</v>
      </c>
      <c r="CQ283" s="30" t="s">
        <v>30</v>
      </c>
      <c r="CR283" t="s">
        <v>3968</v>
      </c>
      <c r="CS283" t="s">
        <v>5868</v>
      </c>
      <c r="CT283" t="s">
        <v>5869</v>
      </c>
      <c r="CU283">
        <v>26785</v>
      </c>
      <c r="CV283">
        <v>51</v>
      </c>
      <c r="CW283" t="s">
        <v>3935</v>
      </c>
      <c r="CX283" t="s">
        <v>3968</v>
      </c>
      <c r="CY283" t="s">
        <v>5870</v>
      </c>
      <c r="CZ283" t="s">
        <v>5871</v>
      </c>
      <c r="DA283" t="s">
        <v>7876</v>
      </c>
      <c r="DB283" t="s">
        <v>4097</v>
      </c>
      <c r="DC283" t="s">
        <v>5865</v>
      </c>
      <c r="DD283" t="s">
        <v>5872</v>
      </c>
      <c r="DE283" t="s">
        <v>5873</v>
      </c>
      <c r="DF283" t="s">
        <v>5874</v>
      </c>
      <c r="DG283" t="s">
        <v>3968</v>
      </c>
      <c r="DH283" t="s">
        <v>4629</v>
      </c>
      <c r="DI283" t="s">
        <v>5856</v>
      </c>
      <c r="DJ283" t="s">
        <v>5875</v>
      </c>
      <c r="DK283" t="s">
        <v>5860</v>
      </c>
      <c r="DL283" t="s">
        <v>3926</v>
      </c>
      <c r="DM283" t="s">
        <v>3945</v>
      </c>
      <c r="DN283" t="s">
        <v>3927</v>
      </c>
      <c r="DO283" t="s">
        <v>4306</v>
      </c>
      <c r="DP283" t="s">
        <v>4320</v>
      </c>
      <c r="DQ283" t="s">
        <v>14</v>
      </c>
      <c r="DR283" t="s">
        <v>4320</v>
      </c>
      <c r="DS283" t="s">
        <v>3948</v>
      </c>
      <c r="DT283" t="s">
        <v>3949</v>
      </c>
      <c r="DU283" t="s">
        <v>7877</v>
      </c>
      <c r="DV283">
        <v>-1</v>
      </c>
      <c r="DW283">
        <v>-1</v>
      </c>
      <c r="DX283" t="s">
        <v>3931</v>
      </c>
      <c r="DY283" t="s">
        <v>5876</v>
      </c>
      <c r="DZ283" s="30" t="s">
        <v>30</v>
      </c>
      <c r="EA283" t="s">
        <v>3931</v>
      </c>
      <c r="EB283" t="s">
        <v>3931</v>
      </c>
      <c r="EC283" t="s">
        <v>3931</v>
      </c>
      <c r="ED283" t="s">
        <v>3931</v>
      </c>
      <c r="EE283" t="s">
        <v>5877</v>
      </c>
      <c r="EF283" t="s">
        <v>7878</v>
      </c>
      <c r="EG283" t="s">
        <v>4325</v>
      </c>
      <c r="EH283">
        <v>0</v>
      </c>
      <c r="EI283">
        <v>0</v>
      </c>
      <c r="EJ283">
        <v>0</v>
      </c>
      <c r="EK283">
        <v>0</v>
      </c>
      <c r="EL283">
        <v>0</v>
      </c>
      <c r="EM283">
        <v>0</v>
      </c>
      <c r="EN283">
        <v>0</v>
      </c>
      <c r="EO283">
        <v>1</v>
      </c>
      <c r="EP283">
        <v>0</v>
      </c>
      <c r="EQ283">
        <v>0</v>
      </c>
      <c r="ER283">
        <v>1</v>
      </c>
      <c r="ES283" t="s">
        <v>56</v>
      </c>
      <c r="ET283" t="s">
        <v>5865</v>
      </c>
      <c r="EU283">
        <v>0</v>
      </c>
      <c r="EV283" t="s">
        <v>30</v>
      </c>
      <c r="EW283" t="s">
        <v>30</v>
      </c>
      <c r="EX283" t="s">
        <v>30</v>
      </c>
      <c r="EY283" t="s">
        <v>30</v>
      </c>
      <c r="EZ283" t="str">
        <f t="shared" si="4"/>
        <v/>
      </c>
      <c r="FA283">
        <v>0.112268518518519</v>
      </c>
      <c r="FB283" t="s">
        <v>14</v>
      </c>
      <c r="FC283">
        <v>0</v>
      </c>
      <c r="FD283">
        <v>1</v>
      </c>
      <c r="FG283" t="s">
        <v>30</v>
      </c>
      <c r="FH283" t="s">
        <v>30</v>
      </c>
      <c r="FI283" t="s">
        <v>30</v>
      </c>
      <c r="FJ283" t="s">
        <v>30</v>
      </c>
      <c r="FK283" t="s">
        <v>30</v>
      </c>
      <c r="FL283">
        <v>1</v>
      </c>
      <c r="FM283" t="s">
        <v>7879</v>
      </c>
      <c r="FN283">
        <v>0</v>
      </c>
      <c r="FO283">
        <v>1</v>
      </c>
      <c r="FP283" t="s">
        <v>7873</v>
      </c>
      <c r="FQ283">
        <v>0</v>
      </c>
      <c r="FR283">
        <v>1</v>
      </c>
      <c r="FS283" t="s">
        <v>30</v>
      </c>
      <c r="FT283" t="s">
        <v>54</v>
      </c>
      <c r="FU283">
        <v>0</v>
      </c>
      <c r="FV283">
        <v>0</v>
      </c>
      <c r="FW283">
        <v>0</v>
      </c>
      <c r="FX283">
        <v>0</v>
      </c>
      <c r="FY283" t="s">
        <v>56</v>
      </c>
      <c r="FZ283" t="s">
        <v>5860</v>
      </c>
      <c r="GA283" t="s">
        <v>4325</v>
      </c>
      <c r="GB283" t="s">
        <v>30</v>
      </c>
      <c r="GC283" t="s">
        <v>30</v>
      </c>
    </row>
    <row r="284" spans="1:185" x14ac:dyDescent="0.25">
      <c r="A284" t="s">
        <v>7873</v>
      </c>
      <c r="B284" t="s">
        <v>3911</v>
      </c>
      <c r="C284" t="s">
        <v>30</v>
      </c>
      <c r="D284" t="s">
        <v>3911</v>
      </c>
      <c r="E284" t="s">
        <v>30</v>
      </c>
      <c r="F284" t="s">
        <v>5860</v>
      </c>
      <c r="G284" t="s">
        <v>5860</v>
      </c>
      <c r="H284" t="s">
        <v>7880</v>
      </c>
      <c r="I284" t="s">
        <v>7881</v>
      </c>
      <c r="J284" t="s">
        <v>6223</v>
      </c>
      <c r="K284" t="s">
        <v>3981</v>
      </c>
      <c r="L284" t="s">
        <v>3971</v>
      </c>
      <c r="M284" t="s">
        <v>7882</v>
      </c>
      <c r="N284" t="s">
        <v>6248</v>
      </c>
      <c r="O284" t="s">
        <v>5748</v>
      </c>
      <c r="P284" t="s">
        <v>7883</v>
      </c>
      <c r="Q284" s="29">
        <v>45352</v>
      </c>
      <c r="R284" s="29">
        <v>45352</v>
      </c>
      <c r="S284">
        <v>0</v>
      </c>
      <c r="T284" t="s">
        <v>7884</v>
      </c>
      <c r="U284" t="s">
        <v>7885</v>
      </c>
      <c r="V284" t="s">
        <v>6230</v>
      </c>
      <c r="W284" t="s">
        <v>7886</v>
      </c>
      <c r="X284" t="s">
        <v>5870</v>
      </c>
      <c r="Y284" s="29">
        <v>45399</v>
      </c>
      <c r="Z284" s="29">
        <v>45412</v>
      </c>
      <c r="AA284" s="29">
        <v>45405</v>
      </c>
      <c r="AB284" t="s">
        <v>33</v>
      </c>
      <c r="AC284" t="s">
        <v>7887</v>
      </c>
      <c r="AD284" t="s">
        <v>7888</v>
      </c>
      <c r="AE284" t="s">
        <v>6927</v>
      </c>
      <c r="AF284" t="s">
        <v>7889</v>
      </c>
      <c r="AG284" t="s">
        <v>34</v>
      </c>
      <c r="AH284" t="s">
        <v>6399</v>
      </c>
      <c r="AI284" t="s">
        <v>7890</v>
      </c>
      <c r="AJ284" t="s">
        <v>7890</v>
      </c>
      <c r="AK284" t="s">
        <v>6230</v>
      </c>
      <c r="AL284" t="s">
        <v>7891</v>
      </c>
      <c r="AM284" t="s">
        <v>5739</v>
      </c>
      <c r="AN284" s="29">
        <v>23626</v>
      </c>
      <c r="AO284">
        <v>2</v>
      </c>
      <c r="AP284" t="s">
        <v>3968</v>
      </c>
      <c r="AQ284" t="s">
        <v>3968</v>
      </c>
      <c r="AR284" t="s">
        <v>3968</v>
      </c>
      <c r="AS284" t="s">
        <v>3968</v>
      </c>
      <c r="AT284" t="s">
        <v>7892</v>
      </c>
      <c r="AU284" t="s">
        <v>6243</v>
      </c>
      <c r="AV284" t="s">
        <v>6244</v>
      </c>
      <c r="AW284" t="s">
        <v>6245</v>
      </c>
      <c r="AX284" t="s">
        <v>3971</v>
      </c>
      <c r="AY284" t="s">
        <v>7893</v>
      </c>
      <c r="AZ284" t="s">
        <v>6405</v>
      </c>
      <c r="BA284" t="s">
        <v>6248</v>
      </c>
      <c r="BB284" t="s">
        <v>6248</v>
      </c>
      <c r="BC284" t="s">
        <v>6248</v>
      </c>
      <c r="BD284" t="s">
        <v>3915</v>
      </c>
      <c r="BE284" t="s">
        <v>3962</v>
      </c>
      <c r="BF284" t="s">
        <v>5748</v>
      </c>
      <c r="BG284" t="s">
        <v>7884</v>
      </c>
      <c r="BH284" t="s">
        <v>7885</v>
      </c>
      <c r="BI284" t="s">
        <v>7894</v>
      </c>
      <c r="BJ284" t="s">
        <v>14</v>
      </c>
      <c r="BK284" s="29">
        <v>23626</v>
      </c>
      <c r="BL284" t="s">
        <v>3914</v>
      </c>
      <c r="BM284" t="s">
        <v>3915</v>
      </c>
      <c r="BN284" s="30">
        <v>45352.862314814804</v>
      </c>
      <c r="BO284" t="s">
        <v>7895</v>
      </c>
      <c r="BP284" t="s">
        <v>7894</v>
      </c>
      <c r="BQ284" t="s">
        <v>7896</v>
      </c>
      <c r="BR284" t="s">
        <v>3962</v>
      </c>
      <c r="BS284" t="s">
        <v>3920</v>
      </c>
      <c r="BT284" t="s">
        <v>4216</v>
      </c>
      <c r="BU284" t="s">
        <v>4217</v>
      </c>
      <c r="BV284" t="s">
        <v>7897</v>
      </c>
      <c r="BW284" t="s">
        <v>7898</v>
      </c>
      <c r="BX284" t="s">
        <v>4306</v>
      </c>
      <c r="BY284" t="s">
        <v>3926</v>
      </c>
      <c r="BZ284" t="s">
        <v>3927</v>
      </c>
      <c r="CA284" s="30">
        <v>45352.649259259299</v>
      </c>
      <c r="CB284" s="30" t="s">
        <v>30</v>
      </c>
      <c r="CC284" s="30">
        <v>45352.681886574101</v>
      </c>
      <c r="CD284" t="s">
        <v>14</v>
      </c>
      <c r="CE284">
        <v>2024</v>
      </c>
      <c r="CF284">
        <v>3</v>
      </c>
      <c r="CG284" t="s">
        <v>4309</v>
      </c>
      <c r="CH284" t="s">
        <v>54</v>
      </c>
      <c r="CI284" t="s">
        <v>3929</v>
      </c>
      <c r="CJ284" t="s">
        <v>4308</v>
      </c>
      <c r="CK284" t="s">
        <v>3931</v>
      </c>
      <c r="CL284" t="s">
        <v>4309</v>
      </c>
      <c r="CM284">
        <v>12243</v>
      </c>
      <c r="CN284" t="s">
        <v>4309</v>
      </c>
      <c r="CO284" t="s">
        <v>4309</v>
      </c>
      <c r="CP284" s="30" t="s">
        <v>30</v>
      </c>
      <c r="CQ284" s="30" t="s">
        <v>30</v>
      </c>
      <c r="CR284" t="s">
        <v>3968</v>
      </c>
      <c r="CS284" t="s">
        <v>5739</v>
      </c>
      <c r="CT284" t="s">
        <v>7891</v>
      </c>
      <c r="CU284">
        <v>23626</v>
      </c>
      <c r="CV284">
        <v>59</v>
      </c>
      <c r="CW284" t="s">
        <v>3935</v>
      </c>
      <c r="CX284" t="s">
        <v>3968</v>
      </c>
      <c r="CY284" t="s">
        <v>5870</v>
      </c>
      <c r="CZ284" t="s">
        <v>5871</v>
      </c>
      <c r="DA284" t="s">
        <v>7899</v>
      </c>
      <c r="DB284" t="s">
        <v>4097</v>
      </c>
      <c r="DC284" t="s">
        <v>7897</v>
      </c>
      <c r="DD284" t="s">
        <v>7900</v>
      </c>
      <c r="DE284" t="s">
        <v>7901</v>
      </c>
      <c r="DF284" t="s">
        <v>5273</v>
      </c>
      <c r="DG284" t="s">
        <v>3968</v>
      </c>
      <c r="DH284" t="s">
        <v>5274</v>
      </c>
      <c r="DI284" t="s">
        <v>5856</v>
      </c>
      <c r="DJ284" t="s">
        <v>5875</v>
      </c>
      <c r="DK284" t="s">
        <v>5860</v>
      </c>
      <c r="DL284" t="s">
        <v>3926</v>
      </c>
      <c r="DM284" t="s">
        <v>3945</v>
      </c>
      <c r="DN284" t="s">
        <v>3927</v>
      </c>
      <c r="DO284" t="s">
        <v>4306</v>
      </c>
      <c r="DP284" t="s">
        <v>4320</v>
      </c>
      <c r="DQ284" t="s">
        <v>14</v>
      </c>
      <c r="DR284" t="s">
        <v>4320</v>
      </c>
      <c r="DS284" t="s">
        <v>3948</v>
      </c>
      <c r="DT284" t="s">
        <v>3949</v>
      </c>
      <c r="DU284" t="s">
        <v>7902</v>
      </c>
      <c r="DV284">
        <v>-1</v>
      </c>
      <c r="DW284">
        <v>-1</v>
      </c>
      <c r="DX284" t="s">
        <v>3931</v>
      </c>
      <c r="DY284" t="s">
        <v>5876</v>
      </c>
      <c r="DZ284" s="30" t="s">
        <v>30</v>
      </c>
      <c r="EA284" t="s">
        <v>3931</v>
      </c>
      <c r="EB284" t="s">
        <v>3931</v>
      </c>
      <c r="EC284" t="s">
        <v>3931</v>
      </c>
      <c r="ED284" t="s">
        <v>3931</v>
      </c>
      <c r="EE284" t="s">
        <v>5748</v>
      </c>
      <c r="EF284" t="s">
        <v>7884</v>
      </c>
      <c r="EG284" t="s">
        <v>4325</v>
      </c>
      <c r="EH284">
        <v>0</v>
      </c>
      <c r="EI284">
        <v>0</v>
      </c>
      <c r="EJ284">
        <v>0</v>
      </c>
      <c r="EK284">
        <v>0</v>
      </c>
      <c r="EL284">
        <v>0</v>
      </c>
      <c r="EM284">
        <v>0</v>
      </c>
      <c r="EN284">
        <v>0</v>
      </c>
      <c r="EO284">
        <v>1</v>
      </c>
      <c r="EP284">
        <v>0</v>
      </c>
      <c r="EQ284">
        <v>0</v>
      </c>
      <c r="ER284">
        <v>1</v>
      </c>
      <c r="ES284" t="s">
        <v>62</v>
      </c>
      <c r="ET284" t="s">
        <v>7897</v>
      </c>
      <c r="EU284">
        <v>0</v>
      </c>
      <c r="EV284" t="s">
        <v>30</v>
      </c>
      <c r="EW284" t="s">
        <v>30</v>
      </c>
      <c r="EX284" t="s">
        <v>30</v>
      </c>
      <c r="EY284" t="s">
        <v>30</v>
      </c>
      <c r="EZ284" t="str">
        <f t="shared" si="4"/>
        <v/>
      </c>
      <c r="FA284">
        <v>0.213055555555556</v>
      </c>
      <c r="FB284" t="s">
        <v>14</v>
      </c>
      <c r="FC284">
        <v>0</v>
      </c>
      <c r="FD284">
        <v>1</v>
      </c>
      <c r="FG284" t="s">
        <v>33</v>
      </c>
      <c r="FH284">
        <v>1</v>
      </c>
      <c r="FI284" t="s">
        <v>34</v>
      </c>
      <c r="FJ284">
        <v>0</v>
      </c>
      <c r="FK284">
        <v>1</v>
      </c>
      <c r="FL284">
        <v>1</v>
      </c>
      <c r="FM284" t="s">
        <v>7879</v>
      </c>
      <c r="FN284">
        <v>0</v>
      </c>
      <c r="FO284">
        <v>1</v>
      </c>
      <c r="FP284" t="s">
        <v>7873</v>
      </c>
      <c r="FQ284">
        <v>0</v>
      </c>
      <c r="FR284">
        <v>1</v>
      </c>
      <c r="FS284" t="s">
        <v>30</v>
      </c>
      <c r="FT284" t="s">
        <v>54</v>
      </c>
      <c r="FU284">
        <v>0</v>
      </c>
      <c r="FV284">
        <v>0</v>
      </c>
      <c r="FW284">
        <v>0</v>
      </c>
      <c r="FX284">
        <v>0</v>
      </c>
      <c r="FY284" t="s">
        <v>62</v>
      </c>
      <c r="FZ284" t="s">
        <v>5860</v>
      </c>
      <c r="GA284" t="s">
        <v>4325</v>
      </c>
      <c r="GB284" t="s">
        <v>30</v>
      </c>
      <c r="GC284" t="s">
        <v>30</v>
      </c>
    </row>
    <row r="285" spans="1:185" x14ac:dyDescent="0.25">
      <c r="A285" t="s">
        <v>7873</v>
      </c>
      <c r="B285" t="s">
        <v>3911</v>
      </c>
      <c r="C285" t="s">
        <v>30</v>
      </c>
      <c r="D285" t="s">
        <v>3911</v>
      </c>
      <c r="E285" t="s">
        <v>30</v>
      </c>
      <c r="F285" t="s">
        <v>5860</v>
      </c>
      <c r="G285" t="s">
        <v>5860</v>
      </c>
      <c r="H285" t="s">
        <v>30</v>
      </c>
      <c r="I285" t="s">
        <v>30</v>
      </c>
      <c r="J285" t="s">
        <v>30</v>
      </c>
      <c r="K285" t="s">
        <v>30</v>
      </c>
      <c r="L285" t="s">
        <v>30</v>
      </c>
      <c r="M285" t="s">
        <v>30</v>
      </c>
      <c r="N285" t="s">
        <v>30</v>
      </c>
      <c r="O285" t="s">
        <v>30</v>
      </c>
      <c r="P285" t="s">
        <v>30</v>
      </c>
      <c r="Q285" s="29" t="s">
        <v>30</v>
      </c>
      <c r="R285" s="29" t="s">
        <v>30</v>
      </c>
      <c r="S285" t="s">
        <v>30</v>
      </c>
      <c r="T285" t="s">
        <v>30</v>
      </c>
      <c r="U285" t="s">
        <v>30</v>
      </c>
      <c r="V285" t="s">
        <v>30</v>
      </c>
      <c r="W285" t="s">
        <v>30</v>
      </c>
      <c r="X285" t="s">
        <v>30</v>
      </c>
      <c r="Y285" s="29" t="s">
        <v>30</v>
      </c>
      <c r="Z285" s="29" t="s">
        <v>30</v>
      </c>
      <c r="AA285" s="29" t="s">
        <v>30</v>
      </c>
      <c r="AB285" t="s">
        <v>30</v>
      </c>
      <c r="AC285" t="s">
        <v>30</v>
      </c>
      <c r="AD285" t="s">
        <v>30</v>
      </c>
      <c r="AE285" t="s">
        <v>30</v>
      </c>
      <c r="AF285" t="s">
        <v>30</v>
      </c>
      <c r="AG285" t="s">
        <v>30</v>
      </c>
      <c r="AH285" t="s">
        <v>30</v>
      </c>
      <c r="AI285" t="s">
        <v>30</v>
      </c>
      <c r="AJ285" t="s">
        <v>7903</v>
      </c>
      <c r="AK285" t="s">
        <v>30</v>
      </c>
      <c r="AL285" t="s">
        <v>30</v>
      </c>
      <c r="AM285" t="s">
        <v>30</v>
      </c>
      <c r="AN285" s="29" t="s">
        <v>30</v>
      </c>
      <c r="AO285" t="s">
        <v>30</v>
      </c>
      <c r="AP285" t="s">
        <v>30</v>
      </c>
      <c r="AQ285" t="s">
        <v>30</v>
      </c>
      <c r="AR285" t="s">
        <v>30</v>
      </c>
      <c r="AS285" t="s">
        <v>30</v>
      </c>
      <c r="AT285" t="s">
        <v>30</v>
      </c>
      <c r="AU285" t="s">
        <v>30</v>
      </c>
      <c r="AV285" t="s">
        <v>30</v>
      </c>
      <c r="AW285" t="s">
        <v>30</v>
      </c>
      <c r="AX285" t="s">
        <v>30</v>
      </c>
      <c r="AY285" t="s">
        <v>30</v>
      </c>
      <c r="AZ285" t="s">
        <v>30</v>
      </c>
      <c r="BA285" t="s">
        <v>30</v>
      </c>
      <c r="BB285" t="s">
        <v>30</v>
      </c>
      <c r="BC285" t="s">
        <v>30</v>
      </c>
      <c r="BD285" t="s">
        <v>30</v>
      </c>
      <c r="BE285" t="s">
        <v>30</v>
      </c>
      <c r="BF285" t="s">
        <v>30</v>
      </c>
      <c r="BG285" t="s">
        <v>30</v>
      </c>
      <c r="BH285" t="s">
        <v>30</v>
      </c>
      <c r="BI285" t="s">
        <v>30</v>
      </c>
      <c r="BJ285" t="s">
        <v>30</v>
      </c>
      <c r="BK285" s="29" t="s">
        <v>30</v>
      </c>
      <c r="BL285" t="s">
        <v>3914</v>
      </c>
      <c r="BM285" t="s">
        <v>3915</v>
      </c>
      <c r="BN285" s="30">
        <v>45505.425000000003</v>
      </c>
      <c r="BO285" t="s">
        <v>7904</v>
      </c>
      <c r="BP285" t="s">
        <v>6571</v>
      </c>
      <c r="BQ285" t="s">
        <v>6572</v>
      </c>
      <c r="BR285" t="s">
        <v>3962</v>
      </c>
      <c r="BS285" t="s">
        <v>3920</v>
      </c>
      <c r="BT285" t="s">
        <v>4416</v>
      </c>
      <c r="BU285" t="s">
        <v>5215</v>
      </c>
      <c r="BV285" t="s">
        <v>4618</v>
      </c>
      <c r="BW285" t="s">
        <v>4619</v>
      </c>
      <c r="BX285" t="s">
        <v>4306</v>
      </c>
      <c r="BY285" t="s">
        <v>3926</v>
      </c>
      <c r="BZ285" t="s">
        <v>3927</v>
      </c>
      <c r="CA285" s="30">
        <v>45505.421655092599</v>
      </c>
      <c r="CB285" s="30">
        <v>45505.421655092599</v>
      </c>
      <c r="CC285" s="30">
        <v>45505.372685185197</v>
      </c>
      <c r="CD285" t="s">
        <v>14</v>
      </c>
      <c r="CE285">
        <v>2024</v>
      </c>
      <c r="CF285">
        <v>8</v>
      </c>
      <c r="CG285" t="s">
        <v>7905</v>
      </c>
      <c r="CH285" t="s">
        <v>55</v>
      </c>
      <c r="CI285" t="s">
        <v>3929</v>
      </c>
      <c r="CJ285" t="s">
        <v>4308</v>
      </c>
      <c r="CK285" t="s">
        <v>3931</v>
      </c>
      <c r="CL285" t="s">
        <v>7905</v>
      </c>
      <c r="CM285">
        <v>60471</v>
      </c>
      <c r="CN285" t="s">
        <v>7905</v>
      </c>
      <c r="CO285" t="s">
        <v>7905</v>
      </c>
      <c r="CP285" s="30" t="s">
        <v>30</v>
      </c>
      <c r="CQ285" s="30" t="s">
        <v>30</v>
      </c>
      <c r="CR285" t="s">
        <v>3968</v>
      </c>
      <c r="CS285" t="s">
        <v>5995</v>
      </c>
      <c r="CT285" t="s">
        <v>6299</v>
      </c>
      <c r="CU285">
        <v>31251</v>
      </c>
      <c r="CV285">
        <v>39</v>
      </c>
      <c r="CW285" t="s">
        <v>3935</v>
      </c>
      <c r="CX285" t="s">
        <v>3968</v>
      </c>
      <c r="CY285" t="s">
        <v>5870</v>
      </c>
      <c r="CZ285" t="s">
        <v>5871</v>
      </c>
      <c r="DA285" t="s">
        <v>7906</v>
      </c>
      <c r="DB285" t="s">
        <v>4618</v>
      </c>
      <c r="DC285" t="s">
        <v>4618</v>
      </c>
      <c r="DD285" t="s">
        <v>4626</v>
      </c>
      <c r="DE285" t="s">
        <v>4627</v>
      </c>
      <c r="DF285" t="s">
        <v>5874</v>
      </c>
      <c r="DG285" t="s">
        <v>3968</v>
      </c>
      <c r="DH285" t="s">
        <v>4629</v>
      </c>
      <c r="DI285" t="s">
        <v>5856</v>
      </c>
      <c r="DJ285" t="s">
        <v>5875</v>
      </c>
      <c r="DK285" t="s">
        <v>5860</v>
      </c>
      <c r="DL285" t="s">
        <v>3926</v>
      </c>
      <c r="DM285" t="s">
        <v>3945</v>
      </c>
      <c r="DN285" t="s">
        <v>3927</v>
      </c>
      <c r="DO285" t="s">
        <v>4306</v>
      </c>
      <c r="DP285" t="s">
        <v>4320</v>
      </c>
      <c r="DQ285" t="s">
        <v>14</v>
      </c>
      <c r="DR285" t="s">
        <v>4320</v>
      </c>
      <c r="DS285" t="s">
        <v>3948</v>
      </c>
      <c r="DT285" t="s">
        <v>3949</v>
      </c>
      <c r="DU285" t="s">
        <v>7907</v>
      </c>
      <c r="DV285">
        <v>-1</v>
      </c>
      <c r="DW285">
        <v>-1</v>
      </c>
      <c r="DX285" t="s">
        <v>3931</v>
      </c>
      <c r="DY285" t="s">
        <v>5876</v>
      </c>
      <c r="DZ285" s="30" t="s">
        <v>30</v>
      </c>
      <c r="EA285" t="s">
        <v>3931</v>
      </c>
      <c r="EB285" t="s">
        <v>3931</v>
      </c>
      <c r="EC285" t="s">
        <v>3931</v>
      </c>
      <c r="ED285" t="s">
        <v>3931</v>
      </c>
      <c r="EE285" t="s">
        <v>6578</v>
      </c>
      <c r="EF285" t="s">
        <v>7908</v>
      </c>
      <c r="EG285" t="s">
        <v>4325</v>
      </c>
      <c r="EH285">
        <v>0</v>
      </c>
      <c r="EI285">
        <v>0</v>
      </c>
      <c r="EJ285">
        <v>0</v>
      </c>
      <c r="EK285">
        <v>0</v>
      </c>
      <c r="EL285">
        <v>0</v>
      </c>
      <c r="EM285">
        <v>0</v>
      </c>
      <c r="EN285">
        <v>0</v>
      </c>
      <c r="EO285">
        <v>1</v>
      </c>
      <c r="EP285">
        <v>0</v>
      </c>
      <c r="EQ285">
        <v>0</v>
      </c>
      <c r="ER285">
        <v>1</v>
      </c>
      <c r="ES285" t="s">
        <v>62</v>
      </c>
      <c r="ET285" t="s">
        <v>4618</v>
      </c>
      <c r="EU285">
        <v>0</v>
      </c>
      <c r="EV285" t="s">
        <v>30</v>
      </c>
      <c r="EW285" t="s">
        <v>30</v>
      </c>
      <c r="EX285" t="s">
        <v>30</v>
      </c>
      <c r="EY285" t="s">
        <v>30</v>
      </c>
      <c r="EZ285" t="str">
        <f t="shared" si="4"/>
        <v/>
      </c>
      <c r="FA285">
        <v>3.3449074074074102E-3</v>
      </c>
      <c r="FB285" t="s">
        <v>14</v>
      </c>
      <c r="FC285">
        <v>0</v>
      </c>
      <c r="FD285">
        <v>1</v>
      </c>
      <c r="FG285" t="s">
        <v>30</v>
      </c>
      <c r="FH285" t="s">
        <v>30</v>
      </c>
      <c r="FI285" t="s">
        <v>30</v>
      </c>
      <c r="FJ285" t="s">
        <v>30</v>
      </c>
      <c r="FK285" t="s">
        <v>30</v>
      </c>
      <c r="FL285">
        <v>1</v>
      </c>
      <c r="FM285" t="s">
        <v>7879</v>
      </c>
      <c r="FN285">
        <v>0</v>
      </c>
      <c r="FO285">
        <v>1</v>
      </c>
      <c r="FP285" t="s">
        <v>7873</v>
      </c>
      <c r="FQ285">
        <v>0</v>
      </c>
      <c r="FR285">
        <v>1</v>
      </c>
      <c r="FS285" t="s">
        <v>30</v>
      </c>
      <c r="FT285" t="s">
        <v>55</v>
      </c>
      <c r="FU285">
        <v>0</v>
      </c>
      <c r="FV285">
        <v>0</v>
      </c>
      <c r="FW285">
        <v>0</v>
      </c>
      <c r="FX285">
        <v>0</v>
      </c>
      <c r="FY285" t="s">
        <v>62</v>
      </c>
      <c r="FZ285" t="s">
        <v>5860</v>
      </c>
      <c r="GA285" t="s">
        <v>4325</v>
      </c>
      <c r="GB285" t="s">
        <v>30</v>
      </c>
      <c r="GC285" t="s">
        <v>30</v>
      </c>
    </row>
    <row r="286" spans="1:185" x14ac:dyDescent="0.25">
      <c r="A286" t="s">
        <v>7873</v>
      </c>
      <c r="B286" t="s">
        <v>3911</v>
      </c>
      <c r="C286" t="s">
        <v>30</v>
      </c>
      <c r="D286" t="s">
        <v>3911</v>
      </c>
      <c r="E286" t="s">
        <v>30</v>
      </c>
      <c r="F286" t="s">
        <v>5860</v>
      </c>
      <c r="G286" t="s">
        <v>5860</v>
      </c>
      <c r="H286" t="s">
        <v>30</v>
      </c>
      <c r="I286" t="s">
        <v>30</v>
      </c>
      <c r="J286" t="s">
        <v>30</v>
      </c>
      <c r="K286" t="s">
        <v>30</v>
      </c>
      <c r="L286" t="s">
        <v>30</v>
      </c>
      <c r="M286" t="s">
        <v>30</v>
      </c>
      <c r="N286" t="s">
        <v>30</v>
      </c>
      <c r="O286" t="s">
        <v>30</v>
      </c>
      <c r="P286" t="s">
        <v>30</v>
      </c>
      <c r="Q286" s="29" t="s">
        <v>30</v>
      </c>
      <c r="R286" s="29" t="s">
        <v>30</v>
      </c>
      <c r="S286" t="s">
        <v>30</v>
      </c>
      <c r="T286" t="s">
        <v>30</v>
      </c>
      <c r="U286" t="s">
        <v>30</v>
      </c>
      <c r="V286" t="s">
        <v>30</v>
      </c>
      <c r="W286" t="s">
        <v>30</v>
      </c>
      <c r="X286" t="s">
        <v>30</v>
      </c>
      <c r="Y286" s="29" t="s">
        <v>30</v>
      </c>
      <c r="Z286" s="29" t="s">
        <v>30</v>
      </c>
      <c r="AA286" s="29" t="s">
        <v>30</v>
      </c>
      <c r="AB286" t="s">
        <v>30</v>
      </c>
      <c r="AC286" t="s">
        <v>30</v>
      </c>
      <c r="AD286" t="s">
        <v>30</v>
      </c>
      <c r="AE286" t="s">
        <v>30</v>
      </c>
      <c r="AF286" t="s">
        <v>30</v>
      </c>
      <c r="AG286" t="s">
        <v>30</v>
      </c>
      <c r="AH286" t="s">
        <v>30</v>
      </c>
      <c r="AI286" t="s">
        <v>30</v>
      </c>
      <c r="AJ286" t="s">
        <v>7909</v>
      </c>
      <c r="AK286" t="s">
        <v>30</v>
      </c>
      <c r="AL286" t="s">
        <v>30</v>
      </c>
      <c r="AM286" t="s">
        <v>30</v>
      </c>
      <c r="AN286" s="29" t="s">
        <v>30</v>
      </c>
      <c r="AO286" t="s">
        <v>30</v>
      </c>
      <c r="AP286" t="s">
        <v>30</v>
      </c>
      <c r="AQ286" t="s">
        <v>30</v>
      </c>
      <c r="AR286" t="s">
        <v>30</v>
      </c>
      <c r="AS286" t="s">
        <v>30</v>
      </c>
      <c r="AT286" t="s">
        <v>30</v>
      </c>
      <c r="AU286" t="s">
        <v>30</v>
      </c>
      <c r="AV286" t="s">
        <v>30</v>
      </c>
      <c r="AW286" t="s">
        <v>30</v>
      </c>
      <c r="AX286" t="s">
        <v>30</v>
      </c>
      <c r="AY286" t="s">
        <v>30</v>
      </c>
      <c r="AZ286" t="s">
        <v>30</v>
      </c>
      <c r="BA286" t="s">
        <v>30</v>
      </c>
      <c r="BB286" t="s">
        <v>30</v>
      </c>
      <c r="BC286" t="s">
        <v>30</v>
      </c>
      <c r="BD286" t="s">
        <v>30</v>
      </c>
      <c r="BE286" t="s">
        <v>30</v>
      </c>
      <c r="BF286" t="s">
        <v>30</v>
      </c>
      <c r="BG286" t="s">
        <v>30</v>
      </c>
      <c r="BH286" t="s">
        <v>30</v>
      </c>
      <c r="BI286" t="s">
        <v>30</v>
      </c>
      <c r="BJ286" t="s">
        <v>30</v>
      </c>
      <c r="BK286" s="29" t="s">
        <v>30</v>
      </c>
      <c r="BL286" t="s">
        <v>3914</v>
      </c>
      <c r="BM286" t="s">
        <v>3915</v>
      </c>
      <c r="BN286" s="30">
        <v>45588.632037037001</v>
      </c>
      <c r="BO286" t="s">
        <v>7910</v>
      </c>
      <c r="BP286" t="s">
        <v>7911</v>
      </c>
      <c r="BQ286" t="s">
        <v>7912</v>
      </c>
      <c r="BR286" t="s">
        <v>3962</v>
      </c>
      <c r="BS286" t="s">
        <v>3920</v>
      </c>
      <c r="BT286" t="s">
        <v>4013</v>
      </c>
      <c r="BU286" t="s">
        <v>4014</v>
      </c>
      <c r="BV286" t="s">
        <v>4742</v>
      </c>
      <c r="BW286" t="s">
        <v>7913</v>
      </c>
      <c r="BX286" t="s">
        <v>4306</v>
      </c>
      <c r="BY286" t="s">
        <v>3926</v>
      </c>
      <c r="BZ286" t="s">
        <v>3927</v>
      </c>
      <c r="CA286" s="30">
        <v>45588.630023148202</v>
      </c>
      <c r="CB286" s="30">
        <v>45588.630023148202</v>
      </c>
      <c r="CC286" s="30">
        <v>45588.575219907398</v>
      </c>
      <c r="CD286" t="s">
        <v>14</v>
      </c>
      <c r="CE286">
        <v>2024</v>
      </c>
      <c r="CF286">
        <v>10</v>
      </c>
      <c r="CG286" t="s">
        <v>4309</v>
      </c>
      <c r="CH286" t="s">
        <v>55</v>
      </c>
      <c r="CI286" t="s">
        <v>3929</v>
      </c>
      <c r="CJ286" t="s">
        <v>4308</v>
      </c>
      <c r="CK286" t="s">
        <v>3931</v>
      </c>
      <c r="CL286" t="s">
        <v>4309</v>
      </c>
      <c r="CM286">
        <v>12243</v>
      </c>
      <c r="CN286" t="s">
        <v>4309</v>
      </c>
      <c r="CO286" t="s">
        <v>4309</v>
      </c>
      <c r="CP286" s="30" t="s">
        <v>30</v>
      </c>
      <c r="CQ286" s="30" t="s">
        <v>30</v>
      </c>
      <c r="CR286" t="s">
        <v>3968</v>
      </c>
      <c r="CS286" t="s">
        <v>4071</v>
      </c>
      <c r="CT286" t="s">
        <v>7914</v>
      </c>
      <c r="CU286">
        <v>32406</v>
      </c>
      <c r="CV286">
        <v>36</v>
      </c>
      <c r="CW286" t="s">
        <v>3935</v>
      </c>
      <c r="CX286" t="s">
        <v>3968</v>
      </c>
      <c r="CY286" t="s">
        <v>7915</v>
      </c>
      <c r="CZ286" t="s">
        <v>5871</v>
      </c>
      <c r="DA286" t="s">
        <v>7916</v>
      </c>
      <c r="DB286" t="s">
        <v>4742</v>
      </c>
      <c r="DC286" t="s">
        <v>4742</v>
      </c>
      <c r="DD286" t="s">
        <v>7917</v>
      </c>
      <c r="DE286" t="s">
        <v>5458</v>
      </c>
      <c r="DF286" t="s">
        <v>4750</v>
      </c>
      <c r="DG286" t="s">
        <v>3968</v>
      </c>
      <c r="DH286" t="s">
        <v>4469</v>
      </c>
      <c r="DI286" t="s">
        <v>5856</v>
      </c>
      <c r="DJ286" t="s">
        <v>5875</v>
      </c>
      <c r="DK286" t="s">
        <v>5860</v>
      </c>
      <c r="DL286" t="s">
        <v>3926</v>
      </c>
      <c r="DM286" t="s">
        <v>3945</v>
      </c>
      <c r="DN286" t="s">
        <v>3927</v>
      </c>
      <c r="DO286" t="s">
        <v>4306</v>
      </c>
      <c r="DP286" t="s">
        <v>4320</v>
      </c>
      <c r="DQ286" t="s">
        <v>14</v>
      </c>
      <c r="DR286" t="s">
        <v>4320</v>
      </c>
      <c r="DS286" t="s">
        <v>3948</v>
      </c>
      <c r="DT286" t="s">
        <v>3949</v>
      </c>
      <c r="DU286" t="s">
        <v>7918</v>
      </c>
      <c r="DV286">
        <v>-1</v>
      </c>
      <c r="DW286">
        <v>-1</v>
      </c>
      <c r="DX286" t="s">
        <v>3931</v>
      </c>
      <c r="DY286" t="s">
        <v>5876</v>
      </c>
      <c r="DZ286" s="30" t="s">
        <v>30</v>
      </c>
      <c r="EA286" t="s">
        <v>3931</v>
      </c>
      <c r="EB286" t="s">
        <v>3931</v>
      </c>
      <c r="EC286" t="s">
        <v>3931</v>
      </c>
      <c r="ED286" t="s">
        <v>3931</v>
      </c>
      <c r="EE286" t="s">
        <v>7919</v>
      </c>
      <c r="EF286" t="s">
        <v>7920</v>
      </c>
      <c r="EG286" t="s">
        <v>4325</v>
      </c>
      <c r="EH286">
        <v>0</v>
      </c>
      <c r="EI286">
        <v>0</v>
      </c>
      <c r="EJ286">
        <v>0</v>
      </c>
      <c r="EK286">
        <v>0</v>
      </c>
      <c r="EL286">
        <v>0</v>
      </c>
      <c r="EM286">
        <v>0</v>
      </c>
      <c r="EN286">
        <v>0</v>
      </c>
      <c r="EO286">
        <v>1</v>
      </c>
      <c r="EP286">
        <v>0</v>
      </c>
      <c r="EQ286">
        <v>0</v>
      </c>
      <c r="ER286">
        <v>1</v>
      </c>
      <c r="ES286" t="s">
        <v>53</v>
      </c>
      <c r="ET286" t="s">
        <v>4742</v>
      </c>
      <c r="EU286">
        <v>0</v>
      </c>
      <c r="EV286" t="s">
        <v>30</v>
      </c>
      <c r="EW286" t="s">
        <v>30</v>
      </c>
      <c r="EX286" t="s">
        <v>30</v>
      </c>
      <c r="EY286" t="s">
        <v>30</v>
      </c>
      <c r="EZ286" t="str">
        <f t="shared" si="4"/>
        <v/>
      </c>
      <c r="FA286">
        <v>2.0138888888888901E-3</v>
      </c>
      <c r="FB286" t="s">
        <v>14</v>
      </c>
      <c r="FC286">
        <v>0</v>
      </c>
      <c r="FD286">
        <v>1</v>
      </c>
      <c r="FG286" t="s">
        <v>30</v>
      </c>
      <c r="FH286" t="s">
        <v>30</v>
      </c>
      <c r="FI286" t="s">
        <v>30</v>
      </c>
      <c r="FJ286" t="s">
        <v>30</v>
      </c>
      <c r="FK286" t="s">
        <v>30</v>
      </c>
      <c r="FL286">
        <v>1</v>
      </c>
      <c r="FM286" t="s">
        <v>7879</v>
      </c>
      <c r="FN286">
        <v>0</v>
      </c>
      <c r="FO286">
        <v>1</v>
      </c>
      <c r="FP286" t="s">
        <v>7873</v>
      </c>
      <c r="FQ286">
        <v>0</v>
      </c>
      <c r="FR286">
        <v>1</v>
      </c>
      <c r="FS286" t="s">
        <v>30</v>
      </c>
      <c r="FT286" t="s">
        <v>55</v>
      </c>
      <c r="FU286">
        <v>0</v>
      </c>
      <c r="FV286">
        <v>0</v>
      </c>
      <c r="FW286">
        <v>0</v>
      </c>
      <c r="FX286">
        <v>0</v>
      </c>
      <c r="FY286" t="s">
        <v>53</v>
      </c>
      <c r="FZ286" t="s">
        <v>5860</v>
      </c>
      <c r="GA286" t="s">
        <v>4325</v>
      </c>
      <c r="GB286" t="s">
        <v>30</v>
      </c>
      <c r="GC286" t="s">
        <v>30</v>
      </c>
    </row>
    <row r="287" spans="1:185" x14ac:dyDescent="0.25">
      <c r="A287" t="s">
        <v>7921</v>
      </c>
      <c r="B287" t="s">
        <v>3911</v>
      </c>
      <c r="C287" t="s">
        <v>30</v>
      </c>
      <c r="D287" t="s">
        <v>3911</v>
      </c>
      <c r="E287" t="s">
        <v>30</v>
      </c>
      <c r="F287" t="s">
        <v>7841</v>
      </c>
      <c r="G287" t="s">
        <v>7841</v>
      </c>
      <c r="H287" t="s">
        <v>30</v>
      </c>
      <c r="I287" t="s">
        <v>30</v>
      </c>
      <c r="J287" t="s">
        <v>30</v>
      </c>
      <c r="K287" t="s">
        <v>30</v>
      </c>
      <c r="L287" t="s">
        <v>30</v>
      </c>
      <c r="M287" t="s">
        <v>30</v>
      </c>
      <c r="N287" t="s">
        <v>30</v>
      </c>
      <c r="O287" t="s">
        <v>30</v>
      </c>
      <c r="P287" t="s">
        <v>30</v>
      </c>
      <c r="Q287" s="29" t="s">
        <v>30</v>
      </c>
      <c r="R287" s="29" t="s">
        <v>30</v>
      </c>
      <c r="S287" t="s">
        <v>30</v>
      </c>
      <c r="T287" t="s">
        <v>30</v>
      </c>
      <c r="U287" t="s">
        <v>30</v>
      </c>
      <c r="V287" t="s">
        <v>30</v>
      </c>
      <c r="W287" t="s">
        <v>30</v>
      </c>
      <c r="X287" t="s">
        <v>30</v>
      </c>
      <c r="Y287" s="29" t="s">
        <v>30</v>
      </c>
      <c r="Z287" s="29" t="s">
        <v>30</v>
      </c>
      <c r="AA287" s="29" t="s">
        <v>30</v>
      </c>
      <c r="AB287" t="s">
        <v>30</v>
      </c>
      <c r="AC287" t="s">
        <v>30</v>
      </c>
      <c r="AD287" t="s">
        <v>30</v>
      </c>
      <c r="AE287" t="s">
        <v>30</v>
      </c>
      <c r="AF287" t="s">
        <v>30</v>
      </c>
      <c r="AG287" t="s">
        <v>30</v>
      </c>
      <c r="AH287" t="s">
        <v>30</v>
      </c>
      <c r="AI287" t="s">
        <v>30</v>
      </c>
      <c r="AJ287" t="s">
        <v>7922</v>
      </c>
      <c r="AK287" t="s">
        <v>30</v>
      </c>
      <c r="AL287" t="s">
        <v>30</v>
      </c>
      <c r="AM287" t="s">
        <v>30</v>
      </c>
      <c r="AN287" s="29" t="s">
        <v>30</v>
      </c>
      <c r="AO287" t="s">
        <v>30</v>
      </c>
      <c r="AP287" t="s">
        <v>30</v>
      </c>
      <c r="AQ287" t="s">
        <v>30</v>
      </c>
      <c r="AR287" t="s">
        <v>30</v>
      </c>
      <c r="AS287" t="s">
        <v>30</v>
      </c>
      <c r="AT287" t="s">
        <v>30</v>
      </c>
      <c r="AU287" t="s">
        <v>30</v>
      </c>
      <c r="AV287" t="s">
        <v>30</v>
      </c>
      <c r="AW287" t="s">
        <v>30</v>
      </c>
      <c r="AX287" t="s">
        <v>30</v>
      </c>
      <c r="AY287" t="s">
        <v>30</v>
      </c>
      <c r="AZ287" t="s">
        <v>30</v>
      </c>
      <c r="BA287" t="s">
        <v>30</v>
      </c>
      <c r="BB287" t="s">
        <v>30</v>
      </c>
      <c r="BC287" t="s">
        <v>30</v>
      </c>
      <c r="BD287" t="s">
        <v>30</v>
      </c>
      <c r="BE287" t="s">
        <v>30</v>
      </c>
      <c r="BF287" t="s">
        <v>30</v>
      </c>
      <c r="BG287" t="s">
        <v>30</v>
      </c>
      <c r="BH287" t="s">
        <v>30</v>
      </c>
      <c r="BI287" t="s">
        <v>30</v>
      </c>
      <c r="BJ287" t="s">
        <v>30</v>
      </c>
      <c r="BK287" s="29" t="s">
        <v>30</v>
      </c>
      <c r="BL287" t="s">
        <v>3914</v>
      </c>
      <c r="BM287" t="s">
        <v>3915</v>
      </c>
      <c r="BN287" s="30">
        <v>45643.477256944403</v>
      </c>
      <c r="BO287" t="s">
        <v>7923</v>
      </c>
      <c r="BP287" t="s">
        <v>4457</v>
      </c>
      <c r="BQ287" t="s">
        <v>4458</v>
      </c>
      <c r="BR287" t="s">
        <v>3962</v>
      </c>
      <c r="BS287" t="s">
        <v>3920</v>
      </c>
      <c r="BT287" t="s">
        <v>4013</v>
      </c>
      <c r="BU287" t="s">
        <v>4014</v>
      </c>
      <c r="BV287" t="s">
        <v>7924</v>
      </c>
      <c r="BW287" t="s">
        <v>7925</v>
      </c>
      <c r="BX287" t="s">
        <v>7386</v>
      </c>
      <c r="BY287" t="s">
        <v>3926</v>
      </c>
      <c r="BZ287" t="s">
        <v>4123</v>
      </c>
      <c r="CA287" s="30">
        <v>45643.458020833299</v>
      </c>
      <c r="CB287" s="30">
        <v>45643.458020833299</v>
      </c>
      <c r="CC287" s="30">
        <v>45639.441053240698</v>
      </c>
      <c r="CD287" t="s">
        <v>15</v>
      </c>
      <c r="CE287">
        <v>2024</v>
      </c>
      <c r="CF287">
        <v>12</v>
      </c>
      <c r="CG287" t="s">
        <v>7926</v>
      </c>
      <c r="CH287" t="s">
        <v>55</v>
      </c>
      <c r="CI287" t="s">
        <v>3929</v>
      </c>
      <c r="CJ287" t="s">
        <v>3930</v>
      </c>
      <c r="CK287" t="s">
        <v>7926</v>
      </c>
      <c r="CL287" t="s">
        <v>3931</v>
      </c>
      <c r="CM287">
        <v>2035</v>
      </c>
      <c r="CN287" t="s">
        <v>3967</v>
      </c>
      <c r="CO287" t="s">
        <v>7926</v>
      </c>
      <c r="CP287" s="30">
        <v>45643</v>
      </c>
      <c r="CQ287" s="30">
        <v>45825</v>
      </c>
      <c r="CR287" t="s">
        <v>3968</v>
      </c>
      <c r="CS287" t="s">
        <v>4462</v>
      </c>
      <c r="CT287" t="s">
        <v>4463</v>
      </c>
      <c r="CU287">
        <v>19408</v>
      </c>
      <c r="CV287">
        <v>71</v>
      </c>
      <c r="CW287" t="s">
        <v>3971</v>
      </c>
      <c r="CX287" t="s">
        <v>3968</v>
      </c>
      <c r="CY287" t="s">
        <v>7927</v>
      </c>
      <c r="CZ287" t="s">
        <v>7928</v>
      </c>
      <c r="DA287" t="s">
        <v>7929</v>
      </c>
      <c r="DB287" t="s">
        <v>7924</v>
      </c>
      <c r="DC287" t="s">
        <v>7924</v>
      </c>
      <c r="DD287" t="s">
        <v>5086</v>
      </c>
      <c r="DE287" t="s">
        <v>7930</v>
      </c>
      <c r="DF287" t="s">
        <v>7931</v>
      </c>
      <c r="DG287" t="s">
        <v>3968</v>
      </c>
      <c r="DH287" t="s">
        <v>7932</v>
      </c>
      <c r="DI287" t="s">
        <v>4184</v>
      </c>
      <c r="DJ287" t="s">
        <v>4185</v>
      </c>
      <c r="DK287" t="s">
        <v>7841</v>
      </c>
      <c r="DL287" t="s">
        <v>3926</v>
      </c>
      <c r="DM287" t="s">
        <v>4136</v>
      </c>
      <c r="DN287" t="s">
        <v>4123</v>
      </c>
      <c r="DO287" t="s">
        <v>7386</v>
      </c>
      <c r="DP287" t="s">
        <v>3980</v>
      </c>
      <c r="DQ287" t="s">
        <v>15</v>
      </c>
      <c r="DR287" t="s">
        <v>3980</v>
      </c>
      <c r="DS287" t="s">
        <v>3981</v>
      </c>
      <c r="DT287" t="s">
        <v>3949</v>
      </c>
      <c r="DU287" t="s">
        <v>7933</v>
      </c>
      <c r="DV287">
        <v>0.28000000000000003</v>
      </c>
      <c r="DW287">
        <v>0.28000000000000003</v>
      </c>
      <c r="DX287" t="s">
        <v>3931</v>
      </c>
      <c r="DY287" t="s">
        <v>7934</v>
      </c>
      <c r="DZ287" s="30" t="s">
        <v>30</v>
      </c>
      <c r="EA287" t="s">
        <v>3931</v>
      </c>
      <c r="EB287" t="s">
        <v>3931</v>
      </c>
      <c r="EC287" t="s">
        <v>3931</v>
      </c>
      <c r="ED287" t="s">
        <v>3931</v>
      </c>
      <c r="EE287" t="s">
        <v>4471</v>
      </c>
      <c r="EF287" t="s">
        <v>7935</v>
      </c>
      <c r="EG287" t="s">
        <v>30</v>
      </c>
      <c r="EH287" t="s">
        <v>30</v>
      </c>
      <c r="EI287" t="s">
        <v>30</v>
      </c>
      <c r="EJ287" t="s">
        <v>30</v>
      </c>
      <c r="EK287" t="s">
        <v>30</v>
      </c>
      <c r="EL287">
        <v>0</v>
      </c>
      <c r="EM287">
        <v>0</v>
      </c>
      <c r="EN287" t="s">
        <v>30</v>
      </c>
      <c r="EO287" t="s">
        <v>30</v>
      </c>
      <c r="EP287">
        <v>0</v>
      </c>
      <c r="EQ287">
        <v>0</v>
      </c>
      <c r="ER287">
        <v>1</v>
      </c>
      <c r="ES287" t="s">
        <v>62</v>
      </c>
      <c r="ET287" t="s">
        <v>7924</v>
      </c>
      <c r="EU287">
        <v>0</v>
      </c>
      <c r="EV287" t="s">
        <v>30</v>
      </c>
      <c r="EW287" t="s">
        <v>30</v>
      </c>
      <c r="EX287" t="s">
        <v>30</v>
      </c>
      <c r="EY287" t="s">
        <v>30</v>
      </c>
      <c r="EZ287">
        <f t="shared" si="4"/>
        <v>1.9236111103964504E-2</v>
      </c>
      <c r="FA287">
        <v>1.92361111111111E-2</v>
      </c>
      <c r="FB287" t="s">
        <v>15</v>
      </c>
      <c r="FC287">
        <v>1</v>
      </c>
      <c r="FD287">
        <v>0</v>
      </c>
      <c r="FE287">
        <v>1</v>
      </c>
      <c r="FG287" t="s">
        <v>30</v>
      </c>
      <c r="FH287" t="s">
        <v>30</v>
      </c>
      <c r="FI287" t="s">
        <v>30</v>
      </c>
      <c r="FJ287" t="s">
        <v>30</v>
      </c>
      <c r="FK287" t="s">
        <v>30</v>
      </c>
      <c r="FL287">
        <v>1</v>
      </c>
      <c r="FM287" t="s">
        <v>7936</v>
      </c>
      <c r="FN287">
        <v>1</v>
      </c>
      <c r="FO287">
        <v>0</v>
      </c>
      <c r="FP287" t="s">
        <v>7921</v>
      </c>
      <c r="FQ287">
        <v>1</v>
      </c>
      <c r="FR287">
        <v>0</v>
      </c>
      <c r="FS287" t="s">
        <v>30</v>
      </c>
      <c r="FT287" t="s">
        <v>55</v>
      </c>
      <c r="FU287">
        <v>0</v>
      </c>
      <c r="FV287">
        <v>0</v>
      </c>
      <c r="FW287">
        <v>0</v>
      </c>
      <c r="FX287">
        <v>0</v>
      </c>
      <c r="FY287" t="s">
        <v>62</v>
      </c>
      <c r="FZ287" t="s">
        <v>7841</v>
      </c>
      <c r="GA287" t="s">
        <v>30</v>
      </c>
      <c r="GB287" t="s">
        <v>30</v>
      </c>
      <c r="GC287" t="s">
        <v>30</v>
      </c>
    </row>
    <row r="288" spans="1:185" x14ac:dyDescent="0.25">
      <c r="A288" t="s">
        <v>7937</v>
      </c>
      <c r="B288" t="s">
        <v>3911</v>
      </c>
      <c r="C288" t="s">
        <v>30</v>
      </c>
      <c r="D288" t="s">
        <v>3911</v>
      </c>
      <c r="E288" t="s">
        <v>30</v>
      </c>
      <c r="F288" t="s">
        <v>6750</v>
      </c>
      <c r="G288" t="s">
        <v>6750</v>
      </c>
      <c r="H288" t="s">
        <v>30</v>
      </c>
      <c r="I288" t="s">
        <v>30</v>
      </c>
      <c r="J288" t="s">
        <v>30</v>
      </c>
      <c r="K288" t="s">
        <v>30</v>
      </c>
      <c r="L288" t="s">
        <v>30</v>
      </c>
      <c r="M288" t="s">
        <v>30</v>
      </c>
      <c r="N288" t="s">
        <v>30</v>
      </c>
      <c r="O288" t="s">
        <v>30</v>
      </c>
      <c r="P288" t="s">
        <v>30</v>
      </c>
      <c r="Q288" s="29" t="s">
        <v>30</v>
      </c>
      <c r="R288" s="29" t="s">
        <v>30</v>
      </c>
      <c r="S288" t="s">
        <v>30</v>
      </c>
      <c r="T288" t="s">
        <v>30</v>
      </c>
      <c r="U288" t="s">
        <v>30</v>
      </c>
      <c r="V288" t="s">
        <v>30</v>
      </c>
      <c r="W288" t="s">
        <v>30</v>
      </c>
      <c r="X288" t="s">
        <v>30</v>
      </c>
      <c r="Y288" s="29" t="s">
        <v>30</v>
      </c>
      <c r="Z288" s="29" t="s">
        <v>30</v>
      </c>
      <c r="AA288" s="29" t="s">
        <v>30</v>
      </c>
      <c r="AB288" t="s">
        <v>30</v>
      </c>
      <c r="AC288" t="s">
        <v>30</v>
      </c>
      <c r="AD288" t="s">
        <v>30</v>
      </c>
      <c r="AE288" t="s">
        <v>30</v>
      </c>
      <c r="AF288" t="s">
        <v>30</v>
      </c>
      <c r="AG288" t="s">
        <v>30</v>
      </c>
      <c r="AH288" t="s">
        <v>30</v>
      </c>
      <c r="AI288" t="s">
        <v>30</v>
      </c>
      <c r="AJ288" t="s">
        <v>7938</v>
      </c>
      <c r="AK288" t="s">
        <v>30</v>
      </c>
      <c r="AL288" t="s">
        <v>30</v>
      </c>
      <c r="AM288" t="s">
        <v>30</v>
      </c>
      <c r="AN288" s="29" t="s">
        <v>30</v>
      </c>
      <c r="AO288" t="s">
        <v>30</v>
      </c>
      <c r="AP288" t="s">
        <v>30</v>
      </c>
      <c r="AQ288" t="s">
        <v>30</v>
      </c>
      <c r="AR288" t="s">
        <v>30</v>
      </c>
      <c r="AS288" t="s">
        <v>30</v>
      </c>
      <c r="AT288" t="s">
        <v>30</v>
      </c>
      <c r="AU288" t="s">
        <v>30</v>
      </c>
      <c r="AV288" t="s">
        <v>30</v>
      </c>
      <c r="AW288" t="s">
        <v>30</v>
      </c>
      <c r="AX288" t="s">
        <v>30</v>
      </c>
      <c r="AY288" t="s">
        <v>30</v>
      </c>
      <c r="AZ288" t="s">
        <v>30</v>
      </c>
      <c r="BA288" t="s">
        <v>30</v>
      </c>
      <c r="BB288" t="s">
        <v>30</v>
      </c>
      <c r="BC288" t="s">
        <v>30</v>
      </c>
      <c r="BD288" t="s">
        <v>30</v>
      </c>
      <c r="BE288" t="s">
        <v>30</v>
      </c>
      <c r="BF288" t="s">
        <v>30</v>
      </c>
      <c r="BG288" t="s">
        <v>30</v>
      </c>
      <c r="BH288" t="s">
        <v>30</v>
      </c>
      <c r="BI288" t="s">
        <v>30</v>
      </c>
      <c r="BJ288" t="s">
        <v>30</v>
      </c>
      <c r="BK288" s="29" t="s">
        <v>30</v>
      </c>
      <c r="BL288" t="s">
        <v>3914</v>
      </c>
      <c r="BM288" t="s">
        <v>3915</v>
      </c>
      <c r="BN288" s="30">
        <v>45548.388611111099</v>
      </c>
      <c r="BO288" t="s">
        <v>7939</v>
      </c>
      <c r="BP288" t="s">
        <v>7940</v>
      </c>
      <c r="BQ288" t="s">
        <v>7941</v>
      </c>
      <c r="BR288" t="s">
        <v>3919</v>
      </c>
      <c r="BS288" t="s">
        <v>3920</v>
      </c>
      <c r="BT288" t="s">
        <v>3921</v>
      </c>
      <c r="BU288" t="s">
        <v>3922</v>
      </c>
      <c r="BV288" t="s">
        <v>7942</v>
      </c>
      <c r="BW288" t="s">
        <v>7943</v>
      </c>
      <c r="BX288" t="s">
        <v>6757</v>
      </c>
      <c r="BY288" t="s">
        <v>3926</v>
      </c>
      <c r="BZ288" t="s">
        <v>3927</v>
      </c>
      <c r="CA288" s="30">
        <v>45547.706400463001</v>
      </c>
      <c r="CB288" s="30">
        <v>45547.706400463001</v>
      </c>
      <c r="CC288" s="30">
        <v>45548.439178240696</v>
      </c>
      <c r="CD288" t="s">
        <v>14</v>
      </c>
      <c r="CE288">
        <v>2024</v>
      </c>
      <c r="CF288">
        <v>9</v>
      </c>
      <c r="CG288" t="s">
        <v>7944</v>
      </c>
      <c r="CH288" t="s">
        <v>55</v>
      </c>
      <c r="CI288" t="s">
        <v>3929</v>
      </c>
      <c r="CJ288" t="s">
        <v>3930</v>
      </c>
      <c r="CK288" t="s">
        <v>3931</v>
      </c>
      <c r="CL288" t="s">
        <v>7944</v>
      </c>
      <c r="CM288">
        <v>164105</v>
      </c>
      <c r="CN288" t="s">
        <v>7945</v>
      </c>
      <c r="CO288" t="s">
        <v>7944</v>
      </c>
      <c r="CP288" s="30">
        <v>45548</v>
      </c>
      <c r="CQ288" s="30">
        <v>45913</v>
      </c>
      <c r="CR288" t="s">
        <v>3932</v>
      </c>
      <c r="CS288" t="s">
        <v>4835</v>
      </c>
      <c r="CT288" t="s">
        <v>7946</v>
      </c>
      <c r="CU288">
        <v>40036</v>
      </c>
      <c r="CV288">
        <v>15</v>
      </c>
      <c r="CW288" t="s">
        <v>3971</v>
      </c>
      <c r="CX288" t="s">
        <v>3932</v>
      </c>
      <c r="CY288" t="s">
        <v>6760</v>
      </c>
      <c r="CZ288" t="s">
        <v>6761</v>
      </c>
      <c r="DA288" t="s">
        <v>7947</v>
      </c>
      <c r="DB288" t="s">
        <v>4097</v>
      </c>
      <c r="DC288" t="s">
        <v>7942</v>
      </c>
      <c r="DD288" t="s">
        <v>7948</v>
      </c>
      <c r="DE288" t="s">
        <v>7949</v>
      </c>
      <c r="DF288" t="s">
        <v>4853</v>
      </c>
      <c r="DG288" t="s">
        <v>3932</v>
      </c>
      <c r="DH288" t="s">
        <v>7950</v>
      </c>
      <c r="DI288" t="s">
        <v>6766</v>
      </c>
      <c r="DJ288" t="s">
        <v>6767</v>
      </c>
      <c r="DK288" t="s">
        <v>6750</v>
      </c>
      <c r="DL288" t="s">
        <v>3926</v>
      </c>
      <c r="DM288" t="s">
        <v>3945</v>
      </c>
      <c r="DN288" t="s">
        <v>3927</v>
      </c>
      <c r="DO288" t="s">
        <v>6757</v>
      </c>
      <c r="DP288" t="s">
        <v>7951</v>
      </c>
      <c r="DQ288" t="s">
        <v>14</v>
      </c>
      <c r="DR288" t="s">
        <v>7952</v>
      </c>
      <c r="DS288" t="s">
        <v>3948</v>
      </c>
      <c r="DT288" t="s">
        <v>3949</v>
      </c>
      <c r="DU288" t="s">
        <v>7953</v>
      </c>
      <c r="DV288">
        <v>16.22</v>
      </c>
      <c r="DW288">
        <v>16.22</v>
      </c>
      <c r="DX288" t="s">
        <v>3931</v>
      </c>
      <c r="DY288" t="s">
        <v>6769</v>
      </c>
      <c r="DZ288" s="30">
        <v>45548.478020833303</v>
      </c>
      <c r="EA288" t="s">
        <v>7954</v>
      </c>
      <c r="EB288" t="s">
        <v>3931</v>
      </c>
      <c r="EC288" t="s">
        <v>7955</v>
      </c>
      <c r="ED288" t="s">
        <v>7956</v>
      </c>
      <c r="EE288" t="s">
        <v>7957</v>
      </c>
      <c r="EF288" t="s">
        <v>7958</v>
      </c>
      <c r="EG288" t="s">
        <v>40</v>
      </c>
      <c r="EH288">
        <v>0</v>
      </c>
      <c r="EI288">
        <v>1</v>
      </c>
      <c r="EJ288">
        <v>0</v>
      </c>
      <c r="EK288">
        <v>0</v>
      </c>
      <c r="EL288">
        <v>0</v>
      </c>
      <c r="EM288">
        <v>0</v>
      </c>
      <c r="EN288">
        <v>0</v>
      </c>
      <c r="EO288">
        <v>0</v>
      </c>
      <c r="EP288">
        <v>0</v>
      </c>
      <c r="EQ288">
        <v>0</v>
      </c>
      <c r="ER288">
        <v>1</v>
      </c>
      <c r="ES288" t="s">
        <v>67</v>
      </c>
      <c r="ET288" t="s">
        <v>7942</v>
      </c>
      <c r="EU288">
        <v>0</v>
      </c>
      <c r="EV288" t="s">
        <v>30</v>
      </c>
      <c r="EW288" t="s">
        <v>30</v>
      </c>
      <c r="EX288" t="s">
        <v>30</v>
      </c>
      <c r="EY288" t="s">
        <v>30</v>
      </c>
      <c r="EZ288" t="str">
        <f t="shared" si="4"/>
        <v/>
      </c>
      <c r="FA288">
        <v>0.68221064814814802</v>
      </c>
      <c r="FB288" t="s">
        <v>14</v>
      </c>
      <c r="FC288">
        <v>0</v>
      </c>
      <c r="FD288">
        <v>1</v>
      </c>
      <c r="FG288" t="s">
        <v>30</v>
      </c>
      <c r="FH288" t="s">
        <v>30</v>
      </c>
      <c r="FI288" t="s">
        <v>30</v>
      </c>
      <c r="FJ288" t="s">
        <v>30</v>
      </c>
      <c r="FK288" t="s">
        <v>30</v>
      </c>
      <c r="FL288">
        <v>1</v>
      </c>
      <c r="FM288" t="s">
        <v>7959</v>
      </c>
      <c r="FN288">
        <v>0</v>
      </c>
      <c r="FO288">
        <v>1</v>
      </c>
      <c r="FP288" t="s">
        <v>7937</v>
      </c>
      <c r="FQ288">
        <v>0</v>
      </c>
      <c r="FR288">
        <v>1</v>
      </c>
      <c r="FS288" t="s">
        <v>30</v>
      </c>
      <c r="FT288" t="s">
        <v>55</v>
      </c>
      <c r="FU288">
        <v>0</v>
      </c>
      <c r="FV288">
        <v>0</v>
      </c>
      <c r="FW288">
        <v>0</v>
      </c>
      <c r="FX288">
        <v>0</v>
      </c>
      <c r="FY288" t="s">
        <v>67</v>
      </c>
      <c r="FZ288" t="s">
        <v>6750</v>
      </c>
      <c r="GA288" t="s">
        <v>40</v>
      </c>
      <c r="GB288" t="s">
        <v>30</v>
      </c>
      <c r="GC288" t="s">
        <v>30</v>
      </c>
    </row>
    <row r="289" spans="1:185" x14ac:dyDescent="0.25">
      <c r="A289" t="s">
        <v>7960</v>
      </c>
      <c r="B289" t="s">
        <v>3911</v>
      </c>
      <c r="C289" t="s">
        <v>30</v>
      </c>
      <c r="D289" t="s">
        <v>3911</v>
      </c>
      <c r="E289" t="s">
        <v>30</v>
      </c>
      <c r="F289" t="s">
        <v>7361</v>
      </c>
      <c r="G289" t="s">
        <v>7361</v>
      </c>
      <c r="H289" t="s">
        <v>30</v>
      </c>
      <c r="I289" t="s">
        <v>30</v>
      </c>
      <c r="J289" t="s">
        <v>30</v>
      </c>
      <c r="K289" t="s">
        <v>30</v>
      </c>
      <c r="L289" t="s">
        <v>30</v>
      </c>
      <c r="M289" t="s">
        <v>30</v>
      </c>
      <c r="N289" t="s">
        <v>30</v>
      </c>
      <c r="O289" t="s">
        <v>30</v>
      </c>
      <c r="P289" t="s">
        <v>30</v>
      </c>
      <c r="Q289" s="29" t="s">
        <v>30</v>
      </c>
      <c r="R289" s="29" t="s">
        <v>30</v>
      </c>
      <c r="S289" t="s">
        <v>30</v>
      </c>
      <c r="T289" t="s">
        <v>30</v>
      </c>
      <c r="U289" t="s">
        <v>30</v>
      </c>
      <c r="V289" t="s">
        <v>30</v>
      </c>
      <c r="W289" t="s">
        <v>30</v>
      </c>
      <c r="X289" t="s">
        <v>30</v>
      </c>
      <c r="Y289" s="29" t="s">
        <v>30</v>
      </c>
      <c r="Z289" s="29" t="s">
        <v>30</v>
      </c>
      <c r="AA289" s="29" t="s">
        <v>30</v>
      </c>
      <c r="AB289" t="s">
        <v>30</v>
      </c>
      <c r="AC289" t="s">
        <v>30</v>
      </c>
      <c r="AD289" t="s">
        <v>30</v>
      </c>
      <c r="AE289" t="s">
        <v>30</v>
      </c>
      <c r="AF289" t="s">
        <v>30</v>
      </c>
      <c r="AG289" t="s">
        <v>30</v>
      </c>
      <c r="AH289" t="s">
        <v>30</v>
      </c>
      <c r="AI289" t="s">
        <v>30</v>
      </c>
      <c r="AJ289" t="s">
        <v>7961</v>
      </c>
      <c r="AK289" t="s">
        <v>30</v>
      </c>
      <c r="AL289" t="s">
        <v>30</v>
      </c>
      <c r="AM289" t="s">
        <v>30</v>
      </c>
      <c r="AN289" s="29" t="s">
        <v>30</v>
      </c>
      <c r="AO289" t="s">
        <v>30</v>
      </c>
      <c r="AP289" t="s">
        <v>30</v>
      </c>
      <c r="AQ289" t="s">
        <v>30</v>
      </c>
      <c r="AR289" t="s">
        <v>30</v>
      </c>
      <c r="AS289" t="s">
        <v>30</v>
      </c>
      <c r="AT289" t="s">
        <v>30</v>
      </c>
      <c r="AU289" t="s">
        <v>30</v>
      </c>
      <c r="AV289" t="s">
        <v>30</v>
      </c>
      <c r="AW289" t="s">
        <v>30</v>
      </c>
      <c r="AX289" t="s">
        <v>30</v>
      </c>
      <c r="AY289" t="s">
        <v>30</v>
      </c>
      <c r="AZ289" t="s">
        <v>30</v>
      </c>
      <c r="BA289" t="s">
        <v>30</v>
      </c>
      <c r="BB289" t="s">
        <v>30</v>
      </c>
      <c r="BC289" t="s">
        <v>30</v>
      </c>
      <c r="BD289" t="s">
        <v>30</v>
      </c>
      <c r="BE289" t="s">
        <v>30</v>
      </c>
      <c r="BF289" t="s">
        <v>30</v>
      </c>
      <c r="BG289" t="s">
        <v>30</v>
      </c>
      <c r="BH289" t="s">
        <v>30</v>
      </c>
      <c r="BI289" t="s">
        <v>30</v>
      </c>
      <c r="BJ289" t="s">
        <v>30</v>
      </c>
      <c r="BK289" s="29" t="s">
        <v>30</v>
      </c>
      <c r="BL289" t="s">
        <v>3914</v>
      </c>
      <c r="BM289" t="s">
        <v>3915</v>
      </c>
      <c r="BN289" s="30">
        <v>45551.378900463002</v>
      </c>
      <c r="BO289" t="s">
        <v>7962</v>
      </c>
      <c r="BP289" t="s">
        <v>7364</v>
      </c>
      <c r="BQ289" t="s">
        <v>7365</v>
      </c>
      <c r="BR289" t="s">
        <v>3962</v>
      </c>
      <c r="BS289" t="s">
        <v>3920</v>
      </c>
      <c r="BT289" t="s">
        <v>4416</v>
      </c>
      <c r="BU289" t="s">
        <v>4417</v>
      </c>
      <c r="BV289" t="s">
        <v>7366</v>
      </c>
      <c r="BW289" t="s">
        <v>7367</v>
      </c>
      <c r="BX289" t="s">
        <v>6641</v>
      </c>
      <c r="BY289" t="s">
        <v>3926</v>
      </c>
      <c r="BZ289" t="s">
        <v>3927</v>
      </c>
      <c r="CA289" s="30">
        <v>45551.305983796301</v>
      </c>
      <c r="CB289" s="30">
        <v>45551.305983796301</v>
      </c>
      <c r="CC289" s="30">
        <v>45551.305416666699</v>
      </c>
      <c r="CD289" t="s">
        <v>14</v>
      </c>
      <c r="CE289">
        <v>2024</v>
      </c>
      <c r="CF289">
        <v>9</v>
      </c>
      <c r="CG289" t="s">
        <v>7963</v>
      </c>
      <c r="CH289" t="s">
        <v>55</v>
      </c>
      <c r="CI289" t="s">
        <v>3929</v>
      </c>
      <c r="CJ289" t="s">
        <v>3930</v>
      </c>
      <c r="CK289" t="s">
        <v>3931</v>
      </c>
      <c r="CL289" t="s">
        <v>7963</v>
      </c>
      <c r="CM289">
        <v>0</v>
      </c>
      <c r="CN289" t="s">
        <v>71</v>
      </c>
      <c r="CO289" t="s">
        <v>7963</v>
      </c>
      <c r="CP289" s="30" t="s">
        <v>30</v>
      </c>
      <c r="CQ289" s="30" t="s">
        <v>30</v>
      </c>
      <c r="CR289" t="s">
        <v>3968</v>
      </c>
      <c r="CS289" t="s">
        <v>7368</v>
      </c>
      <c r="CT289" t="s">
        <v>7369</v>
      </c>
      <c r="CU289">
        <v>22854</v>
      </c>
      <c r="CV289">
        <v>62</v>
      </c>
      <c r="CW289" t="s">
        <v>3935</v>
      </c>
      <c r="CX289" t="s">
        <v>3968</v>
      </c>
      <c r="CY289" t="s">
        <v>7964</v>
      </c>
      <c r="CZ289" t="s">
        <v>7371</v>
      </c>
      <c r="DA289" t="s">
        <v>7965</v>
      </c>
      <c r="DB289" t="s">
        <v>7366</v>
      </c>
      <c r="DC289" t="s">
        <v>7366</v>
      </c>
      <c r="DD289" t="s">
        <v>6144</v>
      </c>
      <c r="DE289" t="s">
        <v>7373</v>
      </c>
      <c r="DF289" t="s">
        <v>4765</v>
      </c>
      <c r="DG289" t="s">
        <v>3968</v>
      </c>
      <c r="DH289" t="s">
        <v>4078</v>
      </c>
      <c r="DI289" t="s">
        <v>4184</v>
      </c>
      <c r="DJ289" t="s">
        <v>7374</v>
      </c>
      <c r="DK289" t="s">
        <v>7361</v>
      </c>
      <c r="DL289" t="s">
        <v>3926</v>
      </c>
      <c r="DM289" t="s">
        <v>3945</v>
      </c>
      <c r="DN289" t="s">
        <v>3927</v>
      </c>
      <c r="DO289" t="s">
        <v>6641</v>
      </c>
      <c r="DP289" t="s">
        <v>4110</v>
      </c>
      <c r="DQ289" t="s">
        <v>14</v>
      </c>
      <c r="DR289" t="s">
        <v>14</v>
      </c>
      <c r="DS289" t="s">
        <v>3948</v>
      </c>
      <c r="DT289" t="s">
        <v>3949</v>
      </c>
      <c r="DU289" t="s">
        <v>7966</v>
      </c>
      <c r="DV289">
        <v>1.45</v>
      </c>
      <c r="DW289">
        <v>1.45</v>
      </c>
      <c r="DX289" t="s">
        <v>3931</v>
      </c>
      <c r="DY289" t="s">
        <v>7376</v>
      </c>
      <c r="DZ289" s="30">
        <v>45551.378888888903</v>
      </c>
      <c r="EA289" t="s">
        <v>5336</v>
      </c>
      <c r="EB289" t="s">
        <v>3931</v>
      </c>
      <c r="EC289" t="s">
        <v>5337</v>
      </c>
      <c r="ED289" t="s">
        <v>5338</v>
      </c>
      <c r="EE289" t="s">
        <v>7377</v>
      </c>
      <c r="EF289" t="s">
        <v>7967</v>
      </c>
      <c r="EG289" t="s">
        <v>40</v>
      </c>
      <c r="EH289">
        <v>0</v>
      </c>
      <c r="EI289">
        <v>1</v>
      </c>
      <c r="EJ289">
        <v>0</v>
      </c>
      <c r="EK289">
        <v>0</v>
      </c>
      <c r="EL289">
        <v>0</v>
      </c>
      <c r="EM289">
        <v>0</v>
      </c>
      <c r="EN289">
        <v>0</v>
      </c>
      <c r="EO289">
        <v>0</v>
      </c>
      <c r="EP289">
        <v>0</v>
      </c>
      <c r="EQ289">
        <v>0</v>
      </c>
      <c r="ER289">
        <v>1</v>
      </c>
      <c r="ES289" t="s">
        <v>71</v>
      </c>
      <c r="ET289" t="s">
        <v>7366</v>
      </c>
      <c r="EU289">
        <v>1</v>
      </c>
      <c r="EV289" t="s">
        <v>30</v>
      </c>
      <c r="EW289" t="s">
        <v>30</v>
      </c>
      <c r="EX289" t="s">
        <v>30</v>
      </c>
      <c r="EY289" t="s">
        <v>30</v>
      </c>
      <c r="EZ289" t="str">
        <f t="shared" si="4"/>
        <v/>
      </c>
      <c r="FA289">
        <v>7.2916666666666699E-2</v>
      </c>
      <c r="FB289" t="s">
        <v>14</v>
      </c>
      <c r="FC289">
        <v>0</v>
      </c>
      <c r="FD289">
        <v>1</v>
      </c>
      <c r="FG289" t="s">
        <v>30</v>
      </c>
      <c r="FH289" t="s">
        <v>30</v>
      </c>
      <c r="FI289" t="s">
        <v>30</v>
      </c>
      <c r="FJ289" t="s">
        <v>30</v>
      </c>
      <c r="FK289" t="s">
        <v>30</v>
      </c>
      <c r="FL289">
        <v>1</v>
      </c>
      <c r="FM289" t="s">
        <v>7968</v>
      </c>
      <c r="FN289">
        <v>0</v>
      </c>
      <c r="FO289">
        <v>1</v>
      </c>
      <c r="FP289" t="s">
        <v>7960</v>
      </c>
      <c r="FQ289">
        <v>0</v>
      </c>
      <c r="FR289">
        <v>1</v>
      </c>
      <c r="FS289" t="s">
        <v>30</v>
      </c>
      <c r="FT289" t="s">
        <v>55</v>
      </c>
      <c r="FU289">
        <v>0</v>
      </c>
      <c r="FV289">
        <v>0</v>
      </c>
      <c r="FW289">
        <v>0</v>
      </c>
      <c r="FX289">
        <v>0</v>
      </c>
      <c r="FY289" t="s">
        <v>71</v>
      </c>
      <c r="FZ289" t="s">
        <v>7361</v>
      </c>
      <c r="GA289" t="s">
        <v>40</v>
      </c>
      <c r="GB289" t="s">
        <v>30</v>
      </c>
      <c r="GC289" t="s">
        <v>30</v>
      </c>
    </row>
    <row r="290" spans="1:185" x14ac:dyDescent="0.25">
      <c r="D290"/>
      <c r="E290"/>
      <c r="AE290" s="16"/>
    </row>
    <row r="291" spans="1:185" x14ac:dyDescent="0.25">
      <c r="D291"/>
      <c r="E291"/>
      <c r="AE291" s="16"/>
    </row>
    <row r="292" spans="1:185" x14ac:dyDescent="0.25">
      <c r="D292"/>
      <c r="E292"/>
      <c r="AE292" s="16"/>
    </row>
    <row r="293" spans="1:185" x14ac:dyDescent="0.25">
      <c r="D293"/>
      <c r="E293"/>
      <c r="AE293" s="16"/>
    </row>
    <row r="294" spans="1:185" x14ac:dyDescent="0.25">
      <c r="D294"/>
      <c r="E294"/>
      <c r="AE294" s="16"/>
    </row>
    <row r="295" spans="1:185" x14ac:dyDescent="0.25">
      <c r="D295"/>
      <c r="E295"/>
      <c r="AE295" s="16"/>
    </row>
    <row r="296" spans="1:185" x14ac:dyDescent="0.25">
      <c r="D296"/>
      <c r="E296"/>
      <c r="AE296" s="16"/>
    </row>
    <row r="297" spans="1:185" x14ac:dyDescent="0.25">
      <c r="D297"/>
      <c r="E297"/>
      <c r="AE297" s="16"/>
    </row>
    <row r="298" spans="1:185" x14ac:dyDescent="0.25">
      <c r="D298"/>
      <c r="E298"/>
      <c r="AE298" s="16"/>
    </row>
    <row r="299" spans="1:185" x14ac:dyDescent="0.25">
      <c r="D299"/>
      <c r="E299"/>
      <c r="AE299" s="16"/>
    </row>
    <row r="300" spans="1:185" x14ac:dyDescent="0.25">
      <c r="D300"/>
      <c r="E300"/>
      <c r="AE300" s="16"/>
    </row>
    <row r="301" spans="1:185" x14ac:dyDescent="0.25">
      <c r="D301"/>
      <c r="E301"/>
      <c r="AE301" s="16"/>
    </row>
    <row r="302" spans="1:185" x14ac:dyDescent="0.25">
      <c r="D302"/>
      <c r="E302"/>
      <c r="AE302" s="16"/>
    </row>
    <row r="303" spans="1:185" x14ac:dyDescent="0.25">
      <c r="D303"/>
      <c r="E303"/>
      <c r="AE303" s="16"/>
    </row>
    <row r="304" spans="1:185" x14ac:dyDescent="0.25">
      <c r="D304"/>
      <c r="E304"/>
      <c r="AE304" s="16"/>
    </row>
    <row r="305" spans="4:31" x14ac:dyDescent="0.25">
      <c r="D305"/>
      <c r="E305"/>
      <c r="AE305" s="16"/>
    </row>
    <row r="306" spans="4:31" x14ac:dyDescent="0.25">
      <c r="D306"/>
      <c r="E306"/>
      <c r="AE306" s="16"/>
    </row>
    <row r="307" spans="4:31" x14ac:dyDescent="0.25">
      <c r="D307"/>
      <c r="E307"/>
      <c r="AE307" s="16"/>
    </row>
    <row r="308" spans="4:31" x14ac:dyDescent="0.25">
      <c r="D308"/>
      <c r="E308"/>
      <c r="AE308" s="16"/>
    </row>
    <row r="309" spans="4:31" x14ac:dyDescent="0.25">
      <c r="D309"/>
      <c r="E309"/>
      <c r="AE309" s="16"/>
    </row>
    <row r="310" spans="4:31" x14ac:dyDescent="0.25">
      <c r="D310"/>
      <c r="E310"/>
      <c r="AE310" s="16"/>
    </row>
    <row r="311" spans="4:31" x14ac:dyDescent="0.25">
      <c r="D311"/>
      <c r="E311"/>
      <c r="AE311" s="16"/>
    </row>
    <row r="312" spans="4:31" x14ac:dyDescent="0.25">
      <c r="D312"/>
      <c r="E312"/>
      <c r="AE312" s="16"/>
    </row>
    <row r="313" spans="4:31" x14ac:dyDescent="0.25">
      <c r="D313"/>
      <c r="E313"/>
      <c r="AE313" s="16"/>
    </row>
    <row r="314" spans="4:31" x14ac:dyDescent="0.25">
      <c r="D314"/>
      <c r="E314"/>
      <c r="AE314" s="16"/>
    </row>
    <row r="315" spans="4:31" x14ac:dyDescent="0.25">
      <c r="D315"/>
      <c r="E315"/>
      <c r="AE315" s="16"/>
    </row>
    <row r="316" spans="4:31" x14ac:dyDescent="0.25">
      <c r="D316"/>
      <c r="E316"/>
      <c r="AE316" s="16"/>
    </row>
    <row r="317" spans="4:31" x14ac:dyDescent="0.25">
      <c r="D317"/>
      <c r="E317"/>
      <c r="AE317" s="16"/>
    </row>
    <row r="318" spans="4:31" x14ac:dyDescent="0.25">
      <c r="D318"/>
      <c r="E318"/>
      <c r="AE318" s="16"/>
    </row>
    <row r="319" spans="4:31" x14ac:dyDescent="0.25">
      <c r="D319"/>
      <c r="E319"/>
      <c r="AE319" s="16"/>
    </row>
    <row r="320" spans="4:31" x14ac:dyDescent="0.25">
      <c r="D320"/>
      <c r="E320"/>
      <c r="AE320" s="16"/>
    </row>
    <row r="321" spans="4:31" x14ac:dyDescent="0.25">
      <c r="D321"/>
      <c r="E321"/>
      <c r="AE321" s="16"/>
    </row>
    <row r="322" spans="4:31" x14ac:dyDescent="0.25">
      <c r="D322"/>
      <c r="E322"/>
      <c r="AE322" s="16"/>
    </row>
    <row r="323" spans="4:31" x14ac:dyDescent="0.25">
      <c r="D323"/>
      <c r="E323"/>
      <c r="AE323" s="16"/>
    </row>
    <row r="324" spans="4:31" x14ac:dyDescent="0.25">
      <c r="D324"/>
      <c r="E324"/>
      <c r="AE324" s="16"/>
    </row>
    <row r="325" spans="4:31" x14ac:dyDescent="0.25">
      <c r="D325"/>
      <c r="E325"/>
      <c r="AE325" s="16"/>
    </row>
    <row r="326" spans="4:31" x14ac:dyDescent="0.25">
      <c r="D326"/>
      <c r="E326"/>
      <c r="AE326" s="16"/>
    </row>
    <row r="327" spans="4:31" x14ac:dyDescent="0.25">
      <c r="D327"/>
      <c r="E327"/>
      <c r="AE327" s="16"/>
    </row>
    <row r="328" spans="4:31" x14ac:dyDescent="0.25">
      <c r="D328"/>
      <c r="E328"/>
      <c r="AE328" s="16"/>
    </row>
    <row r="329" spans="4:31" x14ac:dyDescent="0.25">
      <c r="D329"/>
      <c r="E329"/>
      <c r="AE329" s="16"/>
    </row>
    <row r="330" spans="4:31" x14ac:dyDescent="0.25">
      <c r="D330"/>
      <c r="E330"/>
      <c r="AE330" s="16"/>
    </row>
    <row r="331" spans="4:31" x14ac:dyDescent="0.25">
      <c r="D331"/>
      <c r="E331"/>
      <c r="AE331" s="16"/>
    </row>
    <row r="332" spans="4:31" x14ac:dyDescent="0.25">
      <c r="D332"/>
      <c r="E332"/>
      <c r="AE332" s="16"/>
    </row>
    <row r="333" spans="4:31" x14ac:dyDescent="0.25">
      <c r="D333"/>
      <c r="E333"/>
      <c r="AE333" s="16"/>
    </row>
    <row r="334" spans="4:31" x14ac:dyDescent="0.25">
      <c r="D334"/>
      <c r="E334"/>
      <c r="AE334" s="16"/>
    </row>
    <row r="335" spans="4:31" x14ac:dyDescent="0.25">
      <c r="D335"/>
      <c r="E335"/>
      <c r="AE335" s="16"/>
    </row>
    <row r="336" spans="4:31" x14ac:dyDescent="0.25">
      <c r="D336"/>
      <c r="E336"/>
      <c r="AE336" s="16"/>
    </row>
    <row r="337" spans="4:31" x14ac:dyDescent="0.25">
      <c r="D337"/>
      <c r="E337"/>
      <c r="AE337" s="16"/>
    </row>
    <row r="338" spans="4:31" x14ac:dyDescent="0.25">
      <c r="D338"/>
      <c r="E338"/>
      <c r="AE338" s="16"/>
    </row>
    <row r="339" spans="4:31" x14ac:dyDescent="0.25">
      <c r="D339"/>
      <c r="E339"/>
      <c r="AE339" s="16"/>
    </row>
    <row r="340" spans="4:31" x14ac:dyDescent="0.25">
      <c r="D340"/>
      <c r="E340"/>
      <c r="AE340" s="16"/>
    </row>
    <row r="341" spans="4:31" x14ac:dyDescent="0.25">
      <c r="D341"/>
      <c r="E341"/>
      <c r="AE341" s="16"/>
    </row>
    <row r="342" spans="4:31" x14ac:dyDescent="0.25">
      <c r="D342"/>
      <c r="E342"/>
      <c r="AE342" s="16"/>
    </row>
    <row r="343" spans="4:31" x14ac:dyDescent="0.25">
      <c r="D343"/>
      <c r="E343"/>
      <c r="AE343" s="16"/>
    </row>
    <row r="344" spans="4:31" x14ac:dyDescent="0.25">
      <c r="D344"/>
      <c r="E344"/>
      <c r="AE344" s="16"/>
    </row>
    <row r="345" spans="4:31" x14ac:dyDescent="0.25">
      <c r="D345"/>
      <c r="E345"/>
      <c r="AE345" s="16"/>
    </row>
    <row r="346" spans="4:31" x14ac:dyDescent="0.25">
      <c r="D346"/>
      <c r="E346"/>
      <c r="AE346" s="16"/>
    </row>
    <row r="347" spans="4:31" x14ac:dyDescent="0.25">
      <c r="D347"/>
      <c r="E347"/>
      <c r="AE347" s="16"/>
    </row>
    <row r="348" spans="4:31" x14ac:dyDescent="0.25">
      <c r="D348"/>
      <c r="E348"/>
      <c r="AE348" s="16"/>
    </row>
    <row r="349" spans="4:31" x14ac:dyDescent="0.25">
      <c r="D349"/>
      <c r="E349"/>
      <c r="AE349" s="16"/>
    </row>
    <row r="350" spans="4:31" x14ac:dyDescent="0.25">
      <c r="D350"/>
      <c r="E350"/>
      <c r="AE350" s="16"/>
    </row>
    <row r="351" spans="4:31" x14ac:dyDescent="0.25">
      <c r="D351"/>
      <c r="E351"/>
      <c r="AE351" s="16"/>
    </row>
    <row r="352" spans="4:31" x14ac:dyDescent="0.25">
      <c r="D352"/>
      <c r="E352"/>
      <c r="AE352" s="16"/>
    </row>
    <row r="353" spans="4:31" x14ac:dyDescent="0.25">
      <c r="D353"/>
      <c r="E353"/>
      <c r="AE353" s="16"/>
    </row>
    <row r="354" spans="4:31" x14ac:dyDescent="0.25">
      <c r="D354"/>
      <c r="E354"/>
      <c r="AE354" s="16"/>
    </row>
    <row r="355" spans="4:31" x14ac:dyDescent="0.25">
      <c r="D355"/>
      <c r="E355"/>
      <c r="AE355" s="16"/>
    </row>
    <row r="356" spans="4:31" x14ac:dyDescent="0.25">
      <c r="D356"/>
      <c r="E356"/>
      <c r="AE356" s="16"/>
    </row>
    <row r="357" spans="4:31" x14ac:dyDescent="0.25">
      <c r="D357"/>
      <c r="E357"/>
      <c r="AE357" s="16"/>
    </row>
    <row r="358" spans="4:31" x14ac:dyDescent="0.25">
      <c r="D358"/>
      <c r="E358"/>
      <c r="AE358" s="16"/>
    </row>
    <row r="359" spans="4:31" x14ac:dyDescent="0.25">
      <c r="D359"/>
      <c r="E359"/>
      <c r="AE359" s="16"/>
    </row>
    <row r="360" spans="4:31" x14ac:dyDescent="0.25">
      <c r="D360"/>
      <c r="E360"/>
      <c r="AE360" s="16"/>
    </row>
    <row r="361" spans="4:31" x14ac:dyDescent="0.25">
      <c r="D361"/>
      <c r="E361"/>
      <c r="AE361" s="16"/>
    </row>
    <row r="362" spans="4:31" x14ac:dyDescent="0.25">
      <c r="D362"/>
      <c r="E362"/>
      <c r="AE362" s="16"/>
    </row>
    <row r="363" spans="4:31" x14ac:dyDescent="0.25">
      <c r="D363"/>
      <c r="E363"/>
      <c r="AE363" s="16"/>
    </row>
    <row r="364" spans="4:31" x14ac:dyDescent="0.25">
      <c r="D364"/>
      <c r="E364"/>
      <c r="AE364" s="16"/>
    </row>
    <row r="365" spans="4:31" x14ac:dyDescent="0.25">
      <c r="D365"/>
      <c r="E365"/>
      <c r="AE365" s="16"/>
    </row>
    <row r="366" spans="4:31" x14ac:dyDescent="0.25">
      <c r="D366"/>
      <c r="E366"/>
      <c r="AE366" s="16"/>
    </row>
    <row r="367" spans="4:31" x14ac:dyDescent="0.25">
      <c r="D367"/>
      <c r="E367"/>
      <c r="AE367" s="16"/>
    </row>
    <row r="368" spans="4:31" x14ac:dyDescent="0.25">
      <c r="D368"/>
      <c r="E368"/>
      <c r="AE368" s="16"/>
    </row>
    <row r="369" spans="4:31" x14ac:dyDescent="0.25">
      <c r="D369"/>
      <c r="E369"/>
      <c r="AE369" s="16"/>
    </row>
    <row r="370" spans="4:31" x14ac:dyDescent="0.25">
      <c r="D370"/>
      <c r="E370"/>
      <c r="AE370" s="16"/>
    </row>
    <row r="371" spans="4:31" x14ac:dyDescent="0.25">
      <c r="D371"/>
      <c r="E371"/>
      <c r="AE371" s="16"/>
    </row>
    <row r="372" spans="4:31" x14ac:dyDescent="0.25">
      <c r="D372"/>
      <c r="E372"/>
      <c r="AE372" s="16"/>
    </row>
    <row r="373" spans="4:31" x14ac:dyDescent="0.25">
      <c r="D373"/>
      <c r="E373"/>
      <c r="AE373" s="16"/>
    </row>
    <row r="374" spans="4:31" x14ac:dyDescent="0.25">
      <c r="D374"/>
      <c r="E374"/>
      <c r="AE374" s="16"/>
    </row>
    <row r="375" spans="4:31" x14ac:dyDescent="0.25">
      <c r="D375"/>
      <c r="E375"/>
      <c r="AE375" s="16"/>
    </row>
    <row r="376" spans="4:31" x14ac:dyDescent="0.25">
      <c r="D376"/>
      <c r="E376"/>
      <c r="AE376" s="16"/>
    </row>
    <row r="377" spans="4:31" x14ac:dyDescent="0.25">
      <c r="D377"/>
      <c r="E377"/>
      <c r="AE377" s="16"/>
    </row>
    <row r="378" spans="4:31" x14ac:dyDescent="0.25">
      <c r="D378"/>
      <c r="E378"/>
      <c r="AE378" s="16"/>
    </row>
    <row r="379" spans="4:31" x14ac:dyDescent="0.25">
      <c r="D379"/>
      <c r="E379"/>
      <c r="AE379" s="16"/>
    </row>
    <row r="380" spans="4:31" x14ac:dyDescent="0.25">
      <c r="D380"/>
      <c r="E380"/>
      <c r="AE380" s="16"/>
    </row>
    <row r="381" spans="4:31" x14ac:dyDescent="0.25">
      <c r="D381"/>
      <c r="E381"/>
      <c r="AE381" s="16"/>
    </row>
    <row r="382" spans="4:31" x14ac:dyDescent="0.25">
      <c r="D382"/>
      <c r="E382"/>
      <c r="AE382" s="16"/>
    </row>
    <row r="383" spans="4:31" x14ac:dyDescent="0.25">
      <c r="D383"/>
      <c r="E383"/>
      <c r="AE383" s="16"/>
    </row>
    <row r="384" spans="4:31" x14ac:dyDescent="0.25">
      <c r="D384"/>
      <c r="E384"/>
      <c r="AE384" s="16"/>
    </row>
    <row r="385" spans="4:31" x14ac:dyDescent="0.25">
      <c r="D385"/>
      <c r="E385"/>
      <c r="AE385" s="16"/>
    </row>
    <row r="386" spans="4:31" x14ac:dyDescent="0.25">
      <c r="D386"/>
      <c r="E386"/>
      <c r="AE386" s="16"/>
    </row>
    <row r="387" spans="4:31" x14ac:dyDescent="0.25">
      <c r="D387"/>
      <c r="E387"/>
      <c r="AE387" s="16"/>
    </row>
    <row r="388" spans="4:31" x14ac:dyDescent="0.25">
      <c r="D388"/>
      <c r="E388"/>
      <c r="AE388" s="16"/>
    </row>
    <row r="389" spans="4:31" x14ac:dyDescent="0.25">
      <c r="D389"/>
      <c r="E389"/>
      <c r="AE389" s="16"/>
    </row>
    <row r="390" spans="4:31" x14ac:dyDescent="0.25">
      <c r="D390"/>
      <c r="E390"/>
      <c r="AE390" s="16"/>
    </row>
    <row r="391" spans="4:31" x14ac:dyDescent="0.25">
      <c r="D391"/>
      <c r="E391"/>
      <c r="AE391" s="16"/>
    </row>
    <row r="392" spans="4:31" x14ac:dyDescent="0.25">
      <c r="D392"/>
      <c r="E392"/>
      <c r="AE392" s="16"/>
    </row>
    <row r="393" spans="4:31" x14ac:dyDescent="0.25">
      <c r="D393"/>
      <c r="E393"/>
      <c r="AE393" s="16"/>
    </row>
    <row r="394" spans="4:31" x14ac:dyDescent="0.25">
      <c r="D394"/>
      <c r="E394"/>
      <c r="AE394" s="16"/>
    </row>
    <row r="395" spans="4:31" x14ac:dyDescent="0.25">
      <c r="D395"/>
      <c r="E395"/>
      <c r="AE395" s="16"/>
    </row>
    <row r="396" spans="4:31" x14ac:dyDescent="0.25">
      <c r="D396"/>
      <c r="E396"/>
      <c r="AE396" s="16"/>
    </row>
    <row r="397" spans="4:31" x14ac:dyDescent="0.25">
      <c r="D397"/>
      <c r="E397"/>
      <c r="AE397" s="16"/>
    </row>
    <row r="398" spans="4:31" x14ac:dyDescent="0.25">
      <c r="D398"/>
      <c r="E398"/>
      <c r="AE398" s="16"/>
    </row>
    <row r="399" spans="4:31" x14ac:dyDescent="0.25">
      <c r="D399"/>
      <c r="E399"/>
      <c r="AE399" s="16"/>
    </row>
    <row r="400" spans="4:31" x14ac:dyDescent="0.25">
      <c r="D400"/>
      <c r="E400"/>
      <c r="AE400" s="16"/>
    </row>
    <row r="401" spans="4:31" x14ac:dyDescent="0.25">
      <c r="D401"/>
      <c r="E401"/>
      <c r="AE401" s="16"/>
    </row>
    <row r="402" spans="4:31" x14ac:dyDescent="0.25">
      <c r="D402"/>
      <c r="E402"/>
      <c r="AE402" s="16"/>
    </row>
    <row r="403" spans="4:31" x14ac:dyDescent="0.25">
      <c r="D403"/>
      <c r="E403"/>
      <c r="AE403" s="16"/>
    </row>
    <row r="404" spans="4:31" x14ac:dyDescent="0.25">
      <c r="D404"/>
      <c r="E404"/>
      <c r="AE404" s="16"/>
    </row>
    <row r="405" spans="4:31" x14ac:dyDescent="0.25">
      <c r="D405"/>
      <c r="E405"/>
      <c r="AE405" s="16"/>
    </row>
    <row r="406" spans="4:31" x14ac:dyDescent="0.25">
      <c r="D406"/>
      <c r="E406"/>
      <c r="AE406" s="16"/>
    </row>
    <row r="407" spans="4:31" x14ac:dyDescent="0.25">
      <c r="D407"/>
      <c r="E407"/>
      <c r="AE407" s="16"/>
    </row>
    <row r="408" spans="4:31" x14ac:dyDescent="0.25">
      <c r="D408"/>
      <c r="E408"/>
      <c r="AE408" s="16"/>
    </row>
    <row r="409" spans="4:31" x14ac:dyDescent="0.25">
      <c r="D409"/>
      <c r="E409"/>
      <c r="AE409" s="16"/>
    </row>
    <row r="410" spans="4:31" x14ac:dyDescent="0.25">
      <c r="D410"/>
      <c r="E410"/>
      <c r="AE410" s="16"/>
    </row>
    <row r="411" spans="4:31" x14ac:dyDescent="0.25">
      <c r="D411"/>
      <c r="E411"/>
      <c r="AE411" s="16"/>
    </row>
    <row r="412" spans="4:31" x14ac:dyDescent="0.25">
      <c r="D412"/>
      <c r="E412"/>
      <c r="AE412" s="16"/>
    </row>
    <row r="413" spans="4:31" x14ac:dyDescent="0.25">
      <c r="D413"/>
      <c r="E413"/>
      <c r="AE413" s="16"/>
    </row>
    <row r="414" spans="4:31" x14ac:dyDescent="0.25">
      <c r="D414"/>
      <c r="E414"/>
      <c r="AE414" s="16"/>
    </row>
    <row r="415" spans="4:31" x14ac:dyDescent="0.25">
      <c r="D415"/>
      <c r="E415"/>
      <c r="AE415" s="16"/>
    </row>
    <row r="416" spans="4:31" x14ac:dyDescent="0.25">
      <c r="D416"/>
      <c r="E416"/>
      <c r="AE416" s="16"/>
    </row>
    <row r="417" spans="4:31" x14ac:dyDescent="0.25">
      <c r="D417"/>
      <c r="E417"/>
      <c r="AE417" s="16"/>
    </row>
    <row r="418" spans="4:31" x14ac:dyDescent="0.25">
      <c r="D418"/>
      <c r="E418"/>
      <c r="AE418" s="16"/>
    </row>
    <row r="419" spans="4:31" x14ac:dyDescent="0.25">
      <c r="D419"/>
      <c r="E419"/>
      <c r="AE419" s="16"/>
    </row>
    <row r="420" spans="4:31" x14ac:dyDescent="0.25">
      <c r="D420"/>
      <c r="E420"/>
      <c r="AE420" s="16"/>
    </row>
    <row r="421" spans="4:31" x14ac:dyDescent="0.25">
      <c r="D421"/>
      <c r="E421"/>
      <c r="AE421" s="16"/>
    </row>
    <row r="422" spans="4:31" x14ac:dyDescent="0.25">
      <c r="D422"/>
      <c r="E422"/>
      <c r="AE422" s="16"/>
    </row>
    <row r="423" spans="4:31" x14ac:dyDescent="0.25">
      <c r="D423"/>
      <c r="E423"/>
      <c r="AE423" s="16"/>
    </row>
    <row r="424" spans="4:31" x14ac:dyDescent="0.25">
      <c r="D424"/>
      <c r="E424"/>
      <c r="AE424" s="16"/>
    </row>
    <row r="425" spans="4:31" x14ac:dyDescent="0.25">
      <c r="D425"/>
      <c r="E425"/>
      <c r="AE425" s="16"/>
    </row>
    <row r="426" spans="4:31" x14ac:dyDescent="0.25">
      <c r="D426"/>
      <c r="E426"/>
      <c r="AE426" s="16"/>
    </row>
    <row r="427" spans="4:31" x14ac:dyDescent="0.25">
      <c r="D427"/>
      <c r="E427"/>
      <c r="AE427" s="16"/>
    </row>
    <row r="428" spans="4:31" x14ac:dyDescent="0.25">
      <c r="D428"/>
      <c r="E428"/>
      <c r="AE428" s="16"/>
    </row>
    <row r="429" spans="4:31" x14ac:dyDescent="0.25">
      <c r="D429"/>
      <c r="E429"/>
      <c r="AE429" s="16"/>
    </row>
    <row r="430" spans="4:31" x14ac:dyDescent="0.25">
      <c r="D430"/>
      <c r="E430"/>
      <c r="AE430" s="16"/>
    </row>
    <row r="431" spans="4:31" x14ac:dyDescent="0.25">
      <c r="D431"/>
      <c r="E431"/>
      <c r="AE431" s="16"/>
    </row>
    <row r="432" spans="4:31" x14ac:dyDescent="0.25">
      <c r="D432"/>
      <c r="E432"/>
      <c r="AE432" s="16"/>
    </row>
    <row r="433" spans="4:31" x14ac:dyDescent="0.25">
      <c r="D433"/>
      <c r="E433"/>
      <c r="AE433" s="16"/>
    </row>
    <row r="434" spans="4:31" x14ac:dyDescent="0.25">
      <c r="D434"/>
      <c r="E434"/>
      <c r="AE434" s="16"/>
    </row>
    <row r="435" spans="4:31" x14ac:dyDescent="0.25">
      <c r="D435"/>
      <c r="E435"/>
      <c r="AE435" s="16"/>
    </row>
    <row r="436" spans="4:31" x14ac:dyDescent="0.25">
      <c r="D436"/>
      <c r="E436"/>
      <c r="AE436" s="16"/>
    </row>
    <row r="437" spans="4:31" x14ac:dyDescent="0.25">
      <c r="D437"/>
      <c r="E437"/>
      <c r="AE437" s="16"/>
    </row>
    <row r="438" spans="4:31" x14ac:dyDescent="0.25">
      <c r="D438"/>
      <c r="E438"/>
      <c r="AE438" s="16"/>
    </row>
    <row r="439" spans="4:31" x14ac:dyDescent="0.25">
      <c r="D439"/>
      <c r="E439"/>
      <c r="AE439" s="16"/>
    </row>
    <row r="440" spans="4:31" x14ac:dyDescent="0.25">
      <c r="D440"/>
      <c r="E440"/>
      <c r="AE440" s="16"/>
    </row>
    <row r="441" spans="4:31" x14ac:dyDescent="0.25">
      <c r="D441"/>
      <c r="E441"/>
      <c r="AE441" s="16"/>
    </row>
    <row r="442" spans="4:31" x14ac:dyDescent="0.25">
      <c r="D442"/>
      <c r="E442"/>
      <c r="AE442" s="16"/>
    </row>
    <row r="443" spans="4:31" x14ac:dyDescent="0.25">
      <c r="D443"/>
      <c r="E443"/>
      <c r="AE443" s="16"/>
    </row>
    <row r="444" spans="4:31" x14ac:dyDescent="0.25">
      <c r="D444"/>
      <c r="E444"/>
      <c r="AE444" s="16"/>
    </row>
    <row r="445" spans="4:31" x14ac:dyDescent="0.25">
      <c r="D445"/>
      <c r="E445"/>
      <c r="AE445" s="16"/>
    </row>
    <row r="446" spans="4:31" x14ac:dyDescent="0.25">
      <c r="D446"/>
      <c r="E446"/>
      <c r="AE446" s="16"/>
    </row>
    <row r="447" spans="4:31" x14ac:dyDescent="0.25">
      <c r="D447"/>
      <c r="E447"/>
      <c r="AE447" s="16"/>
    </row>
    <row r="448" spans="4:31" x14ac:dyDescent="0.25">
      <c r="D448"/>
      <c r="E448"/>
      <c r="AE448" s="16"/>
    </row>
    <row r="449" spans="4:31" x14ac:dyDescent="0.25">
      <c r="D449"/>
      <c r="E449"/>
      <c r="AE449" s="16"/>
    </row>
    <row r="450" spans="4:31" x14ac:dyDescent="0.25">
      <c r="D450"/>
      <c r="E450"/>
      <c r="AE450" s="16"/>
    </row>
    <row r="451" spans="4:31" x14ac:dyDescent="0.25">
      <c r="D451"/>
      <c r="E451"/>
      <c r="AE451" s="16"/>
    </row>
    <row r="452" spans="4:31" x14ac:dyDescent="0.25">
      <c r="D452"/>
      <c r="E452"/>
      <c r="AE452" s="16"/>
    </row>
    <row r="453" spans="4:31" x14ac:dyDescent="0.25">
      <c r="D453"/>
      <c r="E453"/>
      <c r="AE453" s="16"/>
    </row>
    <row r="454" spans="4:31" x14ac:dyDescent="0.25">
      <c r="D454"/>
      <c r="E454"/>
      <c r="AE454" s="16"/>
    </row>
    <row r="455" spans="4:31" x14ac:dyDescent="0.25">
      <c r="D455"/>
      <c r="E455"/>
      <c r="AE455" s="16"/>
    </row>
    <row r="456" spans="4:31" x14ac:dyDescent="0.25">
      <c r="D456"/>
      <c r="E456"/>
      <c r="AE456" s="16"/>
    </row>
    <row r="457" spans="4:31" x14ac:dyDescent="0.25">
      <c r="D457"/>
      <c r="E457"/>
      <c r="AE457" s="16"/>
    </row>
    <row r="458" spans="4:31" x14ac:dyDescent="0.25">
      <c r="D458"/>
      <c r="E458"/>
      <c r="AE458" s="16"/>
    </row>
    <row r="459" spans="4:31" x14ac:dyDescent="0.25">
      <c r="D459"/>
      <c r="E459"/>
      <c r="AE459" s="16"/>
    </row>
    <row r="460" spans="4:31" x14ac:dyDescent="0.25">
      <c r="D460"/>
      <c r="E460"/>
      <c r="AE460" s="16"/>
    </row>
    <row r="461" spans="4:31" x14ac:dyDescent="0.25">
      <c r="D461"/>
      <c r="E461"/>
      <c r="AE461" s="16"/>
    </row>
    <row r="462" spans="4:31" x14ac:dyDescent="0.25">
      <c r="D462"/>
      <c r="E462"/>
      <c r="AE462" s="16"/>
    </row>
    <row r="463" spans="4:31" x14ac:dyDescent="0.25">
      <c r="D463"/>
      <c r="E463"/>
      <c r="AE463" s="16"/>
    </row>
    <row r="464" spans="4:31" x14ac:dyDescent="0.25">
      <c r="D464"/>
      <c r="E464"/>
      <c r="AE464" s="16"/>
    </row>
    <row r="465" spans="4:31" x14ac:dyDescent="0.25">
      <c r="D465"/>
      <c r="E465"/>
      <c r="AE465" s="16"/>
    </row>
    <row r="466" spans="4:31" x14ac:dyDescent="0.25">
      <c r="D466"/>
      <c r="E466"/>
      <c r="AE466" s="16"/>
    </row>
    <row r="467" spans="4:31" x14ac:dyDescent="0.25">
      <c r="D467"/>
      <c r="E467"/>
      <c r="AE467" s="16"/>
    </row>
    <row r="468" spans="4:31" x14ac:dyDescent="0.25">
      <c r="D468"/>
      <c r="E468"/>
      <c r="AE468" s="16"/>
    </row>
    <row r="469" spans="4:31" x14ac:dyDescent="0.25">
      <c r="D469"/>
      <c r="E469"/>
      <c r="AE469" s="16"/>
    </row>
    <row r="470" spans="4:31" x14ac:dyDescent="0.25">
      <c r="D470"/>
      <c r="E470"/>
      <c r="AE470" s="16"/>
    </row>
    <row r="471" spans="4:31" x14ac:dyDescent="0.25">
      <c r="D471"/>
      <c r="E471"/>
      <c r="AE471" s="16"/>
    </row>
    <row r="472" spans="4:31" x14ac:dyDescent="0.25">
      <c r="D472"/>
      <c r="E472"/>
      <c r="AE472" s="16"/>
    </row>
    <row r="473" spans="4:31" x14ac:dyDescent="0.25">
      <c r="D473"/>
      <c r="E473"/>
      <c r="AE473" s="16"/>
    </row>
    <row r="474" spans="4:31" x14ac:dyDescent="0.25">
      <c r="D474"/>
      <c r="E474"/>
      <c r="AE474" s="16"/>
    </row>
    <row r="475" spans="4:31" x14ac:dyDescent="0.25">
      <c r="D475"/>
      <c r="E475"/>
      <c r="AE475" s="16"/>
    </row>
    <row r="476" spans="4:31" x14ac:dyDescent="0.25">
      <c r="D476"/>
      <c r="E476"/>
      <c r="AE476" s="16"/>
    </row>
    <row r="477" spans="4:31" x14ac:dyDescent="0.25">
      <c r="D477"/>
      <c r="E477"/>
      <c r="AE477" s="16"/>
    </row>
    <row r="478" spans="4:31" x14ac:dyDescent="0.25">
      <c r="D478"/>
      <c r="E478"/>
      <c r="AE478" s="16"/>
    </row>
    <row r="479" spans="4:31" x14ac:dyDescent="0.25">
      <c r="D479"/>
      <c r="E479"/>
      <c r="AE479" s="16"/>
    </row>
    <row r="480" spans="4:31" x14ac:dyDescent="0.25">
      <c r="D480"/>
      <c r="E480"/>
      <c r="AE480" s="16"/>
    </row>
    <row r="481" spans="4:31" x14ac:dyDescent="0.25">
      <c r="D481"/>
      <c r="E481"/>
      <c r="AE481" s="16"/>
    </row>
    <row r="482" spans="4:31" x14ac:dyDescent="0.25">
      <c r="D482"/>
      <c r="E482"/>
      <c r="AE482" s="16"/>
    </row>
    <row r="483" spans="4:31" x14ac:dyDescent="0.25">
      <c r="D483"/>
      <c r="E483"/>
      <c r="AE483" s="16"/>
    </row>
    <row r="484" spans="4:31" x14ac:dyDescent="0.25">
      <c r="D484"/>
      <c r="E484"/>
      <c r="AE484" s="16"/>
    </row>
    <row r="485" spans="4:31" x14ac:dyDescent="0.25">
      <c r="D485"/>
      <c r="E485"/>
      <c r="AE485" s="16"/>
    </row>
    <row r="486" spans="4:31" x14ac:dyDescent="0.25">
      <c r="D486"/>
      <c r="E486"/>
      <c r="AE486" s="16"/>
    </row>
    <row r="487" spans="4:31" x14ac:dyDescent="0.25">
      <c r="D487"/>
      <c r="E487"/>
      <c r="AE487" s="16"/>
    </row>
    <row r="488" spans="4:31" x14ac:dyDescent="0.25">
      <c r="D488"/>
      <c r="E488"/>
      <c r="AE488" s="16"/>
    </row>
    <row r="489" spans="4:31" x14ac:dyDescent="0.25">
      <c r="D489"/>
      <c r="E489"/>
      <c r="AE489" s="16"/>
    </row>
    <row r="490" spans="4:31" x14ac:dyDescent="0.25">
      <c r="D490"/>
      <c r="E490"/>
      <c r="AE490" s="16"/>
    </row>
    <row r="491" spans="4:31" x14ac:dyDescent="0.25">
      <c r="D491"/>
      <c r="E491"/>
      <c r="AE491" s="16"/>
    </row>
    <row r="492" spans="4:31" x14ac:dyDescent="0.25">
      <c r="D492"/>
      <c r="E492"/>
      <c r="AE492" s="16"/>
    </row>
    <row r="493" spans="4:31" x14ac:dyDescent="0.25">
      <c r="D493"/>
      <c r="E493"/>
      <c r="AE493" s="16"/>
    </row>
    <row r="494" spans="4:31" x14ac:dyDescent="0.25">
      <c r="D494"/>
      <c r="E494"/>
      <c r="AE494" s="16"/>
    </row>
    <row r="495" spans="4:31" x14ac:dyDescent="0.25">
      <c r="D495"/>
      <c r="E495"/>
      <c r="AE495" s="16"/>
    </row>
    <row r="496" spans="4:31" x14ac:dyDescent="0.25">
      <c r="D496"/>
      <c r="E496"/>
      <c r="AE496" s="16"/>
    </row>
    <row r="497" spans="4:31" x14ac:dyDescent="0.25">
      <c r="D497"/>
      <c r="E497"/>
      <c r="AE497" s="16"/>
    </row>
    <row r="498" spans="4:31" x14ac:dyDescent="0.25">
      <c r="D498"/>
      <c r="E498"/>
      <c r="AE498" s="16"/>
    </row>
    <row r="499" spans="4:31" x14ac:dyDescent="0.25">
      <c r="D499"/>
      <c r="E499"/>
      <c r="AE499" s="16"/>
    </row>
    <row r="500" spans="4:31" x14ac:dyDescent="0.25">
      <c r="D500"/>
      <c r="E500"/>
      <c r="AE500" s="16"/>
    </row>
    <row r="501" spans="4:31" x14ac:dyDescent="0.25">
      <c r="D501"/>
      <c r="E501"/>
      <c r="AE501" s="16"/>
    </row>
    <row r="502" spans="4:31" x14ac:dyDescent="0.25">
      <c r="D502"/>
      <c r="E502"/>
      <c r="AE502" s="16"/>
    </row>
    <row r="503" spans="4:31" x14ac:dyDescent="0.25">
      <c r="D503"/>
      <c r="E503"/>
      <c r="AE503" s="16"/>
    </row>
    <row r="504" spans="4:31" x14ac:dyDescent="0.25">
      <c r="D504"/>
      <c r="E504"/>
      <c r="AE504" s="16"/>
    </row>
    <row r="505" spans="4:31" x14ac:dyDescent="0.25">
      <c r="D505"/>
      <c r="E505"/>
      <c r="AE505" s="16"/>
    </row>
    <row r="506" spans="4:31" x14ac:dyDescent="0.25">
      <c r="D506"/>
      <c r="E506"/>
      <c r="AE506" s="16"/>
    </row>
    <row r="507" spans="4:31" x14ac:dyDescent="0.25">
      <c r="D507"/>
      <c r="E507"/>
      <c r="AE507" s="16"/>
    </row>
    <row r="508" spans="4:31" x14ac:dyDescent="0.25">
      <c r="D508"/>
      <c r="E508"/>
      <c r="AE508" s="16"/>
    </row>
    <row r="509" spans="4:31" x14ac:dyDescent="0.25">
      <c r="D509"/>
      <c r="E509"/>
      <c r="AE509" s="16"/>
    </row>
    <row r="510" spans="4:31" x14ac:dyDescent="0.25">
      <c r="D510"/>
      <c r="E510"/>
      <c r="AE510" s="16"/>
    </row>
    <row r="511" spans="4:31" x14ac:dyDescent="0.25">
      <c r="D511"/>
      <c r="E511"/>
      <c r="AE511" s="16"/>
    </row>
    <row r="512" spans="4:31" x14ac:dyDescent="0.25">
      <c r="D512"/>
      <c r="E512"/>
      <c r="AE512" s="16"/>
    </row>
    <row r="513" spans="4:31" x14ac:dyDescent="0.25">
      <c r="D513"/>
      <c r="E513"/>
      <c r="AE513" s="16"/>
    </row>
    <row r="514" spans="4:31" x14ac:dyDescent="0.25">
      <c r="D514"/>
      <c r="E514"/>
      <c r="AE514" s="16"/>
    </row>
    <row r="515" spans="4:31" x14ac:dyDescent="0.25">
      <c r="D515"/>
      <c r="E515"/>
      <c r="AE515" s="16"/>
    </row>
    <row r="516" spans="4:31" x14ac:dyDescent="0.25">
      <c r="D516"/>
      <c r="E516"/>
      <c r="AE516" s="16"/>
    </row>
    <row r="517" spans="4:31" x14ac:dyDescent="0.25">
      <c r="D517"/>
      <c r="E517"/>
      <c r="AE517" s="16"/>
    </row>
    <row r="518" spans="4:31" x14ac:dyDescent="0.25">
      <c r="D518"/>
      <c r="E518"/>
      <c r="AE518" s="16"/>
    </row>
    <row r="519" spans="4:31" x14ac:dyDescent="0.25">
      <c r="D519"/>
      <c r="E519"/>
      <c r="AE519" s="16"/>
    </row>
    <row r="520" spans="4:31" x14ac:dyDescent="0.25">
      <c r="D520"/>
      <c r="E520"/>
      <c r="AE520" s="16"/>
    </row>
    <row r="521" spans="4:31" x14ac:dyDescent="0.25">
      <c r="D521"/>
      <c r="E521"/>
      <c r="AE521" s="16"/>
    </row>
    <row r="522" spans="4:31" x14ac:dyDescent="0.25">
      <c r="D522"/>
      <c r="E522"/>
      <c r="AE522" s="16"/>
    </row>
    <row r="523" spans="4:31" x14ac:dyDescent="0.25">
      <c r="D523"/>
      <c r="E523"/>
      <c r="AE523" s="16"/>
    </row>
    <row r="524" spans="4:31" x14ac:dyDescent="0.25">
      <c r="D524"/>
      <c r="E524"/>
      <c r="AE524" s="16"/>
    </row>
    <row r="525" spans="4:31" x14ac:dyDescent="0.25">
      <c r="D525"/>
      <c r="E525"/>
      <c r="AE525" s="16"/>
    </row>
    <row r="526" spans="4:31" x14ac:dyDescent="0.25">
      <c r="D526"/>
      <c r="E526"/>
      <c r="AE526" s="16"/>
    </row>
    <row r="527" spans="4:31" x14ac:dyDescent="0.25">
      <c r="D527"/>
      <c r="E527"/>
      <c r="AE527" s="16"/>
    </row>
    <row r="528" spans="4:31" x14ac:dyDescent="0.25">
      <c r="D528"/>
      <c r="E528"/>
      <c r="AE528" s="16"/>
    </row>
    <row r="529" spans="4:31" x14ac:dyDescent="0.25">
      <c r="D529"/>
      <c r="E529"/>
      <c r="AE529" s="16"/>
    </row>
    <row r="530" spans="4:31" x14ac:dyDescent="0.25">
      <c r="D530"/>
      <c r="E530"/>
      <c r="AE530" s="16"/>
    </row>
    <row r="531" spans="4:31" x14ac:dyDescent="0.25">
      <c r="D531"/>
      <c r="E531"/>
      <c r="AE531" s="16"/>
    </row>
    <row r="532" spans="4:31" x14ac:dyDescent="0.25">
      <c r="D532"/>
      <c r="E532"/>
      <c r="AE532" s="16"/>
    </row>
    <row r="533" spans="4:31" x14ac:dyDescent="0.25">
      <c r="D533"/>
      <c r="E533"/>
      <c r="AE533" s="16"/>
    </row>
    <row r="534" spans="4:31" x14ac:dyDescent="0.25">
      <c r="D534"/>
      <c r="E534"/>
      <c r="AE534" s="16"/>
    </row>
    <row r="535" spans="4:31" x14ac:dyDescent="0.25">
      <c r="D535"/>
      <c r="E535"/>
      <c r="AE535" s="16"/>
    </row>
    <row r="536" spans="4:31" x14ac:dyDescent="0.25">
      <c r="D536"/>
      <c r="E536"/>
      <c r="AE536" s="16"/>
    </row>
    <row r="537" spans="4:31" x14ac:dyDescent="0.25">
      <c r="D537"/>
      <c r="E537"/>
      <c r="AE537" s="16"/>
    </row>
    <row r="538" spans="4:31" x14ac:dyDescent="0.25">
      <c r="D538"/>
      <c r="E538"/>
      <c r="AE538" s="16"/>
    </row>
    <row r="539" spans="4:31" x14ac:dyDescent="0.25">
      <c r="D539"/>
      <c r="E539"/>
      <c r="AE539" s="16"/>
    </row>
    <row r="540" spans="4:31" x14ac:dyDescent="0.25">
      <c r="D540"/>
      <c r="E540"/>
      <c r="AE540" s="16"/>
    </row>
    <row r="541" spans="4:31" x14ac:dyDescent="0.25">
      <c r="D541"/>
      <c r="E541"/>
      <c r="AE541" s="16"/>
    </row>
    <row r="542" spans="4:31" x14ac:dyDescent="0.25">
      <c r="D542"/>
      <c r="E542"/>
      <c r="AE542" s="16"/>
    </row>
    <row r="543" spans="4:31" x14ac:dyDescent="0.25">
      <c r="D543"/>
      <c r="E543"/>
      <c r="AE543" s="16"/>
    </row>
    <row r="544" spans="4:31" x14ac:dyDescent="0.25">
      <c r="D544"/>
      <c r="E544"/>
      <c r="AE544" s="16"/>
    </row>
    <row r="545" spans="4:31" x14ac:dyDescent="0.25">
      <c r="D545"/>
      <c r="E545"/>
      <c r="AE545" s="16"/>
    </row>
    <row r="546" spans="4:31" x14ac:dyDescent="0.25">
      <c r="D546"/>
      <c r="E546"/>
      <c r="AE546" s="16"/>
    </row>
    <row r="547" spans="4:31" x14ac:dyDescent="0.25">
      <c r="D547"/>
      <c r="E547"/>
      <c r="AE547" s="16"/>
    </row>
    <row r="548" spans="4:31" x14ac:dyDescent="0.25">
      <c r="D548"/>
      <c r="E548"/>
      <c r="AE548" s="16"/>
    </row>
    <row r="549" spans="4:31" x14ac:dyDescent="0.25">
      <c r="D549"/>
      <c r="E549"/>
      <c r="AE549" s="16"/>
    </row>
    <row r="550" spans="4:31" x14ac:dyDescent="0.25">
      <c r="D550"/>
      <c r="E550"/>
      <c r="AE550" s="16"/>
    </row>
    <row r="551" spans="4:31" x14ac:dyDescent="0.25">
      <c r="D551"/>
      <c r="E551"/>
      <c r="AE551" s="16"/>
    </row>
    <row r="552" spans="4:31" x14ac:dyDescent="0.25">
      <c r="D552"/>
      <c r="E552"/>
      <c r="AE552" s="16"/>
    </row>
    <row r="553" spans="4:31" x14ac:dyDescent="0.25">
      <c r="D553"/>
      <c r="E553"/>
      <c r="AE553" s="16"/>
    </row>
    <row r="554" spans="4:31" x14ac:dyDescent="0.25">
      <c r="D554"/>
      <c r="E554"/>
      <c r="AE554" s="16"/>
    </row>
    <row r="555" spans="4:31" x14ac:dyDescent="0.25">
      <c r="D555"/>
      <c r="E555"/>
      <c r="AE555" s="16"/>
    </row>
    <row r="556" spans="4:31" x14ac:dyDescent="0.25">
      <c r="D556"/>
      <c r="E556"/>
      <c r="AE556" s="16"/>
    </row>
    <row r="557" spans="4:31" x14ac:dyDescent="0.25">
      <c r="D557"/>
      <c r="E557"/>
      <c r="AE557" s="16"/>
    </row>
    <row r="558" spans="4:31" x14ac:dyDescent="0.25">
      <c r="D558"/>
      <c r="E558"/>
      <c r="AE558" s="16"/>
    </row>
    <row r="559" spans="4:31" x14ac:dyDescent="0.25">
      <c r="D559"/>
      <c r="E559"/>
      <c r="AE559" s="16"/>
    </row>
    <row r="560" spans="4:31" x14ac:dyDescent="0.25">
      <c r="D560"/>
      <c r="E560"/>
      <c r="AE560" s="16"/>
    </row>
    <row r="561" spans="4:31" x14ac:dyDescent="0.25">
      <c r="D561"/>
      <c r="E561"/>
      <c r="AE561" s="16"/>
    </row>
    <row r="562" spans="4:31" x14ac:dyDescent="0.25">
      <c r="D562"/>
      <c r="E562"/>
      <c r="AE562" s="16"/>
    </row>
    <row r="563" spans="4:31" x14ac:dyDescent="0.25">
      <c r="D563"/>
      <c r="E563"/>
      <c r="AE563" s="16"/>
    </row>
    <row r="564" spans="4:31" x14ac:dyDescent="0.25">
      <c r="D564"/>
      <c r="E564"/>
      <c r="AE564" s="16"/>
    </row>
    <row r="565" spans="4:31" x14ac:dyDescent="0.25">
      <c r="D565"/>
      <c r="E565"/>
      <c r="AE565" s="16"/>
    </row>
    <row r="566" spans="4:31" x14ac:dyDescent="0.25">
      <c r="D566"/>
      <c r="E566"/>
      <c r="AE566" s="16"/>
    </row>
    <row r="567" spans="4:31" x14ac:dyDescent="0.25">
      <c r="D567"/>
      <c r="E567"/>
      <c r="AE567" s="16"/>
    </row>
    <row r="568" spans="4:31" x14ac:dyDescent="0.25">
      <c r="D568"/>
      <c r="E568"/>
      <c r="AE568" s="16"/>
    </row>
    <row r="569" spans="4:31" x14ac:dyDescent="0.25">
      <c r="D569"/>
      <c r="E569"/>
      <c r="AE569" s="16"/>
    </row>
    <row r="570" spans="4:31" x14ac:dyDescent="0.25">
      <c r="D570"/>
      <c r="E570"/>
      <c r="AE570" s="16"/>
    </row>
    <row r="571" spans="4:31" x14ac:dyDescent="0.25">
      <c r="D571"/>
      <c r="E571"/>
      <c r="AE571" s="16"/>
    </row>
    <row r="572" spans="4:31" x14ac:dyDescent="0.25">
      <c r="D572"/>
      <c r="E572"/>
      <c r="AE572" s="16"/>
    </row>
    <row r="573" spans="4:31" x14ac:dyDescent="0.25">
      <c r="D573"/>
      <c r="E573"/>
      <c r="AE573" s="16"/>
    </row>
    <row r="574" spans="4:31" x14ac:dyDescent="0.25">
      <c r="D574"/>
      <c r="E574"/>
      <c r="AE574" s="16"/>
    </row>
    <row r="575" spans="4:31" x14ac:dyDescent="0.25">
      <c r="D575"/>
      <c r="E575"/>
      <c r="AE575" s="16"/>
    </row>
    <row r="576" spans="4:31" x14ac:dyDescent="0.25">
      <c r="D576"/>
      <c r="E576"/>
      <c r="AE576" s="16"/>
    </row>
    <row r="577" spans="4:31" x14ac:dyDescent="0.25">
      <c r="D577"/>
      <c r="E577"/>
      <c r="AE577" s="16"/>
    </row>
    <row r="578" spans="4:31" x14ac:dyDescent="0.25">
      <c r="D578"/>
      <c r="E578"/>
      <c r="AE578" s="16"/>
    </row>
    <row r="579" spans="4:31" x14ac:dyDescent="0.25">
      <c r="D579"/>
      <c r="E579"/>
      <c r="AE579" s="16"/>
    </row>
    <row r="580" spans="4:31" x14ac:dyDescent="0.25">
      <c r="D580"/>
      <c r="E580"/>
      <c r="AE580" s="16"/>
    </row>
    <row r="581" spans="4:31" x14ac:dyDescent="0.25">
      <c r="D581"/>
      <c r="E581"/>
      <c r="AE581" s="16"/>
    </row>
    <row r="582" spans="4:31" x14ac:dyDescent="0.25">
      <c r="D582"/>
      <c r="E582"/>
      <c r="AE582" s="16"/>
    </row>
    <row r="583" spans="4:31" x14ac:dyDescent="0.25">
      <c r="D583"/>
      <c r="E583"/>
      <c r="AE583" s="16"/>
    </row>
    <row r="584" spans="4:31" x14ac:dyDescent="0.25">
      <c r="D584"/>
      <c r="E584"/>
      <c r="AE584" s="16"/>
    </row>
    <row r="585" spans="4:31" x14ac:dyDescent="0.25">
      <c r="D585"/>
      <c r="E585"/>
      <c r="AE585" s="16"/>
    </row>
    <row r="586" spans="4:31" x14ac:dyDescent="0.25">
      <c r="D586"/>
      <c r="E586"/>
      <c r="AE586" s="16"/>
    </row>
    <row r="587" spans="4:31" x14ac:dyDescent="0.25">
      <c r="D587"/>
      <c r="E587"/>
      <c r="AE587" s="16"/>
    </row>
    <row r="588" spans="4:31" x14ac:dyDescent="0.25">
      <c r="D588"/>
      <c r="E588"/>
      <c r="AE588" s="16"/>
    </row>
    <row r="589" spans="4:31" x14ac:dyDescent="0.25">
      <c r="D589"/>
      <c r="E589"/>
      <c r="AE589" s="16"/>
    </row>
    <row r="590" spans="4:31" x14ac:dyDescent="0.25">
      <c r="D590"/>
      <c r="E590"/>
      <c r="AE590" s="16"/>
    </row>
    <row r="591" spans="4:31" x14ac:dyDescent="0.25">
      <c r="D591"/>
      <c r="E591"/>
      <c r="AE591" s="16"/>
    </row>
    <row r="592" spans="4:31" x14ac:dyDescent="0.25">
      <c r="D592"/>
      <c r="E592"/>
      <c r="AE592" s="16"/>
    </row>
    <row r="593" spans="4:31" x14ac:dyDescent="0.25">
      <c r="D593"/>
      <c r="E593"/>
      <c r="AE593" s="16"/>
    </row>
    <row r="594" spans="4:31" x14ac:dyDescent="0.25">
      <c r="D594"/>
      <c r="E594"/>
      <c r="AE594" s="16"/>
    </row>
    <row r="595" spans="4:31" x14ac:dyDescent="0.25">
      <c r="D595"/>
      <c r="E595"/>
      <c r="AE595" s="16"/>
    </row>
    <row r="596" spans="4:31" x14ac:dyDescent="0.25">
      <c r="D596"/>
      <c r="E596"/>
      <c r="AE596" s="16"/>
    </row>
    <row r="597" spans="4:31" x14ac:dyDescent="0.25">
      <c r="D597"/>
      <c r="E597"/>
      <c r="AE597" s="16"/>
    </row>
    <row r="598" spans="4:31" x14ac:dyDescent="0.25">
      <c r="D598"/>
      <c r="E598"/>
      <c r="AE598" s="16"/>
    </row>
    <row r="599" spans="4:31" x14ac:dyDescent="0.25">
      <c r="D599"/>
      <c r="E599"/>
      <c r="AE599" s="16"/>
    </row>
    <row r="600" spans="4:31" x14ac:dyDescent="0.25">
      <c r="D600"/>
      <c r="E600"/>
      <c r="AE600" s="16"/>
    </row>
    <row r="601" spans="4:31" x14ac:dyDescent="0.25">
      <c r="D601"/>
      <c r="E601"/>
      <c r="AE601" s="16"/>
    </row>
    <row r="602" spans="4:31" x14ac:dyDescent="0.25">
      <c r="D602"/>
      <c r="E602"/>
      <c r="AE602" s="16"/>
    </row>
    <row r="603" spans="4:31" x14ac:dyDescent="0.25">
      <c r="D603"/>
      <c r="E603"/>
      <c r="AE603" s="16"/>
    </row>
    <row r="604" spans="4:31" x14ac:dyDescent="0.25">
      <c r="D604"/>
      <c r="E604"/>
      <c r="AE604" s="16"/>
    </row>
    <row r="605" spans="4:31" x14ac:dyDescent="0.25">
      <c r="D605"/>
      <c r="E605"/>
      <c r="AE605" s="16"/>
    </row>
    <row r="606" spans="4:31" x14ac:dyDescent="0.25">
      <c r="D606"/>
      <c r="E606"/>
      <c r="AE606" s="16"/>
    </row>
    <row r="607" spans="4:31" x14ac:dyDescent="0.25">
      <c r="D607"/>
      <c r="E607"/>
      <c r="AE607" s="16"/>
    </row>
    <row r="608" spans="4:31" x14ac:dyDescent="0.25">
      <c r="D608"/>
      <c r="E608"/>
      <c r="AE608" s="16"/>
    </row>
    <row r="609" spans="4:31" x14ac:dyDescent="0.25">
      <c r="D609"/>
      <c r="E609"/>
      <c r="AE609" s="16"/>
    </row>
    <row r="610" spans="4:31" x14ac:dyDescent="0.25">
      <c r="D610"/>
      <c r="E610"/>
      <c r="AE610" s="16"/>
    </row>
    <row r="611" spans="4:31" x14ac:dyDescent="0.25">
      <c r="D611"/>
      <c r="E611"/>
      <c r="AE611" s="16"/>
    </row>
    <row r="612" spans="4:31" x14ac:dyDescent="0.25">
      <c r="D612"/>
      <c r="E612"/>
      <c r="AE612" s="16"/>
    </row>
    <row r="613" spans="4:31" x14ac:dyDescent="0.25">
      <c r="D613"/>
      <c r="E613"/>
      <c r="AE613" s="16"/>
    </row>
    <row r="614" spans="4:31" x14ac:dyDescent="0.25">
      <c r="D614"/>
      <c r="E614"/>
      <c r="AE614" s="16"/>
    </row>
    <row r="615" spans="4:31" x14ac:dyDescent="0.25">
      <c r="D615"/>
      <c r="E615"/>
      <c r="AE615" s="16"/>
    </row>
    <row r="616" spans="4:31" x14ac:dyDescent="0.25">
      <c r="D616"/>
      <c r="E616"/>
      <c r="AE616" s="16"/>
    </row>
    <row r="617" spans="4:31" x14ac:dyDescent="0.25">
      <c r="D617"/>
      <c r="E617"/>
      <c r="AE617" s="16"/>
    </row>
    <row r="618" spans="4:31" x14ac:dyDescent="0.25">
      <c r="D618"/>
      <c r="E618"/>
      <c r="AE618" s="16"/>
    </row>
    <row r="619" spans="4:31" x14ac:dyDescent="0.25">
      <c r="D619"/>
      <c r="E619"/>
      <c r="AE619" s="16"/>
    </row>
    <row r="620" spans="4:31" x14ac:dyDescent="0.25">
      <c r="D620"/>
      <c r="E620"/>
      <c r="AE620" s="16"/>
    </row>
    <row r="621" spans="4:31" x14ac:dyDescent="0.25">
      <c r="D621"/>
      <c r="E621"/>
      <c r="AE621" s="16"/>
    </row>
    <row r="622" spans="4:31" x14ac:dyDescent="0.25">
      <c r="D622"/>
      <c r="E622"/>
      <c r="AE622" s="16"/>
    </row>
    <row r="623" spans="4:31" x14ac:dyDescent="0.25">
      <c r="D623"/>
      <c r="E623"/>
      <c r="AE623" s="16"/>
    </row>
    <row r="624" spans="4:31" x14ac:dyDescent="0.25">
      <c r="D624"/>
      <c r="E624"/>
      <c r="AE624" s="16"/>
    </row>
    <row r="625" spans="4:31" x14ac:dyDescent="0.25">
      <c r="D625"/>
      <c r="E625"/>
      <c r="AE625" s="16"/>
    </row>
    <row r="626" spans="4:31" x14ac:dyDescent="0.25">
      <c r="D626"/>
      <c r="E626"/>
      <c r="AE626" s="16"/>
    </row>
    <row r="627" spans="4:31" x14ac:dyDescent="0.25">
      <c r="D627"/>
      <c r="E627"/>
      <c r="AE627" s="16"/>
    </row>
    <row r="628" spans="4:31" x14ac:dyDescent="0.25">
      <c r="D628"/>
      <c r="E628"/>
      <c r="AE628" s="16"/>
    </row>
    <row r="629" spans="4:31" x14ac:dyDescent="0.25">
      <c r="D629"/>
      <c r="E629"/>
      <c r="AE629" s="16"/>
    </row>
    <row r="630" spans="4:31" x14ac:dyDescent="0.25">
      <c r="D630"/>
      <c r="E630"/>
      <c r="AE630" s="16"/>
    </row>
    <row r="631" spans="4:31" x14ac:dyDescent="0.25">
      <c r="D631"/>
      <c r="E631"/>
      <c r="AE631" s="16"/>
    </row>
    <row r="632" spans="4:31" x14ac:dyDescent="0.25">
      <c r="D632"/>
      <c r="E632"/>
      <c r="AE632" s="16"/>
    </row>
    <row r="633" spans="4:31" x14ac:dyDescent="0.25">
      <c r="D633"/>
      <c r="E633"/>
      <c r="AE633" s="16"/>
    </row>
    <row r="634" spans="4:31" x14ac:dyDescent="0.25">
      <c r="D634"/>
      <c r="E634"/>
      <c r="AE634" s="16"/>
    </row>
    <row r="635" spans="4:31" x14ac:dyDescent="0.25">
      <c r="D635"/>
      <c r="E635"/>
      <c r="AE635" s="16"/>
    </row>
    <row r="636" spans="4:31" x14ac:dyDescent="0.25">
      <c r="D636"/>
      <c r="E636"/>
      <c r="AE636" s="16"/>
    </row>
    <row r="637" spans="4:31" x14ac:dyDescent="0.25">
      <c r="D637"/>
      <c r="E637"/>
      <c r="AE637" s="16"/>
    </row>
    <row r="638" spans="4:31" x14ac:dyDescent="0.25">
      <c r="D638"/>
      <c r="E638"/>
      <c r="AE638" s="16"/>
    </row>
    <row r="639" spans="4:31" x14ac:dyDescent="0.25">
      <c r="D639"/>
      <c r="E639"/>
      <c r="AE639" s="16"/>
    </row>
    <row r="640" spans="4:31" x14ac:dyDescent="0.25">
      <c r="D640"/>
      <c r="E640"/>
      <c r="AE640" s="16"/>
    </row>
    <row r="641" spans="4:31" x14ac:dyDescent="0.25">
      <c r="D641"/>
      <c r="E641"/>
      <c r="AE641" s="16"/>
    </row>
    <row r="642" spans="4:31" x14ac:dyDescent="0.25">
      <c r="D642"/>
      <c r="E642"/>
      <c r="AE642" s="16"/>
    </row>
    <row r="643" spans="4:31" x14ac:dyDescent="0.25">
      <c r="D643"/>
      <c r="E643"/>
      <c r="AE643" s="16"/>
    </row>
    <row r="644" spans="4:31" x14ac:dyDescent="0.25">
      <c r="D644"/>
      <c r="E644"/>
      <c r="AE644" s="16"/>
    </row>
    <row r="645" spans="4:31" x14ac:dyDescent="0.25">
      <c r="D645"/>
      <c r="E645"/>
      <c r="AE645" s="16"/>
    </row>
    <row r="646" spans="4:31" x14ac:dyDescent="0.25">
      <c r="D646"/>
      <c r="E646"/>
      <c r="AE646" s="16"/>
    </row>
    <row r="647" spans="4:31" x14ac:dyDescent="0.25">
      <c r="D647"/>
      <c r="E647"/>
      <c r="AE647" s="16"/>
    </row>
    <row r="648" spans="4:31" x14ac:dyDescent="0.25">
      <c r="D648"/>
      <c r="E648"/>
      <c r="AE648" s="16"/>
    </row>
    <row r="649" spans="4:31" x14ac:dyDescent="0.25">
      <c r="D649"/>
      <c r="E649"/>
      <c r="AE649" s="16"/>
    </row>
    <row r="650" spans="4:31" x14ac:dyDescent="0.25">
      <c r="D650"/>
      <c r="E650"/>
      <c r="AE650" s="16"/>
    </row>
    <row r="651" spans="4:31" x14ac:dyDescent="0.25">
      <c r="D651"/>
      <c r="E651"/>
      <c r="AE651" s="16"/>
    </row>
    <row r="652" spans="4:31" x14ac:dyDescent="0.25">
      <c r="D652"/>
      <c r="E652"/>
      <c r="AE652" s="16"/>
    </row>
    <row r="653" spans="4:31" x14ac:dyDescent="0.25">
      <c r="D653"/>
      <c r="E653"/>
      <c r="AE653" s="16"/>
    </row>
    <row r="654" spans="4:31" x14ac:dyDescent="0.25">
      <c r="D654"/>
      <c r="E654"/>
      <c r="AE654" s="16"/>
    </row>
    <row r="655" spans="4:31" x14ac:dyDescent="0.25">
      <c r="D655"/>
      <c r="E655"/>
      <c r="AE655" s="16"/>
    </row>
    <row r="656" spans="4:31" x14ac:dyDescent="0.25">
      <c r="D656"/>
      <c r="E656"/>
      <c r="AE656" s="16"/>
    </row>
    <row r="657" spans="4:31" x14ac:dyDescent="0.25">
      <c r="D657"/>
      <c r="E657"/>
      <c r="AE657" s="16"/>
    </row>
    <row r="658" spans="4:31" x14ac:dyDescent="0.25">
      <c r="D658"/>
      <c r="E658"/>
      <c r="AE658" s="16"/>
    </row>
    <row r="659" spans="4:31" x14ac:dyDescent="0.25">
      <c r="D659"/>
      <c r="E659"/>
      <c r="AE659" s="16"/>
    </row>
    <row r="660" spans="4:31" x14ac:dyDescent="0.25">
      <c r="D660"/>
      <c r="E660"/>
      <c r="AE660" s="16"/>
    </row>
    <row r="661" spans="4:31" x14ac:dyDescent="0.25">
      <c r="D661"/>
      <c r="E661"/>
      <c r="AE661" s="16"/>
    </row>
    <row r="662" spans="4:31" x14ac:dyDescent="0.25">
      <c r="D662"/>
      <c r="E662"/>
      <c r="AE662" s="16"/>
    </row>
    <row r="663" spans="4:31" x14ac:dyDescent="0.25">
      <c r="D663"/>
      <c r="E663"/>
      <c r="AE663" s="16"/>
    </row>
    <row r="664" spans="4:31" x14ac:dyDescent="0.25">
      <c r="D664"/>
      <c r="E664"/>
      <c r="AE664" s="16"/>
    </row>
    <row r="665" spans="4:31" x14ac:dyDescent="0.25">
      <c r="D665"/>
      <c r="E665"/>
      <c r="AE665" s="16"/>
    </row>
    <row r="666" spans="4:31" x14ac:dyDescent="0.25">
      <c r="D666"/>
      <c r="E666"/>
      <c r="AE666" s="16"/>
    </row>
    <row r="667" spans="4:31" x14ac:dyDescent="0.25">
      <c r="D667"/>
      <c r="E667"/>
      <c r="AE667" s="16"/>
    </row>
    <row r="668" spans="4:31" x14ac:dyDescent="0.25">
      <c r="D668"/>
      <c r="E668"/>
      <c r="AE668" s="16"/>
    </row>
    <row r="669" spans="4:31" x14ac:dyDescent="0.25">
      <c r="D669"/>
      <c r="E669"/>
      <c r="AE669" s="16"/>
    </row>
    <row r="670" spans="4:31" x14ac:dyDescent="0.25">
      <c r="D670"/>
      <c r="E670"/>
      <c r="AE670" s="16"/>
    </row>
    <row r="671" spans="4:31" x14ac:dyDescent="0.25">
      <c r="D671"/>
      <c r="E671"/>
      <c r="AE671" s="16"/>
    </row>
    <row r="672" spans="4:31" x14ac:dyDescent="0.25">
      <c r="D672"/>
      <c r="E672"/>
      <c r="AE672" s="16"/>
    </row>
    <row r="673" spans="4:31" x14ac:dyDescent="0.25">
      <c r="D673"/>
      <c r="E673"/>
      <c r="AE673" s="16"/>
    </row>
    <row r="674" spans="4:31" x14ac:dyDescent="0.25">
      <c r="D674"/>
      <c r="E674"/>
      <c r="AE674" s="16"/>
    </row>
    <row r="675" spans="4:31" x14ac:dyDescent="0.25">
      <c r="D675"/>
      <c r="E675"/>
      <c r="AE675" s="16"/>
    </row>
    <row r="676" spans="4:31" x14ac:dyDescent="0.25">
      <c r="D676"/>
      <c r="E676"/>
      <c r="AE676" s="16"/>
    </row>
    <row r="677" spans="4:31" x14ac:dyDescent="0.25">
      <c r="D677"/>
      <c r="E677"/>
      <c r="AE677" s="16"/>
    </row>
    <row r="678" spans="4:31" x14ac:dyDescent="0.25">
      <c r="D678"/>
      <c r="E678"/>
      <c r="AE678" s="16"/>
    </row>
    <row r="679" spans="4:31" x14ac:dyDescent="0.25">
      <c r="D679"/>
      <c r="E679"/>
      <c r="AE679" s="16"/>
    </row>
    <row r="680" spans="4:31" x14ac:dyDescent="0.25">
      <c r="D680"/>
      <c r="E680"/>
      <c r="AE680" s="16"/>
    </row>
    <row r="681" spans="4:31" x14ac:dyDescent="0.25">
      <c r="D681"/>
      <c r="E681"/>
      <c r="AE681" s="16"/>
    </row>
    <row r="682" spans="4:31" x14ac:dyDescent="0.25">
      <c r="D682"/>
      <c r="E682"/>
      <c r="AE682" s="16"/>
    </row>
    <row r="683" spans="4:31" x14ac:dyDescent="0.25">
      <c r="D683"/>
      <c r="E683"/>
      <c r="AE683" s="16"/>
    </row>
    <row r="684" spans="4:31" x14ac:dyDescent="0.25">
      <c r="D684"/>
      <c r="E684"/>
      <c r="AE684" s="16"/>
    </row>
    <row r="685" spans="4:31" x14ac:dyDescent="0.25">
      <c r="D685"/>
      <c r="E685"/>
      <c r="AE685" s="16"/>
    </row>
    <row r="686" spans="4:31" x14ac:dyDescent="0.25">
      <c r="D686"/>
      <c r="E686"/>
      <c r="AE686" s="16"/>
    </row>
    <row r="687" spans="4:31" x14ac:dyDescent="0.25">
      <c r="D687"/>
      <c r="E687"/>
      <c r="AE687" s="16"/>
    </row>
    <row r="688" spans="4:31" x14ac:dyDescent="0.25">
      <c r="D688"/>
      <c r="E688"/>
      <c r="AE688" s="16"/>
    </row>
    <row r="689" spans="4:31" x14ac:dyDescent="0.25">
      <c r="D689"/>
      <c r="E689"/>
      <c r="AE689" s="16"/>
    </row>
    <row r="690" spans="4:31" x14ac:dyDescent="0.25">
      <c r="D690"/>
      <c r="E690"/>
      <c r="AE690" s="16"/>
    </row>
    <row r="691" spans="4:31" x14ac:dyDescent="0.25">
      <c r="D691"/>
      <c r="E691"/>
      <c r="AE691" s="16"/>
    </row>
    <row r="692" spans="4:31" x14ac:dyDescent="0.25">
      <c r="D692"/>
      <c r="E692"/>
      <c r="AE692" s="16"/>
    </row>
    <row r="693" spans="4:31" x14ac:dyDescent="0.25">
      <c r="D693"/>
      <c r="E693"/>
      <c r="AE693" s="16"/>
    </row>
    <row r="694" spans="4:31" x14ac:dyDescent="0.25">
      <c r="D694"/>
      <c r="E694"/>
      <c r="AE694" s="16"/>
    </row>
    <row r="695" spans="4:31" x14ac:dyDescent="0.25">
      <c r="D695"/>
      <c r="E695"/>
      <c r="AE695" s="16"/>
    </row>
    <row r="696" spans="4:31" x14ac:dyDescent="0.25">
      <c r="D696"/>
      <c r="E696"/>
      <c r="AE696" s="16"/>
    </row>
    <row r="697" spans="4:31" x14ac:dyDescent="0.25">
      <c r="D697"/>
      <c r="E697"/>
      <c r="AE697" s="16"/>
    </row>
    <row r="698" spans="4:31" x14ac:dyDescent="0.25">
      <c r="D698"/>
      <c r="E698"/>
      <c r="AE698" s="16"/>
    </row>
    <row r="699" spans="4:31" x14ac:dyDescent="0.25">
      <c r="D699"/>
      <c r="E699"/>
      <c r="AE699" s="16"/>
    </row>
    <row r="700" spans="4:31" x14ac:dyDescent="0.25">
      <c r="D700"/>
      <c r="E700"/>
      <c r="AE700" s="16"/>
    </row>
    <row r="701" spans="4:31" x14ac:dyDescent="0.25">
      <c r="D701"/>
      <c r="E701"/>
      <c r="AE701" s="16"/>
    </row>
    <row r="702" spans="4:31" x14ac:dyDescent="0.25">
      <c r="D702"/>
      <c r="E702"/>
      <c r="AE702" s="16"/>
    </row>
    <row r="703" spans="4:31" x14ac:dyDescent="0.25">
      <c r="D703"/>
      <c r="E703"/>
      <c r="AE703" s="16"/>
    </row>
    <row r="704" spans="4:31" x14ac:dyDescent="0.25">
      <c r="D704"/>
      <c r="E704"/>
      <c r="AE704" s="16"/>
    </row>
    <row r="705" spans="4:31" x14ac:dyDescent="0.25">
      <c r="D705"/>
      <c r="E705"/>
      <c r="AE705" s="16"/>
    </row>
    <row r="706" spans="4:31" x14ac:dyDescent="0.25">
      <c r="D706"/>
      <c r="E706"/>
      <c r="AE706" s="16"/>
    </row>
    <row r="707" spans="4:31" x14ac:dyDescent="0.25">
      <c r="D707"/>
      <c r="E707"/>
      <c r="AE707" s="16"/>
    </row>
    <row r="708" spans="4:31" x14ac:dyDescent="0.25">
      <c r="D708"/>
      <c r="E708"/>
      <c r="AE708" s="16"/>
    </row>
    <row r="709" spans="4:31" x14ac:dyDescent="0.25">
      <c r="D709"/>
      <c r="E709"/>
      <c r="AE709" s="16"/>
    </row>
    <row r="710" spans="4:31" x14ac:dyDescent="0.25">
      <c r="D710"/>
      <c r="E710"/>
      <c r="AE710" s="16"/>
    </row>
    <row r="711" spans="4:31" x14ac:dyDescent="0.25">
      <c r="D711"/>
      <c r="E711"/>
      <c r="AE711" s="16"/>
    </row>
    <row r="712" spans="4:31" x14ac:dyDescent="0.25">
      <c r="D712"/>
      <c r="E712"/>
      <c r="AE712" s="16"/>
    </row>
    <row r="713" spans="4:31" x14ac:dyDescent="0.25">
      <c r="D713"/>
      <c r="E713"/>
      <c r="AE713" s="16"/>
    </row>
    <row r="714" spans="4:31" x14ac:dyDescent="0.25">
      <c r="D714"/>
      <c r="E714"/>
      <c r="AE714" s="16"/>
    </row>
    <row r="715" spans="4:31" x14ac:dyDescent="0.25">
      <c r="D715"/>
      <c r="E715"/>
      <c r="AE715" s="16"/>
    </row>
    <row r="716" spans="4:31" x14ac:dyDescent="0.25">
      <c r="D716"/>
      <c r="E716"/>
      <c r="AE716" s="16"/>
    </row>
    <row r="717" spans="4:31" x14ac:dyDescent="0.25">
      <c r="D717"/>
      <c r="E717"/>
      <c r="AE717" s="16"/>
    </row>
    <row r="718" spans="4:31" x14ac:dyDescent="0.25">
      <c r="D718"/>
      <c r="E718"/>
      <c r="AE718" s="16"/>
    </row>
    <row r="719" spans="4:31" x14ac:dyDescent="0.25">
      <c r="D719"/>
      <c r="E719"/>
      <c r="AE719" s="16"/>
    </row>
    <row r="720" spans="4:31" x14ac:dyDescent="0.25">
      <c r="D720"/>
      <c r="E720"/>
      <c r="AE720" s="16"/>
    </row>
    <row r="721" spans="4:31" x14ac:dyDescent="0.25">
      <c r="D721"/>
      <c r="E721"/>
      <c r="AE721" s="16"/>
    </row>
    <row r="722" spans="4:31" x14ac:dyDescent="0.25">
      <c r="D722"/>
      <c r="E722"/>
      <c r="AE722" s="16"/>
    </row>
    <row r="723" spans="4:31" x14ac:dyDescent="0.25">
      <c r="D723"/>
      <c r="E723"/>
      <c r="AE723" s="16"/>
    </row>
    <row r="724" spans="4:31" x14ac:dyDescent="0.25">
      <c r="D724"/>
      <c r="E724"/>
      <c r="AE724" s="16"/>
    </row>
    <row r="725" spans="4:31" x14ac:dyDescent="0.25">
      <c r="D725"/>
      <c r="E725"/>
      <c r="AE725" s="16"/>
    </row>
    <row r="726" spans="4:31" x14ac:dyDescent="0.25">
      <c r="D726"/>
      <c r="E726"/>
      <c r="AE726" s="16"/>
    </row>
    <row r="727" spans="4:31" x14ac:dyDescent="0.25">
      <c r="D727"/>
      <c r="E727"/>
      <c r="AE727" s="16"/>
    </row>
    <row r="728" spans="4:31" x14ac:dyDescent="0.25">
      <c r="D728"/>
      <c r="E728"/>
      <c r="AE728" s="16"/>
    </row>
    <row r="729" spans="4:31" x14ac:dyDescent="0.25">
      <c r="D729"/>
      <c r="E729"/>
      <c r="AE729" s="16"/>
    </row>
    <row r="730" spans="4:31" x14ac:dyDescent="0.25">
      <c r="D730"/>
      <c r="E730"/>
      <c r="AE730" s="16"/>
    </row>
    <row r="731" spans="4:31" x14ac:dyDescent="0.25">
      <c r="D731"/>
      <c r="E731"/>
      <c r="AE731" s="16"/>
    </row>
    <row r="732" spans="4:31" x14ac:dyDescent="0.25">
      <c r="D732"/>
      <c r="E732"/>
      <c r="AE732" s="16"/>
    </row>
    <row r="733" spans="4:31" x14ac:dyDescent="0.25">
      <c r="D733"/>
      <c r="E733"/>
      <c r="AE733" s="16"/>
    </row>
    <row r="734" spans="4:31" x14ac:dyDescent="0.25">
      <c r="D734"/>
      <c r="E734"/>
      <c r="AE734" s="16"/>
    </row>
    <row r="735" spans="4:31" x14ac:dyDescent="0.25">
      <c r="D735"/>
      <c r="E735"/>
      <c r="AE735" s="16"/>
    </row>
    <row r="736" spans="4:31" x14ac:dyDescent="0.25">
      <c r="D736"/>
      <c r="E736"/>
      <c r="AE736" s="16"/>
    </row>
    <row r="737" spans="4:31" x14ac:dyDescent="0.25">
      <c r="D737"/>
      <c r="E737"/>
      <c r="AE737" s="16"/>
    </row>
    <row r="738" spans="4:31" x14ac:dyDescent="0.25">
      <c r="D738"/>
      <c r="E738"/>
      <c r="AE738" s="16"/>
    </row>
    <row r="739" spans="4:31" x14ac:dyDescent="0.25">
      <c r="D739"/>
      <c r="E739"/>
      <c r="AE739" s="16"/>
    </row>
    <row r="740" spans="4:31" x14ac:dyDescent="0.25">
      <c r="D740"/>
      <c r="E740"/>
      <c r="AE740" s="16"/>
    </row>
    <row r="741" spans="4:31" x14ac:dyDescent="0.25">
      <c r="D741"/>
      <c r="E741"/>
      <c r="AE741" s="16"/>
    </row>
    <row r="742" spans="4:31" x14ac:dyDescent="0.25">
      <c r="D742"/>
      <c r="E742"/>
      <c r="AE742" s="16"/>
    </row>
    <row r="743" spans="4:31" x14ac:dyDescent="0.25">
      <c r="D743"/>
      <c r="E743"/>
      <c r="AE743" s="16"/>
    </row>
    <row r="744" spans="4:31" x14ac:dyDescent="0.25">
      <c r="D744"/>
      <c r="E744"/>
      <c r="AE744" s="16"/>
    </row>
    <row r="745" spans="4:31" x14ac:dyDescent="0.25">
      <c r="D745"/>
      <c r="E745"/>
      <c r="AE745" s="16"/>
    </row>
    <row r="746" spans="4:31" x14ac:dyDescent="0.25">
      <c r="D746"/>
      <c r="E746"/>
      <c r="AE746" s="16"/>
    </row>
    <row r="747" spans="4:31" x14ac:dyDescent="0.25">
      <c r="D747"/>
      <c r="E747"/>
      <c r="AE747" s="16"/>
    </row>
    <row r="748" spans="4:31" x14ac:dyDescent="0.25">
      <c r="D748"/>
      <c r="E748"/>
      <c r="AE748" s="16"/>
    </row>
    <row r="749" spans="4:31" x14ac:dyDescent="0.25">
      <c r="D749"/>
      <c r="E749"/>
      <c r="AE749" s="16"/>
    </row>
    <row r="750" spans="4:31" x14ac:dyDescent="0.25">
      <c r="D750"/>
      <c r="E750"/>
      <c r="AE750" s="16"/>
    </row>
    <row r="751" spans="4:31" x14ac:dyDescent="0.25">
      <c r="D751"/>
      <c r="E751"/>
      <c r="AE751" s="16"/>
    </row>
    <row r="752" spans="4:31" x14ac:dyDescent="0.25">
      <c r="D752"/>
      <c r="E752"/>
      <c r="AE752" s="16"/>
    </row>
    <row r="753" spans="4:31" x14ac:dyDescent="0.25">
      <c r="D753"/>
      <c r="E753"/>
      <c r="AE753" s="16"/>
    </row>
    <row r="754" spans="4:31" x14ac:dyDescent="0.25">
      <c r="D754"/>
      <c r="E754"/>
      <c r="AE754" s="16"/>
    </row>
    <row r="755" spans="4:31" x14ac:dyDescent="0.25">
      <c r="D755"/>
      <c r="E755"/>
      <c r="AE755" s="16"/>
    </row>
    <row r="756" spans="4:31" x14ac:dyDescent="0.25">
      <c r="D756"/>
      <c r="E756"/>
      <c r="AE756" s="16"/>
    </row>
    <row r="757" spans="4:31" x14ac:dyDescent="0.25">
      <c r="D757"/>
      <c r="E757"/>
      <c r="AE757" s="16"/>
    </row>
    <row r="758" spans="4:31" x14ac:dyDescent="0.25">
      <c r="D758"/>
      <c r="E758"/>
      <c r="AE758" s="16"/>
    </row>
    <row r="759" spans="4:31" x14ac:dyDescent="0.25">
      <c r="D759"/>
      <c r="E759"/>
      <c r="AE759" s="16"/>
    </row>
    <row r="760" spans="4:31" x14ac:dyDescent="0.25">
      <c r="D760"/>
      <c r="E760"/>
      <c r="AE760" s="16"/>
    </row>
    <row r="761" spans="4:31" x14ac:dyDescent="0.25">
      <c r="D761"/>
      <c r="E761"/>
      <c r="AE761" s="16"/>
    </row>
    <row r="762" spans="4:31" x14ac:dyDescent="0.25">
      <c r="D762"/>
      <c r="E762"/>
      <c r="AE762" s="16"/>
    </row>
    <row r="763" spans="4:31" x14ac:dyDescent="0.25">
      <c r="D763"/>
      <c r="E763"/>
      <c r="AE763" s="16"/>
    </row>
    <row r="764" spans="4:31" x14ac:dyDescent="0.25">
      <c r="D764"/>
      <c r="E764"/>
      <c r="AE764" s="16"/>
    </row>
    <row r="765" spans="4:31" x14ac:dyDescent="0.25">
      <c r="D765"/>
      <c r="E765"/>
      <c r="AE765" s="16"/>
    </row>
    <row r="766" spans="4:31" x14ac:dyDescent="0.25">
      <c r="D766"/>
      <c r="E766"/>
      <c r="AE766" s="16"/>
    </row>
    <row r="767" spans="4:31" x14ac:dyDescent="0.25">
      <c r="D767"/>
      <c r="E767"/>
      <c r="AE767" s="16"/>
    </row>
    <row r="768" spans="4:31" x14ac:dyDescent="0.25">
      <c r="D768"/>
      <c r="E768"/>
      <c r="AE768" s="16"/>
    </row>
    <row r="769" spans="4:31" x14ac:dyDescent="0.25">
      <c r="D769"/>
      <c r="E769"/>
      <c r="AE769" s="16"/>
    </row>
    <row r="770" spans="4:31" x14ac:dyDescent="0.25">
      <c r="D770"/>
      <c r="E770"/>
      <c r="AE770" s="16"/>
    </row>
    <row r="771" spans="4:31" x14ac:dyDescent="0.25">
      <c r="D771"/>
      <c r="E771"/>
      <c r="AE771" s="16"/>
    </row>
    <row r="772" spans="4:31" x14ac:dyDescent="0.25">
      <c r="D772"/>
      <c r="E772"/>
      <c r="AE772" s="16"/>
    </row>
    <row r="773" spans="4:31" x14ac:dyDescent="0.25">
      <c r="D773"/>
      <c r="E773"/>
      <c r="AE773" s="16"/>
    </row>
    <row r="774" spans="4:31" x14ac:dyDescent="0.25">
      <c r="D774"/>
      <c r="E774"/>
      <c r="AE774" s="16"/>
    </row>
    <row r="775" spans="4:31" x14ac:dyDescent="0.25">
      <c r="D775"/>
      <c r="E775"/>
      <c r="AE775" s="16"/>
    </row>
    <row r="776" spans="4:31" x14ac:dyDescent="0.25">
      <c r="D776"/>
      <c r="E776"/>
      <c r="AE776" s="16"/>
    </row>
    <row r="777" spans="4:31" x14ac:dyDescent="0.25">
      <c r="D777"/>
      <c r="E777"/>
      <c r="AE777" s="16"/>
    </row>
    <row r="778" spans="4:31" x14ac:dyDescent="0.25">
      <c r="D778"/>
      <c r="E778"/>
      <c r="AE778" s="16"/>
    </row>
    <row r="779" spans="4:31" x14ac:dyDescent="0.25">
      <c r="D779"/>
      <c r="E779"/>
      <c r="AE779" s="16"/>
    </row>
    <row r="780" spans="4:31" x14ac:dyDescent="0.25">
      <c r="D780"/>
      <c r="E780"/>
      <c r="AE780" s="16"/>
    </row>
    <row r="781" spans="4:31" x14ac:dyDescent="0.25">
      <c r="D781"/>
      <c r="E781"/>
      <c r="AE781" s="16"/>
    </row>
    <row r="782" spans="4:31" x14ac:dyDescent="0.25">
      <c r="D782"/>
      <c r="E782"/>
      <c r="AE782" s="16"/>
    </row>
    <row r="783" spans="4:31" x14ac:dyDescent="0.25">
      <c r="D783"/>
      <c r="E783"/>
      <c r="AE783" s="16"/>
    </row>
    <row r="784" spans="4:31" x14ac:dyDescent="0.25">
      <c r="D784"/>
      <c r="E784"/>
      <c r="AE784" s="16"/>
    </row>
    <row r="785" spans="4:31" x14ac:dyDescent="0.25">
      <c r="D785"/>
      <c r="E785"/>
      <c r="AE785" s="16"/>
    </row>
    <row r="786" spans="4:31" x14ac:dyDescent="0.25">
      <c r="D786"/>
      <c r="E786"/>
      <c r="AE786" s="16"/>
    </row>
    <row r="787" spans="4:31" x14ac:dyDescent="0.25">
      <c r="D787"/>
      <c r="E787"/>
      <c r="AE787" s="16"/>
    </row>
    <row r="788" spans="4:31" x14ac:dyDescent="0.25">
      <c r="D788"/>
      <c r="E788"/>
      <c r="AE788" s="16"/>
    </row>
    <row r="789" spans="4:31" x14ac:dyDescent="0.25">
      <c r="D789"/>
      <c r="E789"/>
      <c r="AE789" s="16"/>
    </row>
    <row r="790" spans="4:31" x14ac:dyDescent="0.25">
      <c r="D790"/>
      <c r="E790"/>
      <c r="AE790" s="16"/>
    </row>
    <row r="791" spans="4:31" x14ac:dyDescent="0.25">
      <c r="D791"/>
      <c r="E791"/>
      <c r="AE791" s="16"/>
    </row>
    <row r="792" spans="4:31" x14ac:dyDescent="0.25">
      <c r="D792"/>
      <c r="E792"/>
      <c r="AE792" s="16"/>
    </row>
    <row r="793" spans="4:31" x14ac:dyDescent="0.25">
      <c r="D793"/>
      <c r="E793"/>
      <c r="AE793" s="16"/>
    </row>
    <row r="794" spans="4:31" x14ac:dyDescent="0.25">
      <c r="D794"/>
      <c r="E794"/>
      <c r="AE794" s="16"/>
    </row>
    <row r="795" spans="4:31" x14ac:dyDescent="0.25">
      <c r="D795"/>
      <c r="E795"/>
      <c r="AE795" s="16"/>
    </row>
    <row r="796" spans="4:31" x14ac:dyDescent="0.25">
      <c r="D796"/>
      <c r="E796"/>
      <c r="AE796" s="16"/>
    </row>
    <row r="797" spans="4:31" x14ac:dyDescent="0.25">
      <c r="D797"/>
      <c r="E797"/>
      <c r="AE797" s="16"/>
    </row>
    <row r="798" spans="4:31" x14ac:dyDescent="0.25">
      <c r="D798"/>
      <c r="E798"/>
      <c r="AE798" s="16"/>
    </row>
    <row r="799" spans="4:31" x14ac:dyDescent="0.25">
      <c r="D799"/>
      <c r="E799"/>
      <c r="AE799" s="16"/>
    </row>
    <row r="800" spans="4:31" x14ac:dyDescent="0.25">
      <c r="D800"/>
      <c r="E800"/>
      <c r="AE800" s="16"/>
    </row>
    <row r="801" spans="4:31" x14ac:dyDescent="0.25">
      <c r="D801"/>
      <c r="E801"/>
      <c r="AE801" s="16"/>
    </row>
    <row r="802" spans="4:31" x14ac:dyDescent="0.25">
      <c r="D802"/>
      <c r="E802"/>
      <c r="AE802" s="16"/>
    </row>
    <row r="803" spans="4:31" x14ac:dyDescent="0.25">
      <c r="D803"/>
      <c r="E803"/>
      <c r="AE803" s="16"/>
    </row>
    <row r="804" spans="4:31" x14ac:dyDescent="0.25">
      <c r="D804"/>
      <c r="E804"/>
      <c r="AE804" s="16"/>
    </row>
    <row r="805" spans="4:31" x14ac:dyDescent="0.25">
      <c r="D805"/>
      <c r="E805"/>
      <c r="AE805" s="16"/>
    </row>
    <row r="806" spans="4:31" x14ac:dyDescent="0.25">
      <c r="D806"/>
      <c r="E806"/>
      <c r="AE806" s="16"/>
    </row>
    <row r="807" spans="4:31" x14ac:dyDescent="0.25">
      <c r="D807"/>
      <c r="E807"/>
      <c r="AE807" s="16"/>
    </row>
    <row r="808" spans="4:31" x14ac:dyDescent="0.25">
      <c r="D808"/>
      <c r="E808"/>
      <c r="AE808" s="16"/>
    </row>
    <row r="809" spans="4:31" x14ac:dyDescent="0.25">
      <c r="D809"/>
      <c r="E809"/>
      <c r="AE809" s="16"/>
    </row>
    <row r="810" spans="4:31" x14ac:dyDescent="0.25">
      <c r="D810"/>
      <c r="E810"/>
      <c r="AE810" s="16"/>
    </row>
    <row r="811" spans="4:31" x14ac:dyDescent="0.25">
      <c r="D811"/>
      <c r="E811"/>
      <c r="AE811" s="16"/>
    </row>
    <row r="812" spans="4:31" x14ac:dyDescent="0.25">
      <c r="D812"/>
      <c r="E812"/>
      <c r="AE812" s="16"/>
    </row>
    <row r="813" spans="4:31" x14ac:dyDescent="0.25">
      <c r="D813"/>
      <c r="E813"/>
      <c r="AE813" s="16"/>
    </row>
    <row r="814" spans="4:31" x14ac:dyDescent="0.25">
      <c r="D814"/>
      <c r="E814"/>
      <c r="AE814" s="16"/>
    </row>
    <row r="815" spans="4:31" x14ac:dyDescent="0.25">
      <c r="D815"/>
      <c r="E815"/>
      <c r="AE815" s="16"/>
    </row>
    <row r="816" spans="4:31" x14ac:dyDescent="0.25">
      <c r="D816"/>
      <c r="E816"/>
      <c r="AE816" s="16"/>
    </row>
    <row r="817" spans="4:31" x14ac:dyDescent="0.25">
      <c r="D817"/>
      <c r="E817"/>
      <c r="AE817" s="16"/>
    </row>
    <row r="818" spans="4:31" x14ac:dyDescent="0.25">
      <c r="D818"/>
      <c r="E818"/>
      <c r="AE818" s="16"/>
    </row>
    <row r="819" spans="4:31" x14ac:dyDescent="0.25">
      <c r="D819"/>
      <c r="E819"/>
      <c r="AE819" s="16"/>
    </row>
    <row r="820" spans="4:31" x14ac:dyDescent="0.25">
      <c r="D820"/>
      <c r="E820"/>
      <c r="AE820" s="16"/>
    </row>
    <row r="821" spans="4:31" x14ac:dyDescent="0.25">
      <c r="D821"/>
      <c r="E821"/>
      <c r="AE821" s="16"/>
    </row>
    <row r="822" spans="4:31" x14ac:dyDescent="0.25">
      <c r="D822"/>
      <c r="E822"/>
      <c r="AE822" s="16"/>
    </row>
    <row r="823" spans="4:31" x14ac:dyDescent="0.25">
      <c r="D823"/>
      <c r="E823"/>
      <c r="AE823" s="16"/>
    </row>
    <row r="824" spans="4:31" x14ac:dyDescent="0.25">
      <c r="D824"/>
      <c r="E824"/>
      <c r="AE824" s="16"/>
    </row>
    <row r="825" spans="4:31" x14ac:dyDescent="0.25">
      <c r="D825"/>
      <c r="E825"/>
      <c r="AE825" s="16"/>
    </row>
    <row r="826" spans="4:31" x14ac:dyDescent="0.25">
      <c r="D826"/>
      <c r="E826"/>
      <c r="AE826" s="16"/>
    </row>
    <row r="827" spans="4:31" x14ac:dyDescent="0.25">
      <c r="D827"/>
      <c r="E827"/>
      <c r="AE827" s="16"/>
    </row>
    <row r="828" spans="4:31" x14ac:dyDescent="0.25">
      <c r="D828"/>
      <c r="E828"/>
      <c r="AE828" s="16"/>
    </row>
    <row r="829" spans="4:31" x14ac:dyDescent="0.25">
      <c r="D829"/>
      <c r="E829"/>
      <c r="AE829" s="16"/>
    </row>
    <row r="830" spans="4:31" x14ac:dyDescent="0.25">
      <c r="D830"/>
      <c r="E830"/>
      <c r="AE830" s="16"/>
    </row>
    <row r="831" spans="4:31" x14ac:dyDescent="0.25">
      <c r="D831"/>
      <c r="E831"/>
      <c r="AE831" s="16"/>
    </row>
    <row r="832" spans="4:31" x14ac:dyDescent="0.25">
      <c r="D832"/>
      <c r="E832"/>
      <c r="AE832" s="16"/>
    </row>
    <row r="833" spans="4:31" x14ac:dyDescent="0.25">
      <c r="D833"/>
      <c r="E833"/>
      <c r="AE833" s="16"/>
    </row>
    <row r="834" spans="4:31" x14ac:dyDescent="0.25">
      <c r="D834"/>
      <c r="E834"/>
      <c r="AE834" s="16"/>
    </row>
    <row r="835" spans="4:31" x14ac:dyDescent="0.25">
      <c r="D835"/>
      <c r="E835"/>
      <c r="AE835" s="16"/>
    </row>
    <row r="836" spans="4:31" x14ac:dyDescent="0.25">
      <c r="D836"/>
      <c r="E836"/>
      <c r="AE836" s="16"/>
    </row>
    <row r="837" spans="4:31" x14ac:dyDescent="0.25">
      <c r="D837"/>
      <c r="E837"/>
      <c r="AE837" s="16"/>
    </row>
    <row r="838" spans="4:31" x14ac:dyDescent="0.25">
      <c r="D838"/>
      <c r="E838"/>
      <c r="AE838" s="16"/>
    </row>
    <row r="839" spans="4:31" x14ac:dyDescent="0.25">
      <c r="D839"/>
      <c r="E839"/>
      <c r="AE839" s="16"/>
    </row>
    <row r="840" spans="4:31" x14ac:dyDescent="0.25">
      <c r="D840"/>
      <c r="E840"/>
      <c r="AE840" s="16"/>
    </row>
    <row r="841" spans="4:31" x14ac:dyDescent="0.25">
      <c r="D841"/>
      <c r="E841"/>
      <c r="AE841" s="16"/>
    </row>
    <row r="842" spans="4:31" x14ac:dyDescent="0.25">
      <c r="D842"/>
      <c r="E842"/>
      <c r="AE842" s="16"/>
    </row>
    <row r="843" spans="4:31" x14ac:dyDescent="0.25">
      <c r="D843"/>
      <c r="E843"/>
      <c r="AE843" s="16"/>
    </row>
    <row r="844" spans="4:31" x14ac:dyDescent="0.25">
      <c r="D844"/>
      <c r="E844"/>
      <c r="AE844" s="16"/>
    </row>
    <row r="845" spans="4:31" x14ac:dyDescent="0.25">
      <c r="D845"/>
      <c r="E845"/>
      <c r="AE845" s="16"/>
    </row>
    <row r="846" spans="4:31" x14ac:dyDescent="0.25">
      <c r="D846"/>
      <c r="E846"/>
      <c r="AE846" s="16"/>
    </row>
    <row r="847" spans="4:31" x14ac:dyDescent="0.25">
      <c r="D847"/>
      <c r="E847"/>
      <c r="AE847" s="16"/>
    </row>
    <row r="848" spans="4:31" x14ac:dyDescent="0.25">
      <c r="D848"/>
      <c r="E848"/>
      <c r="AE848" s="16"/>
    </row>
    <row r="849" spans="4:31" x14ac:dyDescent="0.25">
      <c r="D849"/>
      <c r="E849"/>
      <c r="AE849" s="16"/>
    </row>
    <row r="850" spans="4:31" x14ac:dyDescent="0.25">
      <c r="D850"/>
      <c r="E850"/>
      <c r="AE850" s="16"/>
    </row>
    <row r="851" spans="4:31" x14ac:dyDescent="0.25">
      <c r="D851"/>
      <c r="E851"/>
      <c r="AE851" s="16"/>
    </row>
    <row r="852" spans="4:31" x14ac:dyDescent="0.25">
      <c r="D852"/>
      <c r="E852"/>
      <c r="AE852" s="16"/>
    </row>
    <row r="853" spans="4:31" x14ac:dyDescent="0.25">
      <c r="D853"/>
      <c r="E853"/>
      <c r="AE853" s="16"/>
    </row>
    <row r="854" spans="4:31" x14ac:dyDescent="0.25">
      <c r="D854"/>
      <c r="E854"/>
      <c r="AE854" s="16"/>
    </row>
    <row r="855" spans="4:31" x14ac:dyDescent="0.25">
      <c r="D855"/>
      <c r="E855"/>
      <c r="AE855" s="16"/>
    </row>
    <row r="856" spans="4:31" x14ac:dyDescent="0.25">
      <c r="D856"/>
      <c r="E856"/>
      <c r="AE856" s="16"/>
    </row>
    <row r="857" spans="4:31" x14ac:dyDescent="0.25">
      <c r="D857"/>
      <c r="E857"/>
      <c r="AE857" s="16"/>
    </row>
    <row r="858" spans="4:31" x14ac:dyDescent="0.25">
      <c r="D858"/>
      <c r="E858"/>
      <c r="AE858" s="16"/>
    </row>
    <row r="859" spans="4:31" x14ac:dyDescent="0.25">
      <c r="D859"/>
      <c r="E859"/>
      <c r="AE859" s="16"/>
    </row>
    <row r="860" spans="4:31" x14ac:dyDescent="0.25">
      <c r="D860"/>
      <c r="E860"/>
      <c r="AE860" s="16"/>
    </row>
    <row r="861" spans="4:31" x14ac:dyDescent="0.25">
      <c r="D861"/>
      <c r="E861"/>
      <c r="AE861" s="16"/>
    </row>
    <row r="862" spans="4:31" x14ac:dyDescent="0.25">
      <c r="D862"/>
      <c r="E862"/>
      <c r="AE862" s="16"/>
    </row>
    <row r="863" spans="4:31" x14ac:dyDescent="0.25">
      <c r="D863"/>
      <c r="E863"/>
      <c r="AE863" s="16"/>
    </row>
    <row r="864" spans="4:31" x14ac:dyDescent="0.25">
      <c r="D864"/>
      <c r="E864"/>
      <c r="AE864" s="16"/>
    </row>
    <row r="865" spans="4:31" x14ac:dyDescent="0.25">
      <c r="D865"/>
      <c r="E865"/>
      <c r="AE865" s="16"/>
    </row>
    <row r="866" spans="4:31" x14ac:dyDescent="0.25">
      <c r="D866"/>
      <c r="E866"/>
      <c r="AE866" s="16"/>
    </row>
    <row r="867" spans="4:31" x14ac:dyDescent="0.25">
      <c r="D867"/>
      <c r="E867"/>
      <c r="AE867" s="16"/>
    </row>
    <row r="868" spans="4:31" x14ac:dyDescent="0.25">
      <c r="D868"/>
      <c r="E868"/>
      <c r="AE868" s="16"/>
    </row>
    <row r="869" spans="4:31" x14ac:dyDescent="0.25">
      <c r="D869"/>
      <c r="E869"/>
      <c r="AE869" s="16"/>
    </row>
    <row r="870" spans="4:31" x14ac:dyDescent="0.25">
      <c r="D870"/>
      <c r="E870"/>
      <c r="AE870" s="16"/>
    </row>
    <row r="871" spans="4:31" x14ac:dyDescent="0.25">
      <c r="D871"/>
      <c r="E871"/>
      <c r="AE871" s="16"/>
    </row>
    <row r="872" spans="4:31" x14ac:dyDescent="0.25">
      <c r="D872"/>
      <c r="E872"/>
      <c r="AE872" s="16"/>
    </row>
    <row r="873" spans="4:31" x14ac:dyDescent="0.25">
      <c r="D873"/>
      <c r="E873"/>
      <c r="AE873" s="16"/>
    </row>
    <row r="874" spans="4:31" x14ac:dyDescent="0.25">
      <c r="D874"/>
      <c r="E874"/>
      <c r="AE874" s="16"/>
    </row>
    <row r="875" spans="4:31" x14ac:dyDescent="0.25">
      <c r="D875"/>
      <c r="E875"/>
      <c r="AE875" s="16"/>
    </row>
    <row r="876" spans="4:31" x14ac:dyDescent="0.25">
      <c r="D876"/>
      <c r="E876"/>
      <c r="AE876" s="16"/>
    </row>
    <row r="877" spans="4:31" x14ac:dyDescent="0.25">
      <c r="D877"/>
      <c r="E877"/>
      <c r="AE877" s="16"/>
    </row>
    <row r="878" spans="4:31" x14ac:dyDescent="0.25">
      <c r="D878"/>
      <c r="E878"/>
      <c r="AE878" s="16"/>
    </row>
    <row r="879" spans="4:31" x14ac:dyDescent="0.25">
      <c r="D879"/>
      <c r="E879"/>
      <c r="AE879" s="16"/>
    </row>
    <row r="880" spans="4:31" x14ac:dyDescent="0.25">
      <c r="D880"/>
      <c r="E880"/>
      <c r="AE880" s="16"/>
    </row>
    <row r="881" spans="4:31" x14ac:dyDescent="0.25">
      <c r="D881"/>
      <c r="E881"/>
      <c r="AE881" s="16"/>
    </row>
    <row r="882" spans="4:31" x14ac:dyDescent="0.25">
      <c r="D882"/>
      <c r="E882"/>
      <c r="AE882" s="16"/>
    </row>
    <row r="883" spans="4:31" x14ac:dyDescent="0.25">
      <c r="D883"/>
      <c r="E883"/>
      <c r="AE883" s="16"/>
    </row>
    <row r="884" spans="4:31" x14ac:dyDescent="0.25">
      <c r="D884"/>
      <c r="E884"/>
      <c r="AE884" s="16"/>
    </row>
    <row r="885" spans="4:31" x14ac:dyDescent="0.25">
      <c r="D885"/>
      <c r="E885"/>
      <c r="AE885" s="16"/>
    </row>
    <row r="886" spans="4:31" x14ac:dyDescent="0.25">
      <c r="D886"/>
      <c r="E886"/>
      <c r="AE886" s="16"/>
    </row>
    <row r="887" spans="4:31" x14ac:dyDescent="0.25">
      <c r="D887"/>
      <c r="E887"/>
      <c r="AE887" s="16"/>
    </row>
    <row r="888" spans="4:31" x14ac:dyDescent="0.25">
      <c r="D888"/>
      <c r="E888"/>
      <c r="AE888" s="16"/>
    </row>
    <row r="889" spans="4:31" x14ac:dyDescent="0.25">
      <c r="D889"/>
      <c r="E889"/>
      <c r="AE889" s="16"/>
    </row>
    <row r="890" spans="4:31" x14ac:dyDescent="0.25">
      <c r="D890"/>
      <c r="E890"/>
      <c r="AE890" s="16"/>
    </row>
    <row r="891" spans="4:31" x14ac:dyDescent="0.25">
      <c r="D891"/>
      <c r="E891"/>
      <c r="AE891" s="16"/>
    </row>
    <row r="892" spans="4:31" x14ac:dyDescent="0.25">
      <c r="D892"/>
      <c r="E892"/>
      <c r="AE892" s="16"/>
    </row>
    <row r="893" spans="4:31" x14ac:dyDescent="0.25">
      <c r="D893"/>
      <c r="E893"/>
      <c r="AE893" s="16"/>
    </row>
    <row r="894" spans="4:31" x14ac:dyDescent="0.25">
      <c r="D894"/>
      <c r="E894"/>
      <c r="AE894" s="16"/>
    </row>
    <row r="895" spans="4:31" x14ac:dyDescent="0.25">
      <c r="D895"/>
      <c r="E895"/>
      <c r="AE895" s="16"/>
    </row>
    <row r="896" spans="4:31" x14ac:dyDescent="0.25">
      <c r="D896"/>
      <c r="E896"/>
      <c r="AE896" s="16"/>
    </row>
    <row r="897" spans="4:31" x14ac:dyDescent="0.25">
      <c r="D897"/>
      <c r="E897"/>
      <c r="AE897" s="16"/>
    </row>
    <row r="898" spans="4:31" x14ac:dyDescent="0.25">
      <c r="D898"/>
      <c r="E898"/>
      <c r="AE898" s="16"/>
    </row>
    <row r="899" spans="4:31" x14ac:dyDescent="0.25">
      <c r="D899"/>
      <c r="E899"/>
      <c r="AE899" s="16"/>
    </row>
    <row r="900" spans="4:31" x14ac:dyDescent="0.25">
      <c r="D900"/>
      <c r="E900"/>
      <c r="AE900" s="16"/>
    </row>
    <row r="901" spans="4:31" x14ac:dyDescent="0.25">
      <c r="D901"/>
      <c r="E901"/>
      <c r="AE901" s="16"/>
    </row>
    <row r="902" spans="4:31" x14ac:dyDescent="0.25">
      <c r="D902"/>
      <c r="E902"/>
      <c r="AE902" s="16"/>
    </row>
    <row r="903" spans="4:31" x14ac:dyDescent="0.25">
      <c r="D903"/>
      <c r="E903"/>
      <c r="AE903" s="16"/>
    </row>
    <row r="904" spans="4:31" x14ac:dyDescent="0.25">
      <c r="D904"/>
      <c r="E904"/>
      <c r="AE904" s="16"/>
    </row>
    <row r="905" spans="4:31" x14ac:dyDescent="0.25">
      <c r="D905"/>
      <c r="E905"/>
      <c r="AE905" s="16"/>
    </row>
    <row r="906" spans="4:31" x14ac:dyDescent="0.25">
      <c r="D906"/>
      <c r="E906"/>
      <c r="AE906" s="16"/>
    </row>
    <row r="907" spans="4:31" x14ac:dyDescent="0.25">
      <c r="D907"/>
      <c r="E907"/>
      <c r="AE907" s="16"/>
    </row>
    <row r="908" spans="4:31" x14ac:dyDescent="0.25">
      <c r="D908"/>
      <c r="E908"/>
      <c r="AE908" s="16"/>
    </row>
    <row r="909" spans="4:31" x14ac:dyDescent="0.25">
      <c r="D909"/>
      <c r="E909"/>
      <c r="AE909" s="16"/>
    </row>
    <row r="910" spans="4:31" x14ac:dyDescent="0.25">
      <c r="D910"/>
      <c r="E910"/>
      <c r="AE910" s="16"/>
    </row>
    <row r="911" spans="4:31" x14ac:dyDescent="0.25">
      <c r="D911"/>
      <c r="E911"/>
      <c r="AE911" s="16"/>
    </row>
    <row r="912" spans="4:31" x14ac:dyDescent="0.25">
      <c r="D912"/>
      <c r="E912"/>
      <c r="AE912" s="16"/>
    </row>
    <row r="913" spans="4:31" x14ac:dyDescent="0.25">
      <c r="D913"/>
      <c r="E913"/>
      <c r="AE913" s="16"/>
    </row>
    <row r="914" spans="4:31" x14ac:dyDescent="0.25">
      <c r="D914"/>
      <c r="E914"/>
      <c r="AE914" s="16"/>
    </row>
    <row r="915" spans="4:31" x14ac:dyDescent="0.25">
      <c r="D915"/>
      <c r="E915"/>
      <c r="AE915" s="16"/>
    </row>
    <row r="916" spans="4:31" x14ac:dyDescent="0.25">
      <c r="D916"/>
      <c r="E916"/>
      <c r="AE916" s="16"/>
    </row>
    <row r="917" spans="4:31" x14ac:dyDescent="0.25">
      <c r="D917"/>
      <c r="E917"/>
      <c r="AE917" s="16"/>
    </row>
    <row r="918" spans="4:31" x14ac:dyDescent="0.25">
      <c r="D918"/>
      <c r="E918"/>
      <c r="AE918" s="16"/>
    </row>
    <row r="919" spans="4:31" x14ac:dyDescent="0.25">
      <c r="D919"/>
      <c r="E919"/>
      <c r="AE919" s="16"/>
    </row>
    <row r="920" spans="4:31" x14ac:dyDescent="0.25">
      <c r="D920"/>
      <c r="E920"/>
      <c r="AE920" s="16"/>
    </row>
    <row r="921" spans="4:31" x14ac:dyDescent="0.25">
      <c r="D921"/>
      <c r="E921"/>
      <c r="AE921" s="16"/>
    </row>
    <row r="922" spans="4:31" x14ac:dyDescent="0.25">
      <c r="D922"/>
      <c r="E922"/>
      <c r="AE922" s="16"/>
    </row>
    <row r="923" spans="4:31" x14ac:dyDescent="0.25">
      <c r="D923"/>
      <c r="E923"/>
      <c r="AE923" s="16"/>
    </row>
    <row r="924" spans="4:31" x14ac:dyDescent="0.25">
      <c r="D924"/>
      <c r="E924"/>
      <c r="AE924" s="16"/>
    </row>
    <row r="925" spans="4:31" x14ac:dyDescent="0.25">
      <c r="D925"/>
      <c r="E925"/>
      <c r="AE925" s="16"/>
    </row>
    <row r="926" spans="4:31" x14ac:dyDescent="0.25">
      <c r="D926"/>
      <c r="E926"/>
      <c r="AE926" s="16"/>
    </row>
    <row r="927" spans="4:31" x14ac:dyDescent="0.25">
      <c r="D927"/>
      <c r="E927"/>
      <c r="AE927" s="16"/>
    </row>
    <row r="928" spans="4:31" x14ac:dyDescent="0.25">
      <c r="D928"/>
      <c r="E928"/>
      <c r="AE928" s="16"/>
    </row>
    <row r="929" spans="4:31" x14ac:dyDescent="0.25">
      <c r="D929"/>
      <c r="E929"/>
      <c r="AE929" s="16"/>
    </row>
    <row r="930" spans="4:31" x14ac:dyDescent="0.25">
      <c r="D930"/>
      <c r="E930"/>
      <c r="AE930" s="16"/>
    </row>
    <row r="931" spans="4:31" x14ac:dyDescent="0.25">
      <c r="D931"/>
      <c r="E931"/>
      <c r="AE931" s="16"/>
    </row>
    <row r="932" spans="4:31" x14ac:dyDescent="0.25">
      <c r="D932"/>
      <c r="E932"/>
      <c r="AE932" s="16"/>
    </row>
    <row r="933" spans="4:31" x14ac:dyDescent="0.25">
      <c r="D933"/>
      <c r="E933"/>
      <c r="AE933" s="16"/>
    </row>
    <row r="934" spans="4:31" x14ac:dyDescent="0.25">
      <c r="D934"/>
      <c r="E934"/>
      <c r="AE934" s="16"/>
    </row>
    <row r="935" spans="4:31" x14ac:dyDescent="0.25">
      <c r="D935"/>
      <c r="E935"/>
      <c r="AE935" s="16"/>
    </row>
    <row r="936" spans="4:31" x14ac:dyDescent="0.25">
      <c r="D936"/>
      <c r="E936"/>
      <c r="AE936" s="16"/>
    </row>
    <row r="937" spans="4:31" x14ac:dyDescent="0.25">
      <c r="D937"/>
      <c r="E937"/>
      <c r="AE937" s="16"/>
    </row>
    <row r="938" spans="4:31" x14ac:dyDescent="0.25">
      <c r="D938"/>
      <c r="E938"/>
      <c r="AE938" s="16"/>
    </row>
    <row r="939" spans="4:31" x14ac:dyDescent="0.25">
      <c r="D939"/>
      <c r="E939"/>
      <c r="AE939" s="16"/>
    </row>
    <row r="940" spans="4:31" x14ac:dyDescent="0.25">
      <c r="D940"/>
      <c r="E940"/>
      <c r="AE940" s="16"/>
    </row>
    <row r="941" spans="4:31" x14ac:dyDescent="0.25">
      <c r="D941"/>
      <c r="E941"/>
      <c r="AE941" s="16"/>
    </row>
    <row r="942" spans="4:31" x14ac:dyDescent="0.25">
      <c r="D942"/>
      <c r="E942"/>
      <c r="AE942" s="16"/>
    </row>
    <row r="943" spans="4:31" x14ac:dyDescent="0.25">
      <c r="D943"/>
      <c r="E943"/>
      <c r="AE943" s="16"/>
    </row>
    <row r="944" spans="4:31" x14ac:dyDescent="0.25">
      <c r="D944"/>
      <c r="E944"/>
      <c r="AE944" s="16"/>
    </row>
    <row r="945" spans="4:31" x14ac:dyDescent="0.25">
      <c r="D945"/>
      <c r="E945"/>
      <c r="AE945" s="16"/>
    </row>
    <row r="946" spans="4:31" x14ac:dyDescent="0.25">
      <c r="D946"/>
      <c r="E946"/>
      <c r="AE946" s="16"/>
    </row>
    <row r="947" spans="4:31" x14ac:dyDescent="0.25">
      <c r="D947"/>
      <c r="E947"/>
      <c r="AE947" s="16"/>
    </row>
    <row r="948" spans="4:31" x14ac:dyDescent="0.25">
      <c r="D948"/>
      <c r="E948"/>
      <c r="AE948" s="16"/>
    </row>
    <row r="949" spans="4:31" x14ac:dyDescent="0.25">
      <c r="D949"/>
      <c r="E949"/>
      <c r="AE949" s="16"/>
    </row>
    <row r="950" spans="4:31" x14ac:dyDescent="0.25">
      <c r="D950"/>
      <c r="E950"/>
      <c r="AE950" s="16"/>
    </row>
    <row r="951" spans="4:31" x14ac:dyDescent="0.25">
      <c r="D951"/>
      <c r="E951"/>
      <c r="AE951" s="16"/>
    </row>
    <row r="952" spans="4:31" x14ac:dyDescent="0.25">
      <c r="D952"/>
      <c r="E952"/>
      <c r="AE952" s="16"/>
    </row>
    <row r="953" spans="4:31" x14ac:dyDescent="0.25">
      <c r="D953"/>
      <c r="E953"/>
      <c r="AE953" s="16"/>
    </row>
    <row r="954" spans="4:31" x14ac:dyDescent="0.25">
      <c r="D954"/>
      <c r="E954"/>
      <c r="AE954" s="16"/>
    </row>
    <row r="955" spans="4:31" x14ac:dyDescent="0.25">
      <c r="D955"/>
      <c r="E955"/>
      <c r="AE955" s="16"/>
    </row>
    <row r="956" spans="4:31" x14ac:dyDescent="0.25">
      <c r="D956"/>
      <c r="E956"/>
      <c r="AE956" s="16"/>
    </row>
    <row r="957" spans="4:31" x14ac:dyDescent="0.25">
      <c r="D957"/>
      <c r="E957"/>
      <c r="AE957" s="16"/>
    </row>
    <row r="958" spans="4:31" x14ac:dyDescent="0.25">
      <c r="D958"/>
      <c r="E958"/>
      <c r="AE958" s="16"/>
    </row>
    <row r="959" spans="4:31" x14ac:dyDescent="0.25">
      <c r="D959"/>
      <c r="E959"/>
      <c r="AE959" s="16"/>
    </row>
    <row r="960" spans="4:31" x14ac:dyDescent="0.25">
      <c r="D960"/>
      <c r="E960"/>
      <c r="AE960" s="16"/>
    </row>
    <row r="961" spans="4:31" x14ac:dyDescent="0.25">
      <c r="D961"/>
      <c r="E961"/>
      <c r="AE961" s="16"/>
    </row>
    <row r="962" spans="4:31" x14ac:dyDescent="0.25">
      <c r="D962"/>
      <c r="E962"/>
      <c r="AE962" s="16"/>
    </row>
    <row r="963" spans="4:31" x14ac:dyDescent="0.25">
      <c r="D963"/>
      <c r="E963"/>
      <c r="AE963" s="16"/>
    </row>
    <row r="964" spans="4:31" x14ac:dyDescent="0.25">
      <c r="D964"/>
      <c r="E964"/>
      <c r="AE964" s="16"/>
    </row>
    <row r="965" spans="4:31" x14ac:dyDescent="0.25">
      <c r="D965"/>
      <c r="E965"/>
      <c r="AE965" s="16"/>
    </row>
    <row r="966" spans="4:31" x14ac:dyDescent="0.25">
      <c r="D966"/>
      <c r="E966"/>
      <c r="AE966" s="16"/>
    </row>
    <row r="967" spans="4:31" x14ac:dyDescent="0.25">
      <c r="D967"/>
      <c r="E967"/>
      <c r="AE967" s="16"/>
    </row>
    <row r="968" spans="4:31" x14ac:dyDescent="0.25">
      <c r="D968"/>
      <c r="E968"/>
      <c r="AE968" s="16"/>
    </row>
    <row r="969" spans="4:31" x14ac:dyDescent="0.25">
      <c r="D969"/>
      <c r="E969"/>
      <c r="AE969" s="16"/>
    </row>
    <row r="970" spans="4:31" x14ac:dyDescent="0.25">
      <c r="D970"/>
      <c r="E970"/>
      <c r="AE970" s="16"/>
    </row>
    <row r="971" spans="4:31" x14ac:dyDescent="0.25">
      <c r="D971"/>
      <c r="E971"/>
      <c r="AE971" s="16"/>
    </row>
    <row r="972" spans="4:31" x14ac:dyDescent="0.25">
      <c r="D972"/>
      <c r="E972"/>
      <c r="AE972" s="16"/>
    </row>
    <row r="973" spans="4:31" x14ac:dyDescent="0.25">
      <c r="D973"/>
      <c r="E973"/>
      <c r="AE973" s="16"/>
    </row>
    <row r="974" spans="4:31" x14ac:dyDescent="0.25">
      <c r="D974"/>
      <c r="E974"/>
      <c r="AE974" s="16"/>
    </row>
    <row r="975" spans="4:31" x14ac:dyDescent="0.25">
      <c r="D975"/>
      <c r="E975"/>
      <c r="AE975" s="16"/>
    </row>
    <row r="976" spans="4:31" x14ac:dyDescent="0.25">
      <c r="D976"/>
      <c r="E976"/>
      <c r="AE976" s="16"/>
    </row>
    <row r="977" spans="4:31" x14ac:dyDescent="0.25">
      <c r="D977"/>
      <c r="E977"/>
      <c r="AE977" s="16"/>
    </row>
    <row r="978" spans="4:31" x14ac:dyDescent="0.25">
      <c r="D978"/>
      <c r="E978"/>
      <c r="AE978" s="16"/>
    </row>
    <row r="979" spans="4:31" x14ac:dyDescent="0.25">
      <c r="D979"/>
      <c r="E979"/>
      <c r="AE979" s="16"/>
    </row>
    <row r="980" spans="4:31" x14ac:dyDescent="0.25">
      <c r="D980"/>
      <c r="E980"/>
      <c r="AE980" s="16"/>
    </row>
    <row r="981" spans="4:31" x14ac:dyDescent="0.25">
      <c r="D981"/>
      <c r="E981"/>
      <c r="AE981" s="16"/>
    </row>
    <row r="982" spans="4:31" x14ac:dyDescent="0.25">
      <c r="D982"/>
      <c r="E982"/>
      <c r="AE982" s="16"/>
    </row>
    <row r="983" spans="4:31" x14ac:dyDescent="0.25">
      <c r="D983"/>
      <c r="E983"/>
      <c r="AE983" s="16"/>
    </row>
    <row r="984" spans="4:31" x14ac:dyDescent="0.25">
      <c r="D984"/>
      <c r="E984"/>
      <c r="AE984" s="16"/>
    </row>
    <row r="985" spans="4:31" x14ac:dyDescent="0.25">
      <c r="D985"/>
      <c r="E985"/>
      <c r="AE985" s="16"/>
    </row>
    <row r="986" spans="4:31" x14ac:dyDescent="0.25">
      <c r="D986"/>
      <c r="E986"/>
      <c r="AE986" s="16"/>
    </row>
    <row r="987" spans="4:31" x14ac:dyDescent="0.25">
      <c r="D987"/>
      <c r="E987"/>
      <c r="AE987" s="16"/>
    </row>
    <row r="988" spans="4:31" x14ac:dyDescent="0.25">
      <c r="D988"/>
      <c r="E988"/>
      <c r="AE988" s="16"/>
    </row>
    <row r="989" spans="4:31" x14ac:dyDescent="0.25">
      <c r="D989"/>
      <c r="E989"/>
      <c r="AE989" s="16"/>
    </row>
    <row r="990" spans="4:31" x14ac:dyDescent="0.25">
      <c r="D990"/>
      <c r="E990"/>
      <c r="AE990" s="16"/>
    </row>
    <row r="991" spans="4:31" x14ac:dyDescent="0.25">
      <c r="D991"/>
      <c r="E991"/>
      <c r="AE991" s="16"/>
    </row>
    <row r="992" spans="4:31" x14ac:dyDescent="0.25">
      <c r="D992"/>
      <c r="E992"/>
      <c r="AE992" s="16"/>
    </row>
    <row r="993" spans="4:31" x14ac:dyDescent="0.25">
      <c r="D993"/>
      <c r="E993"/>
      <c r="AE993" s="16"/>
    </row>
    <row r="994" spans="4:31" x14ac:dyDescent="0.25">
      <c r="D994"/>
      <c r="E994"/>
      <c r="AE994" s="16"/>
    </row>
    <row r="995" spans="4:31" x14ac:dyDescent="0.25">
      <c r="D995"/>
      <c r="E995"/>
      <c r="AE995" s="16"/>
    </row>
    <row r="996" spans="4:31" x14ac:dyDescent="0.25">
      <c r="D996"/>
      <c r="E996"/>
      <c r="AE996" s="16"/>
    </row>
    <row r="997" spans="4:31" x14ac:dyDescent="0.25">
      <c r="D997"/>
      <c r="E997"/>
      <c r="AE997" s="16"/>
    </row>
    <row r="998" spans="4:31" x14ac:dyDescent="0.25">
      <c r="D998"/>
      <c r="E998"/>
      <c r="AE998" s="16"/>
    </row>
    <row r="999" spans="4:31" x14ac:dyDescent="0.25">
      <c r="D999"/>
      <c r="E999"/>
      <c r="AE999" s="16"/>
    </row>
    <row r="1000" spans="4:31" x14ac:dyDescent="0.25">
      <c r="D1000"/>
      <c r="E1000"/>
      <c r="AE1000" s="16"/>
    </row>
    <row r="1001" spans="4:31" x14ac:dyDescent="0.25">
      <c r="D1001"/>
      <c r="E1001"/>
      <c r="AE1001" s="16"/>
    </row>
    <row r="1002" spans="4:31" x14ac:dyDescent="0.25">
      <c r="D1002"/>
      <c r="E1002"/>
      <c r="AE1002" s="16"/>
    </row>
    <row r="1003" spans="4:31" x14ac:dyDescent="0.25">
      <c r="D1003"/>
      <c r="E1003"/>
      <c r="AE1003" s="16"/>
    </row>
    <row r="1004" spans="4:31" x14ac:dyDescent="0.25">
      <c r="D1004"/>
      <c r="E1004"/>
      <c r="AE1004" s="16"/>
    </row>
    <row r="1005" spans="4:31" x14ac:dyDescent="0.25">
      <c r="D1005"/>
      <c r="E1005"/>
      <c r="AE1005" s="16"/>
    </row>
    <row r="1006" spans="4:31" x14ac:dyDescent="0.25">
      <c r="D1006"/>
      <c r="E1006"/>
      <c r="AE1006" s="16"/>
    </row>
    <row r="1007" spans="4:31" x14ac:dyDescent="0.25">
      <c r="D1007"/>
      <c r="E1007"/>
      <c r="AE1007" s="16"/>
    </row>
    <row r="1008" spans="4:31" x14ac:dyDescent="0.25">
      <c r="D1008"/>
      <c r="E1008"/>
      <c r="AE1008" s="16"/>
    </row>
    <row r="1009" spans="4:31" x14ac:dyDescent="0.25">
      <c r="D1009"/>
      <c r="E1009"/>
      <c r="AE1009" s="16"/>
    </row>
    <row r="1010" spans="4:31" x14ac:dyDescent="0.25">
      <c r="D1010"/>
      <c r="E1010"/>
      <c r="AE1010" s="16"/>
    </row>
    <row r="1011" spans="4:31" x14ac:dyDescent="0.25">
      <c r="D1011"/>
      <c r="E1011"/>
      <c r="AE1011" s="16"/>
    </row>
    <row r="1012" spans="4:31" x14ac:dyDescent="0.25">
      <c r="D1012"/>
      <c r="E1012"/>
      <c r="AE1012" s="16"/>
    </row>
    <row r="1013" spans="4:31" x14ac:dyDescent="0.25">
      <c r="D1013"/>
      <c r="E1013"/>
      <c r="AE1013" s="16"/>
    </row>
    <row r="1014" spans="4:31" x14ac:dyDescent="0.25">
      <c r="D1014"/>
      <c r="E1014"/>
      <c r="AE1014" s="16"/>
    </row>
    <row r="1015" spans="4:31" x14ac:dyDescent="0.25">
      <c r="D1015"/>
      <c r="E1015"/>
      <c r="AE1015" s="16"/>
    </row>
    <row r="1016" spans="4:31" x14ac:dyDescent="0.25">
      <c r="D1016"/>
      <c r="E1016"/>
      <c r="AE1016" s="16"/>
    </row>
    <row r="1017" spans="4:31" x14ac:dyDescent="0.25">
      <c r="D1017"/>
      <c r="E1017"/>
      <c r="AE1017" s="16"/>
    </row>
    <row r="1018" spans="4:31" x14ac:dyDescent="0.25">
      <c r="D1018"/>
      <c r="E1018"/>
      <c r="AE1018" s="16"/>
    </row>
    <row r="1019" spans="4:31" x14ac:dyDescent="0.25">
      <c r="D1019"/>
      <c r="E1019"/>
      <c r="AE1019" s="16"/>
    </row>
    <row r="1020" spans="4:31" x14ac:dyDescent="0.25">
      <c r="D1020"/>
      <c r="E1020"/>
      <c r="AE1020" s="16"/>
    </row>
    <row r="1021" spans="4:31" x14ac:dyDescent="0.25">
      <c r="D1021"/>
      <c r="E1021"/>
      <c r="AE1021" s="16"/>
    </row>
    <row r="1022" spans="4:31" x14ac:dyDescent="0.25">
      <c r="D1022"/>
      <c r="E1022"/>
      <c r="AE1022" s="16"/>
    </row>
    <row r="1023" spans="4:31" x14ac:dyDescent="0.25">
      <c r="D1023"/>
      <c r="E1023"/>
      <c r="AE1023" s="16"/>
    </row>
    <row r="1024" spans="4:31" x14ac:dyDescent="0.25">
      <c r="D1024"/>
      <c r="E1024"/>
      <c r="AE1024" s="16"/>
    </row>
    <row r="1025" spans="4:31" x14ac:dyDescent="0.25">
      <c r="D1025"/>
      <c r="E1025"/>
      <c r="AE1025" s="16"/>
    </row>
    <row r="1026" spans="4:31" x14ac:dyDescent="0.25">
      <c r="D1026"/>
      <c r="E1026"/>
      <c r="AE1026" s="16"/>
    </row>
    <row r="1027" spans="4:31" x14ac:dyDescent="0.25">
      <c r="D1027"/>
      <c r="E1027"/>
      <c r="AE1027" s="16"/>
    </row>
    <row r="1028" spans="4:31" x14ac:dyDescent="0.25">
      <c r="D1028"/>
      <c r="E1028"/>
      <c r="AE1028" s="16"/>
    </row>
    <row r="1029" spans="4:31" x14ac:dyDescent="0.25">
      <c r="D1029"/>
      <c r="E1029"/>
      <c r="AE1029" s="16"/>
    </row>
    <row r="1030" spans="4:31" x14ac:dyDescent="0.25">
      <c r="D1030"/>
      <c r="E1030"/>
      <c r="AE1030" s="16"/>
    </row>
    <row r="1031" spans="4:31" x14ac:dyDescent="0.25">
      <c r="D1031"/>
      <c r="E1031"/>
      <c r="AE1031" s="16"/>
    </row>
    <row r="1032" spans="4:31" x14ac:dyDescent="0.25">
      <c r="D1032"/>
      <c r="E1032"/>
      <c r="AE1032" s="16"/>
    </row>
    <row r="1033" spans="4:31" x14ac:dyDescent="0.25">
      <c r="D1033"/>
      <c r="E1033"/>
      <c r="AE1033" s="16"/>
    </row>
    <row r="1034" spans="4:31" x14ac:dyDescent="0.25">
      <c r="D1034"/>
      <c r="E1034"/>
      <c r="AE1034" s="16"/>
    </row>
    <row r="1035" spans="4:31" x14ac:dyDescent="0.25">
      <c r="D1035"/>
      <c r="E1035"/>
      <c r="AE1035" s="16"/>
    </row>
    <row r="1036" spans="4:31" x14ac:dyDescent="0.25">
      <c r="D1036"/>
      <c r="E1036"/>
      <c r="AE1036" s="16"/>
    </row>
    <row r="1037" spans="4:31" x14ac:dyDescent="0.25">
      <c r="D1037"/>
      <c r="E1037"/>
      <c r="AE1037" s="16"/>
    </row>
    <row r="1038" spans="4:31" x14ac:dyDescent="0.25">
      <c r="D1038"/>
      <c r="E1038"/>
      <c r="AE1038" s="16"/>
    </row>
    <row r="1039" spans="4:31" x14ac:dyDescent="0.25">
      <c r="D1039"/>
      <c r="E1039"/>
      <c r="AE1039" s="16"/>
    </row>
    <row r="1040" spans="4:31" x14ac:dyDescent="0.25">
      <c r="D1040"/>
      <c r="E1040"/>
      <c r="AE1040" s="16"/>
    </row>
    <row r="1041" spans="4:31" x14ac:dyDescent="0.25">
      <c r="D1041"/>
      <c r="E1041"/>
      <c r="AE1041" s="16"/>
    </row>
    <row r="1042" spans="4:31" x14ac:dyDescent="0.25">
      <c r="D1042"/>
      <c r="E1042"/>
      <c r="AE1042" s="16"/>
    </row>
    <row r="1043" spans="4:31" x14ac:dyDescent="0.25">
      <c r="D1043"/>
      <c r="E1043"/>
      <c r="AE1043" s="16"/>
    </row>
    <row r="1044" spans="4:31" x14ac:dyDescent="0.25">
      <c r="D1044"/>
      <c r="E1044"/>
      <c r="AE1044" s="16"/>
    </row>
    <row r="1045" spans="4:31" x14ac:dyDescent="0.25">
      <c r="D1045"/>
      <c r="E1045"/>
      <c r="AE1045" s="16"/>
    </row>
    <row r="1046" spans="4:31" x14ac:dyDescent="0.25">
      <c r="D1046"/>
      <c r="E1046"/>
      <c r="AE1046" s="16"/>
    </row>
    <row r="1047" spans="4:31" x14ac:dyDescent="0.25">
      <c r="D1047"/>
      <c r="E1047"/>
      <c r="AE1047" s="16"/>
    </row>
    <row r="1048" spans="4:31" x14ac:dyDescent="0.25">
      <c r="D1048"/>
      <c r="E1048"/>
      <c r="AE1048" s="16"/>
    </row>
    <row r="1049" spans="4:31" x14ac:dyDescent="0.25">
      <c r="D1049"/>
      <c r="E1049"/>
      <c r="AE1049" s="16"/>
    </row>
    <row r="1050" spans="4:31" x14ac:dyDescent="0.25">
      <c r="D1050"/>
      <c r="E1050"/>
      <c r="AE1050" s="16"/>
    </row>
    <row r="1051" spans="4:31" x14ac:dyDescent="0.25">
      <c r="D1051"/>
      <c r="E1051"/>
      <c r="AE1051" s="16"/>
    </row>
    <row r="1052" spans="4:31" x14ac:dyDescent="0.25">
      <c r="D1052"/>
      <c r="E1052"/>
      <c r="AE1052" s="16"/>
    </row>
    <row r="1053" spans="4:31" x14ac:dyDescent="0.25">
      <c r="D1053"/>
      <c r="E1053"/>
      <c r="AE1053" s="16"/>
    </row>
    <row r="1054" spans="4:31" x14ac:dyDescent="0.25">
      <c r="D1054"/>
      <c r="E1054"/>
      <c r="AE1054" s="16"/>
    </row>
    <row r="1055" spans="4:31" x14ac:dyDescent="0.25">
      <c r="D1055"/>
      <c r="E1055"/>
      <c r="AE1055" s="16"/>
    </row>
    <row r="1056" spans="4:31" x14ac:dyDescent="0.25">
      <c r="D1056"/>
      <c r="E1056"/>
      <c r="AE1056" s="16"/>
    </row>
    <row r="1057" spans="4:31" x14ac:dyDescent="0.25">
      <c r="D1057"/>
      <c r="E1057"/>
      <c r="AE1057" s="16"/>
    </row>
    <row r="1058" spans="4:31" x14ac:dyDescent="0.25">
      <c r="D1058"/>
      <c r="E1058"/>
      <c r="AE1058" s="16"/>
    </row>
    <row r="1059" spans="4:31" x14ac:dyDescent="0.25">
      <c r="D1059"/>
      <c r="E1059"/>
      <c r="AE1059" s="16"/>
    </row>
    <row r="1060" spans="4:31" x14ac:dyDescent="0.25">
      <c r="D1060"/>
      <c r="E1060"/>
      <c r="AE1060" s="16"/>
    </row>
    <row r="1061" spans="4:31" x14ac:dyDescent="0.25">
      <c r="D1061"/>
      <c r="E1061"/>
      <c r="AE1061" s="16"/>
    </row>
    <row r="1062" spans="4:31" x14ac:dyDescent="0.25">
      <c r="D1062"/>
      <c r="E1062"/>
      <c r="AE1062" s="16"/>
    </row>
    <row r="1063" spans="4:31" x14ac:dyDescent="0.25">
      <c r="D1063"/>
      <c r="E1063"/>
      <c r="AE1063" s="16"/>
    </row>
    <row r="1064" spans="4:31" x14ac:dyDescent="0.25">
      <c r="D1064"/>
      <c r="E1064"/>
      <c r="AE1064" s="16"/>
    </row>
    <row r="1065" spans="4:31" x14ac:dyDescent="0.25">
      <c r="D1065"/>
      <c r="E1065"/>
      <c r="AE1065" s="16"/>
    </row>
    <row r="1066" spans="4:31" x14ac:dyDescent="0.25">
      <c r="D1066"/>
      <c r="E1066"/>
      <c r="AE1066" s="16"/>
    </row>
    <row r="1067" spans="4:31" x14ac:dyDescent="0.25">
      <c r="D1067"/>
      <c r="E1067"/>
      <c r="AE1067" s="16"/>
    </row>
    <row r="1068" spans="4:31" x14ac:dyDescent="0.25">
      <c r="D1068"/>
      <c r="E1068"/>
      <c r="AE1068" s="16"/>
    </row>
    <row r="1069" spans="4:31" x14ac:dyDescent="0.25">
      <c r="D1069"/>
      <c r="E1069"/>
      <c r="AE1069" s="16"/>
    </row>
    <row r="1070" spans="4:31" x14ac:dyDescent="0.25">
      <c r="D1070"/>
      <c r="E1070"/>
      <c r="AE1070" s="16"/>
    </row>
    <row r="1071" spans="4:31" x14ac:dyDescent="0.25">
      <c r="D1071"/>
      <c r="E1071"/>
      <c r="AE1071" s="16"/>
    </row>
    <row r="1072" spans="4:31" x14ac:dyDescent="0.25">
      <c r="D1072"/>
      <c r="E1072"/>
      <c r="AE1072" s="16"/>
    </row>
    <row r="1073" spans="4:31" x14ac:dyDescent="0.25">
      <c r="D1073"/>
      <c r="E1073"/>
      <c r="AE1073" s="16"/>
    </row>
    <row r="1074" spans="4:31" x14ac:dyDescent="0.25">
      <c r="D1074"/>
      <c r="E1074"/>
      <c r="AE1074" s="16"/>
    </row>
    <row r="1075" spans="4:31" x14ac:dyDescent="0.25">
      <c r="D1075"/>
      <c r="E1075"/>
      <c r="AE1075" s="16"/>
    </row>
    <row r="1076" spans="4:31" x14ac:dyDescent="0.25">
      <c r="D1076"/>
      <c r="E1076"/>
      <c r="AE1076" s="16"/>
    </row>
    <row r="1077" spans="4:31" x14ac:dyDescent="0.25">
      <c r="D1077"/>
      <c r="E1077"/>
      <c r="AE1077" s="16"/>
    </row>
    <row r="1078" spans="4:31" x14ac:dyDescent="0.25">
      <c r="D1078"/>
      <c r="E1078"/>
      <c r="AE1078" s="16"/>
    </row>
    <row r="1079" spans="4:31" x14ac:dyDescent="0.25">
      <c r="D1079"/>
      <c r="E1079"/>
      <c r="AE1079" s="16"/>
    </row>
    <row r="1080" spans="4:31" x14ac:dyDescent="0.25">
      <c r="D1080"/>
      <c r="E1080"/>
      <c r="AE1080" s="16"/>
    </row>
    <row r="1081" spans="4:31" x14ac:dyDescent="0.25">
      <c r="D1081"/>
      <c r="E1081"/>
      <c r="AE1081" s="16"/>
    </row>
    <row r="1082" spans="4:31" x14ac:dyDescent="0.25">
      <c r="D1082"/>
      <c r="E1082"/>
      <c r="AE1082" s="16"/>
    </row>
    <row r="1083" spans="4:31" x14ac:dyDescent="0.25">
      <c r="D1083"/>
      <c r="E1083"/>
      <c r="AE1083" s="16"/>
    </row>
    <row r="1084" spans="4:31" x14ac:dyDescent="0.25">
      <c r="D1084"/>
      <c r="E1084"/>
      <c r="AE1084" s="16"/>
    </row>
    <row r="1085" spans="4:31" x14ac:dyDescent="0.25">
      <c r="D1085"/>
      <c r="E1085"/>
      <c r="AE1085" s="16"/>
    </row>
    <row r="1086" spans="4:31" x14ac:dyDescent="0.25">
      <c r="D1086"/>
      <c r="E1086"/>
      <c r="AE1086" s="16"/>
    </row>
    <row r="1087" spans="4:31" x14ac:dyDescent="0.25">
      <c r="D1087"/>
      <c r="E1087"/>
      <c r="AE1087" s="16"/>
    </row>
    <row r="1088" spans="4:31" x14ac:dyDescent="0.25">
      <c r="D1088"/>
      <c r="E1088"/>
      <c r="AE1088" s="16"/>
    </row>
    <row r="1089" spans="4:31" x14ac:dyDescent="0.25">
      <c r="D1089"/>
      <c r="E1089"/>
      <c r="AE1089" s="16"/>
    </row>
    <row r="1090" spans="4:31" x14ac:dyDescent="0.25">
      <c r="D1090"/>
      <c r="E1090"/>
      <c r="AE1090" s="16"/>
    </row>
    <row r="1091" spans="4:31" x14ac:dyDescent="0.25">
      <c r="D1091"/>
      <c r="E1091"/>
      <c r="AE1091" s="16"/>
    </row>
    <row r="1092" spans="4:31" x14ac:dyDescent="0.25">
      <c r="D1092"/>
      <c r="E1092"/>
      <c r="AE1092" s="16"/>
    </row>
    <row r="1093" spans="4:31" x14ac:dyDescent="0.25">
      <c r="D1093"/>
      <c r="E1093"/>
      <c r="AE1093" s="16"/>
    </row>
    <row r="1094" spans="4:31" x14ac:dyDescent="0.25">
      <c r="D1094"/>
      <c r="E1094"/>
      <c r="AE1094" s="16"/>
    </row>
    <row r="1095" spans="4:31" x14ac:dyDescent="0.25">
      <c r="D1095"/>
      <c r="E1095"/>
      <c r="AE1095" s="16"/>
    </row>
    <row r="1096" spans="4:31" x14ac:dyDescent="0.25">
      <c r="D1096"/>
      <c r="E1096"/>
      <c r="AE1096" s="16"/>
    </row>
    <row r="1097" spans="4:31" x14ac:dyDescent="0.25">
      <c r="D1097"/>
      <c r="E1097"/>
      <c r="AE1097" s="16"/>
    </row>
    <row r="1098" spans="4:31" x14ac:dyDescent="0.25">
      <c r="D1098"/>
      <c r="E1098"/>
      <c r="AE1098" s="16"/>
    </row>
    <row r="1099" spans="4:31" x14ac:dyDescent="0.25">
      <c r="D1099"/>
      <c r="E1099"/>
      <c r="AE1099" s="16"/>
    </row>
    <row r="1100" spans="4:31" x14ac:dyDescent="0.25">
      <c r="D1100"/>
      <c r="E1100"/>
      <c r="AE1100" s="16"/>
    </row>
    <row r="1101" spans="4:31" x14ac:dyDescent="0.25">
      <c r="D1101"/>
      <c r="E1101"/>
      <c r="AE1101" s="16"/>
    </row>
    <row r="1102" spans="4:31" x14ac:dyDescent="0.25">
      <c r="D1102"/>
      <c r="E1102"/>
      <c r="AE1102" s="16"/>
    </row>
    <row r="1103" spans="4:31" x14ac:dyDescent="0.25">
      <c r="D1103"/>
      <c r="E1103"/>
      <c r="AE1103" s="16"/>
    </row>
    <row r="1104" spans="4:31" x14ac:dyDescent="0.25">
      <c r="D1104"/>
      <c r="E1104"/>
      <c r="AE1104" s="16"/>
    </row>
    <row r="1105" spans="4:31" x14ac:dyDescent="0.25">
      <c r="D1105"/>
      <c r="E1105"/>
      <c r="AE1105" s="16"/>
    </row>
    <row r="1106" spans="4:31" x14ac:dyDescent="0.25">
      <c r="D1106"/>
      <c r="E1106"/>
      <c r="AE1106" s="16"/>
    </row>
    <row r="1107" spans="4:31" x14ac:dyDescent="0.25">
      <c r="D1107"/>
      <c r="E1107"/>
      <c r="AE1107" s="16"/>
    </row>
    <row r="1108" spans="4:31" x14ac:dyDescent="0.25">
      <c r="D1108"/>
      <c r="E1108"/>
      <c r="AE1108" s="16"/>
    </row>
    <row r="1109" spans="4:31" x14ac:dyDescent="0.25">
      <c r="D1109"/>
      <c r="E1109"/>
      <c r="AE1109" s="16"/>
    </row>
    <row r="1110" spans="4:31" x14ac:dyDescent="0.25">
      <c r="D1110"/>
      <c r="E1110"/>
      <c r="AE1110" s="16"/>
    </row>
    <row r="1111" spans="4:31" x14ac:dyDescent="0.25">
      <c r="D1111"/>
      <c r="E1111"/>
      <c r="AE1111" s="16"/>
    </row>
    <row r="1112" spans="4:31" x14ac:dyDescent="0.25">
      <c r="D1112"/>
      <c r="E1112"/>
      <c r="AE1112" s="16"/>
    </row>
    <row r="1113" spans="4:31" x14ac:dyDescent="0.25">
      <c r="D1113"/>
      <c r="E1113"/>
      <c r="AE1113" s="16"/>
    </row>
    <row r="1114" spans="4:31" x14ac:dyDescent="0.25">
      <c r="D1114"/>
      <c r="E1114"/>
      <c r="AE1114" s="16"/>
    </row>
    <row r="1115" spans="4:31" x14ac:dyDescent="0.25">
      <c r="D1115"/>
      <c r="E1115"/>
      <c r="AE1115" s="16"/>
    </row>
    <row r="1116" spans="4:31" x14ac:dyDescent="0.25">
      <c r="D1116"/>
      <c r="E1116"/>
      <c r="AE1116" s="16"/>
    </row>
    <row r="1117" spans="4:31" x14ac:dyDescent="0.25">
      <c r="D1117"/>
      <c r="E1117"/>
      <c r="AE1117" s="16"/>
    </row>
    <row r="1118" spans="4:31" x14ac:dyDescent="0.25">
      <c r="D1118"/>
      <c r="E1118"/>
      <c r="AE1118" s="16"/>
    </row>
    <row r="1119" spans="4:31" x14ac:dyDescent="0.25">
      <c r="D1119"/>
      <c r="E1119"/>
      <c r="AE1119" s="16"/>
    </row>
    <row r="1120" spans="4:31" x14ac:dyDescent="0.25">
      <c r="D1120"/>
      <c r="E1120"/>
      <c r="AE1120" s="16"/>
    </row>
    <row r="1121" spans="4:31" x14ac:dyDescent="0.25">
      <c r="D1121"/>
      <c r="E1121"/>
      <c r="AE1121" s="16"/>
    </row>
    <row r="1122" spans="4:31" x14ac:dyDescent="0.25">
      <c r="D1122"/>
      <c r="E1122"/>
      <c r="AE1122" s="16"/>
    </row>
    <row r="1123" spans="4:31" x14ac:dyDescent="0.25">
      <c r="D1123"/>
      <c r="E1123"/>
      <c r="AE1123" s="16"/>
    </row>
    <row r="1124" spans="4:31" x14ac:dyDescent="0.25">
      <c r="D1124"/>
      <c r="E1124"/>
      <c r="AE1124" s="16"/>
    </row>
    <row r="1125" spans="4:31" x14ac:dyDescent="0.25">
      <c r="D1125"/>
      <c r="E1125"/>
      <c r="AE1125" s="16"/>
    </row>
    <row r="1126" spans="4:31" x14ac:dyDescent="0.25">
      <c r="D1126"/>
      <c r="E1126"/>
      <c r="AE1126" s="16"/>
    </row>
    <row r="1127" spans="4:31" x14ac:dyDescent="0.25">
      <c r="D1127"/>
      <c r="E1127"/>
      <c r="AE1127" s="16"/>
    </row>
    <row r="1128" spans="4:31" x14ac:dyDescent="0.25">
      <c r="D1128"/>
      <c r="E1128"/>
      <c r="AE1128" s="16"/>
    </row>
    <row r="1129" spans="4:31" x14ac:dyDescent="0.25">
      <c r="D1129"/>
      <c r="E1129"/>
      <c r="AE1129" s="16"/>
    </row>
    <row r="1130" spans="4:31" x14ac:dyDescent="0.25">
      <c r="D1130"/>
      <c r="E1130"/>
      <c r="AE1130" s="16"/>
    </row>
    <row r="1131" spans="4:31" x14ac:dyDescent="0.25">
      <c r="D1131"/>
      <c r="E1131"/>
      <c r="AE1131" s="16"/>
    </row>
    <row r="1132" spans="4:31" x14ac:dyDescent="0.25">
      <c r="D1132"/>
      <c r="E1132"/>
      <c r="AE1132" s="16"/>
    </row>
    <row r="1133" spans="4:31" x14ac:dyDescent="0.25">
      <c r="D1133"/>
      <c r="E1133"/>
      <c r="AE1133" s="16"/>
    </row>
    <row r="1134" spans="4:31" x14ac:dyDescent="0.25">
      <c r="D1134"/>
      <c r="E1134"/>
      <c r="AE1134" s="16"/>
    </row>
    <row r="1135" spans="4:31" x14ac:dyDescent="0.25">
      <c r="D1135"/>
      <c r="E1135"/>
      <c r="AE1135" s="16"/>
    </row>
    <row r="1136" spans="4:31" x14ac:dyDescent="0.25">
      <c r="D1136"/>
      <c r="E1136"/>
      <c r="AE1136" s="16"/>
    </row>
    <row r="1137" spans="4:31" x14ac:dyDescent="0.25">
      <c r="D1137"/>
      <c r="E1137"/>
      <c r="AE1137" s="16"/>
    </row>
    <row r="1138" spans="4:31" x14ac:dyDescent="0.25">
      <c r="D1138"/>
      <c r="E1138"/>
      <c r="AE1138" s="16"/>
    </row>
    <row r="1139" spans="4:31" x14ac:dyDescent="0.25">
      <c r="D1139"/>
      <c r="E1139"/>
      <c r="AE1139" s="16"/>
    </row>
    <row r="1140" spans="4:31" x14ac:dyDescent="0.25">
      <c r="D1140"/>
      <c r="E1140"/>
      <c r="AE1140" s="16"/>
    </row>
    <row r="1141" spans="4:31" x14ac:dyDescent="0.25">
      <c r="D1141"/>
      <c r="E1141"/>
      <c r="AE1141" s="16"/>
    </row>
    <row r="1142" spans="4:31" x14ac:dyDescent="0.25">
      <c r="D1142"/>
      <c r="E1142"/>
      <c r="AE1142" s="16"/>
    </row>
    <row r="1143" spans="4:31" x14ac:dyDescent="0.25">
      <c r="D1143"/>
      <c r="E1143"/>
      <c r="AE1143" s="16"/>
    </row>
    <row r="1144" spans="4:31" x14ac:dyDescent="0.25">
      <c r="D1144"/>
      <c r="E1144"/>
      <c r="AE1144" s="16"/>
    </row>
    <row r="1145" spans="4:31" x14ac:dyDescent="0.25">
      <c r="D1145"/>
      <c r="E1145"/>
      <c r="AE1145" s="16"/>
    </row>
    <row r="1146" spans="4:31" x14ac:dyDescent="0.25">
      <c r="D1146"/>
      <c r="E1146"/>
      <c r="AE1146" s="16"/>
    </row>
    <row r="1147" spans="4:31" x14ac:dyDescent="0.25">
      <c r="D1147"/>
      <c r="E1147"/>
      <c r="AE1147" s="16"/>
    </row>
    <row r="1148" spans="4:31" x14ac:dyDescent="0.25">
      <c r="D1148"/>
      <c r="E1148"/>
      <c r="AE1148" s="16"/>
    </row>
    <row r="1149" spans="4:31" x14ac:dyDescent="0.25">
      <c r="D1149"/>
      <c r="E1149"/>
      <c r="AE1149" s="16"/>
    </row>
    <row r="1150" spans="4:31" x14ac:dyDescent="0.25">
      <c r="D1150"/>
      <c r="E1150"/>
      <c r="AE1150" s="16"/>
    </row>
    <row r="1151" spans="4:31" x14ac:dyDescent="0.25">
      <c r="D1151"/>
      <c r="E1151"/>
      <c r="AE1151" s="16"/>
    </row>
    <row r="1152" spans="4:31" x14ac:dyDescent="0.25">
      <c r="D1152"/>
      <c r="E1152"/>
      <c r="AE1152" s="16"/>
    </row>
    <row r="1153" spans="4:31" x14ac:dyDescent="0.25">
      <c r="D1153"/>
      <c r="E1153"/>
      <c r="AE1153" s="16"/>
    </row>
    <row r="1154" spans="4:31" x14ac:dyDescent="0.25">
      <c r="D1154"/>
      <c r="E1154"/>
      <c r="AE1154" s="16"/>
    </row>
    <row r="1155" spans="4:31" x14ac:dyDescent="0.25">
      <c r="D1155"/>
      <c r="E1155"/>
      <c r="AE1155" s="16"/>
    </row>
    <row r="1156" spans="4:31" x14ac:dyDescent="0.25">
      <c r="D1156"/>
      <c r="E1156"/>
      <c r="AE1156" s="16"/>
    </row>
    <row r="1157" spans="4:31" x14ac:dyDescent="0.25">
      <c r="D1157"/>
      <c r="E1157"/>
      <c r="AE1157" s="16"/>
    </row>
    <row r="1158" spans="4:31" x14ac:dyDescent="0.25">
      <c r="D1158"/>
      <c r="E1158"/>
      <c r="AE1158" s="16"/>
    </row>
    <row r="1159" spans="4:31" x14ac:dyDescent="0.25">
      <c r="D1159"/>
      <c r="E1159"/>
      <c r="AE1159" s="16"/>
    </row>
    <row r="1160" spans="4:31" x14ac:dyDescent="0.25">
      <c r="D1160"/>
      <c r="E1160"/>
      <c r="AE1160" s="16"/>
    </row>
    <row r="1161" spans="4:31" x14ac:dyDescent="0.25">
      <c r="D1161"/>
      <c r="E1161"/>
      <c r="AE1161" s="16"/>
    </row>
    <row r="1162" spans="4:31" x14ac:dyDescent="0.25">
      <c r="D1162"/>
      <c r="E1162"/>
      <c r="AE1162" s="16"/>
    </row>
    <row r="1163" spans="4:31" x14ac:dyDescent="0.25">
      <c r="D1163"/>
      <c r="E1163"/>
      <c r="AE1163" s="16"/>
    </row>
    <row r="1164" spans="4:31" x14ac:dyDescent="0.25">
      <c r="D1164"/>
      <c r="E1164"/>
      <c r="AE1164" s="16"/>
    </row>
    <row r="1165" spans="4:31" x14ac:dyDescent="0.25">
      <c r="D1165"/>
      <c r="E1165"/>
      <c r="AE1165" s="16"/>
    </row>
    <row r="1166" spans="4:31" x14ac:dyDescent="0.25">
      <c r="D1166"/>
      <c r="E1166"/>
      <c r="AE1166" s="16"/>
    </row>
    <row r="1167" spans="4:31" x14ac:dyDescent="0.25">
      <c r="D1167"/>
      <c r="E1167"/>
      <c r="AE1167" s="16"/>
    </row>
    <row r="1168" spans="4:31" x14ac:dyDescent="0.25">
      <c r="D1168"/>
      <c r="E1168"/>
      <c r="AE1168" s="16"/>
    </row>
    <row r="1169" spans="4:31" x14ac:dyDescent="0.25">
      <c r="D1169"/>
      <c r="E1169"/>
      <c r="AE1169" s="16"/>
    </row>
    <row r="1170" spans="4:31" x14ac:dyDescent="0.25">
      <c r="D1170"/>
      <c r="E1170"/>
      <c r="AE1170" s="16"/>
    </row>
    <row r="1171" spans="4:31" x14ac:dyDescent="0.25">
      <c r="D1171"/>
      <c r="E1171"/>
      <c r="AE1171" s="16"/>
    </row>
    <row r="1172" spans="4:31" x14ac:dyDescent="0.25">
      <c r="D1172"/>
      <c r="E1172"/>
      <c r="AE1172" s="16"/>
    </row>
    <row r="1173" spans="4:31" x14ac:dyDescent="0.25">
      <c r="D1173"/>
      <c r="E1173"/>
      <c r="AE1173" s="16"/>
    </row>
    <row r="1174" spans="4:31" x14ac:dyDescent="0.25">
      <c r="D1174"/>
      <c r="E1174"/>
      <c r="AE1174" s="16"/>
    </row>
    <row r="1175" spans="4:31" x14ac:dyDescent="0.25">
      <c r="D1175"/>
      <c r="E1175"/>
      <c r="AE1175" s="16"/>
    </row>
    <row r="1176" spans="4:31" x14ac:dyDescent="0.25">
      <c r="D1176"/>
      <c r="E1176"/>
      <c r="AE1176" s="16"/>
    </row>
    <row r="1177" spans="4:31" x14ac:dyDescent="0.25">
      <c r="D1177"/>
      <c r="E1177"/>
      <c r="AE1177" s="16"/>
    </row>
    <row r="1178" spans="4:31" x14ac:dyDescent="0.25">
      <c r="D1178"/>
      <c r="E1178"/>
      <c r="AE1178" s="16"/>
    </row>
    <row r="1179" spans="4:31" x14ac:dyDescent="0.25">
      <c r="D1179"/>
      <c r="E1179"/>
      <c r="AE1179" s="16"/>
    </row>
    <row r="1180" spans="4:31" x14ac:dyDescent="0.25">
      <c r="D1180"/>
      <c r="E1180"/>
      <c r="AE1180" s="16"/>
    </row>
    <row r="1181" spans="4:31" x14ac:dyDescent="0.25">
      <c r="D1181"/>
      <c r="E1181"/>
      <c r="AE1181" s="16"/>
    </row>
    <row r="1182" spans="4:31" x14ac:dyDescent="0.25">
      <c r="D1182"/>
      <c r="E1182"/>
      <c r="AE1182" s="16"/>
    </row>
    <row r="1183" spans="4:31" x14ac:dyDescent="0.25">
      <c r="D1183"/>
      <c r="E1183"/>
      <c r="AE1183" s="16"/>
    </row>
    <row r="1184" spans="4:31" x14ac:dyDescent="0.25">
      <c r="D1184"/>
      <c r="E1184"/>
      <c r="AE1184" s="16"/>
    </row>
    <row r="1185" spans="4:31" x14ac:dyDescent="0.25">
      <c r="D1185"/>
      <c r="E1185"/>
      <c r="AE1185" s="16"/>
    </row>
    <row r="1186" spans="4:31" x14ac:dyDescent="0.25">
      <c r="D1186"/>
      <c r="E1186"/>
      <c r="AE1186" s="16"/>
    </row>
    <row r="1187" spans="4:31" x14ac:dyDescent="0.25">
      <c r="D1187"/>
      <c r="E1187"/>
      <c r="AE1187" s="16"/>
    </row>
    <row r="1188" spans="4:31" x14ac:dyDescent="0.25">
      <c r="D1188"/>
      <c r="E1188"/>
      <c r="AE1188" s="16"/>
    </row>
    <row r="1189" spans="4:31" x14ac:dyDescent="0.25">
      <c r="D1189"/>
      <c r="E1189"/>
      <c r="AE1189" s="16"/>
    </row>
    <row r="1190" spans="4:31" x14ac:dyDescent="0.25">
      <c r="D1190"/>
      <c r="E1190"/>
      <c r="AE1190" s="16"/>
    </row>
    <row r="1191" spans="4:31" x14ac:dyDescent="0.25">
      <c r="D1191"/>
      <c r="E1191"/>
      <c r="AE1191" s="16"/>
    </row>
    <row r="1192" spans="4:31" x14ac:dyDescent="0.25">
      <c r="D1192"/>
      <c r="E1192"/>
      <c r="AE1192" s="16"/>
    </row>
    <row r="1193" spans="4:31" x14ac:dyDescent="0.25">
      <c r="D1193"/>
      <c r="E1193"/>
      <c r="AE1193" s="16"/>
    </row>
    <row r="1194" spans="4:31" x14ac:dyDescent="0.25">
      <c r="D1194"/>
      <c r="E1194"/>
      <c r="AE1194" s="16"/>
    </row>
    <row r="1195" spans="4:31" x14ac:dyDescent="0.25">
      <c r="D1195"/>
      <c r="E1195"/>
      <c r="AE1195" s="16"/>
    </row>
    <row r="1196" spans="4:31" x14ac:dyDescent="0.25">
      <c r="D1196"/>
      <c r="E1196"/>
      <c r="AE1196" s="16"/>
    </row>
    <row r="1197" spans="4:31" x14ac:dyDescent="0.25">
      <c r="D1197"/>
      <c r="E1197"/>
      <c r="AE1197" s="16"/>
    </row>
    <row r="1198" spans="4:31" x14ac:dyDescent="0.25">
      <c r="D1198"/>
      <c r="E1198"/>
      <c r="AE1198" s="16"/>
    </row>
    <row r="1199" spans="4:31" x14ac:dyDescent="0.25">
      <c r="D1199"/>
      <c r="E1199"/>
      <c r="AE1199" s="16"/>
    </row>
    <row r="1200" spans="4:31" x14ac:dyDescent="0.25">
      <c r="D1200"/>
      <c r="E1200"/>
      <c r="AE1200" s="16"/>
    </row>
    <row r="1201" spans="4:31" x14ac:dyDescent="0.25">
      <c r="D1201"/>
      <c r="E1201"/>
      <c r="AE1201" s="16"/>
    </row>
    <row r="1202" spans="4:31" x14ac:dyDescent="0.25">
      <c r="D1202"/>
      <c r="E1202"/>
      <c r="AE1202" s="16"/>
    </row>
    <row r="1203" spans="4:31" x14ac:dyDescent="0.25">
      <c r="D1203"/>
      <c r="E1203"/>
      <c r="AE1203" s="16"/>
    </row>
    <row r="1204" spans="4:31" x14ac:dyDescent="0.25">
      <c r="D1204"/>
      <c r="E1204"/>
      <c r="AE1204" s="16"/>
    </row>
    <row r="1205" spans="4:31" x14ac:dyDescent="0.25">
      <c r="D1205"/>
      <c r="E1205"/>
      <c r="AE1205" s="16"/>
    </row>
    <row r="1206" spans="4:31" x14ac:dyDescent="0.25">
      <c r="D1206"/>
      <c r="E1206"/>
      <c r="AE1206" s="16"/>
    </row>
    <row r="1207" spans="4:31" x14ac:dyDescent="0.25">
      <c r="D1207"/>
      <c r="E1207"/>
      <c r="AE1207" s="16"/>
    </row>
    <row r="1208" spans="4:31" x14ac:dyDescent="0.25">
      <c r="D1208"/>
      <c r="E1208"/>
      <c r="AE1208" s="16"/>
    </row>
    <row r="1209" spans="4:31" x14ac:dyDescent="0.25">
      <c r="D1209"/>
      <c r="E1209"/>
      <c r="AE1209" s="16"/>
    </row>
    <row r="1210" spans="4:31" x14ac:dyDescent="0.25">
      <c r="D1210"/>
      <c r="E1210"/>
      <c r="AE1210" s="16"/>
    </row>
    <row r="1211" spans="4:31" x14ac:dyDescent="0.25">
      <c r="D1211"/>
      <c r="E1211"/>
      <c r="AE1211" s="16"/>
    </row>
    <row r="1212" spans="4:31" x14ac:dyDescent="0.25">
      <c r="D1212"/>
      <c r="E1212"/>
      <c r="AE1212" s="16"/>
    </row>
    <row r="1213" spans="4:31" x14ac:dyDescent="0.25">
      <c r="D1213"/>
      <c r="E1213"/>
      <c r="AE1213" s="16"/>
    </row>
    <row r="1214" spans="4:31" x14ac:dyDescent="0.25">
      <c r="D1214"/>
      <c r="E1214"/>
      <c r="AE1214" s="16"/>
    </row>
    <row r="1215" spans="4:31" x14ac:dyDescent="0.25">
      <c r="D1215"/>
      <c r="E1215"/>
      <c r="AE1215" s="16"/>
    </row>
    <row r="1216" spans="4:31" x14ac:dyDescent="0.25">
      <c r="D1216"/>
      <c r="E1216"/>
      <c r="AE1216" s="16"/>
    </row>
    <row r="1217" spans="4:31" x14ac:dyDescent="0.25">
      <c r="D1217"/>
      <c r="E1217"/>
      <c r="AE1217" s="16"/>
    </row>
    <row r="1218" spans="4:31" x14ac:dyDescent="0.25">
      <c r="D1218"/>
      <c r="E1218"/>
      <c r="AE1218" s="16"/>
    </row>
    <row r="1219" spans="4:31" x14ac:dyDescent="0.25">
      <c r="D1219"/>
      <c r="E1219"/>
      <c r="AE1219" s="16"/>
    </row>
    <row r="1220" spans="4:31" x14ac:dyDescent="0.25">
      <c r="D1220"/>
      <c r="E1220"/>
      <c r="AE1220" s="16"/>
    </row>
    <row r="1221" spans="4:31" x14ac:dyDescent="0.25">
      <c r="D1221"/>
      <c r="E1221"/>
      <c r="AE1221" s="16"/>
    </row>
    <row r="1222" spans="4:31" x14ac:dyDescent="0.25">
      <c r="D1222"/>
      <c r="E1222"/>
      <c r="AE1222" s="16"/>
    </row>
    <row r="1223" spans="4:31" x14ac:dyDescent="0.25">
      <c r="D1223"/>
      <c r="E1223"/>
      <c r="AE1223" s="16"/>
    </row>
    <row r="1224" spans="4:31" x14ac:dyDescent="0.25">
      <c r="D1224"/>
      <c r="E1224"/>
      <c r="AE1224" s="16"/>
    </row>
    <row r="1225" spans="4:31" x14ac:dyDescent="0.25">
      <c r="D1225"/>
      <c r="E1225"/>
      <c r="AE1225" s="16"/>
    </row>
    <row r="1226" spans="4:31" x14ac:dyDescent="0.25">
      <c r="D1226"/>
      <c r="E1226"/>
      <c r="AE1226" s="16"/>
    </row>
    <row r="1227" spans="4:31" x14ac:dyDescent="0.25">
      <c r="D1227"/>
      <c r="E1227"/>
      <c r="AE1227" s="16"/>
    </row>
    <row r="1228" spans="4:31" x14ac:dyDescent="0.25">
      <c r="D1228"/>
      <c r="E1228"/>
      <c r="AE1228" s="16"/>
    </row>
    <row r="1229" spans="4:31" x14ac:dyDescent="0.25">
      <c r="D1229"/>
      <c r="E1229"/>
      <c r="AE1229" s="16"/>
    </row>
    <row r="1230" spans="4:31" x14ac:dyDescent="0.25">
      <c r="D1230"/>
      <c r="E1230"/>
      <c r="AE1230" s="16"/>
    </row>
    <row r="1231" spans="4:31" x14ac:dyDescent="0.25">
      <c r="D1231"/>
      <c r="E1231"/>
      <c r="AE1231" s="16"/>
    </row>
    <row r="1232" spans="4:31" x14ac:dyDescent="0.25">
      <c r="D1232"/>
      <c r="E1232"/>
      <c r="AE1232" s="16"/>
    </row>
    <row r="1233" spans="4:31" x14ac:dyDescent="0.25">
      <c r="D1233"/>
      <c r="E1233"/>
      <c r="AE1233" s="16"/>
    </row>
    <row r="1234" spans="4:31" x14ac:dyDescent="0.25">
      <c r="D1234"/>
      <c r="E1234"/>
      <c r="AE1234" s="16"/>
    </row>
    <row r="1235" spans="4:31" x14ac:dyDescent="0.25">
      <c r="D1235"/>
      <c r="E1235"/>
      <c r="AE1235" s="16"/>
    </row>
    <row r="1236" spans="4:31" x14ac:dyDescent="0.25">
      <c r="D1236"/>
      <c r="E1236"/>
      <c r="AE1236" s="16"/>
    </row>
    <row r="1237" spans="4:31" x14ac:dyDescent="0.25">
      <c r="D1237"/>
      <c r="E1237"/>
      <c r="AE1237" s="16"/>
    </row>
    <row r="1238" spans="4:31" x14ac:dyDescent="0.25">
      <c r="D1238"/>
      <c r="E1238"/>
      <c r="AE1238" s="16"/>
    </row>
    <row r="1239" spans="4:31" x14ac:dyDescent="0.25">
      <c r="D1239"/>
      <c r="E1239"/>
      <c r="AE1239" s="16"/>
    </row>
    <row r="1240" spans="4:31" x14ac:dyDescent="0.25">
      <c r="D1240"/>
      <c r="E1240"/>
      <c r="AE1240" s="16"/>
    </row>
    <row r="1241" spans="4:31" x14ac:dyDescent="0.25">
      <c r="D1241"/>
      <c r="E1241"/>
      <c r="AE1241" s="16"/>
    </row>
    <row r="1242" spans="4:31" x14ac:dyDescent="0.25">
      <c r="D1242"/>
      <c r="E1242"/>
      <c r="AE1242" s="16"/>
    </row>
    <row r="1243" spans="4:31" x14ac:dyDescent="0.25">
      <c r="D1243"/>
      <c r="E1243"/>
      <c r="AE1243" s="16"/>
    </row>
    <row r="1244" spans="4:31" x14ac:dyDescent="0.25">
      <c r="D1244"/>
      <c r="E1244"/>
      <c r="AE1244" s="16"/>
    </row>
    <row r="1245" spans="4:31" x14ac:dyDescent="0.25">
      <c r="D1245"/>
      <c r="E1245"/>
      <c r="AE1245" s="16"/>
    </row>
    <row r="1246" spans="4:31" x14ac:dyDescent="0.25">
      <c r="D1246"/>
      <c r="E1246"/>
      <c r="AE1246" s="16"/>
    </row>
    <row r="1247" spans="4:31" x14ac:dyDescent="0.25">
      <c r="D1247"/>
      <c r="E1247"/>
      <c r="AE1247" s="16"/>
    </row>
    <row r="1248" spans="4:31" x14ac:dyDescent="0.25">
      <c r="D1248"/>
      <c r="E1248"/>
      <c r="AE1248" s="16"/>
    </row>
    <row r="1249" spans="4:31" x14ac:dyDescent="0.25">
      <c r="D1249"/>
      <c r="E1249"/>
      <c r="AE1249" s="16"/>
    </row>
    <row r="1250" spans="4:31" x14ac:dyDescent="0.25">
      <c r="D1250"/>
      <c r="E1250"/>
      <c r="AE1250" s="16"/>
    </row>
    <row r="1251" spans="4:31" x14ac:dyDescent="0.25">
      <c r="D1251"/>
      <c r="E1251"/>
      <c r="AE1251" s="16"/>
    </row>
    <row r="1252" spans="4:31" x14ac:dyDescent="0.25">
      <c r="D1252"/>
      <c r="E1252"/>
      <c r="AE1252" s="16"/>
    </row>
    <row r="1253" spans="4:31" x14ac:dyDescent="0.25">
      <c r="D1253"/>
      <c r="E1253"/>
      <c r="AE1253" s="16"/>
    </row>
    <row r="1254" spans="4:31" x14ac:dyDescent="0.25">
      <c r="D1254"/>
      <c r="E1254"/>
      <c r="AE1254" s="16"/>
    </row>
    <row r="1255" spans="4:31" x14ac:dyDescent="0.25">
      <c r="D1255"/>
      <c r="E1255"/>
      <c r="AE1255" s="16"/>
    </row>
    <row r="1256" spans="4:31" x14ac:dyDescent="0.25">
      <c r="D1256"/>
      <c r="E1256"/>
      <c r="AE1256" s="16"/>
    </row>
    <row r="1257" spans="4:31" x14ac:dyDescent="0.25">
      <c r="D1257"/>
      <c r="E1257"/>
      <c r="AE1257" s="16"/>
    </row>
    <row r="1258" spans="4:31" x14ac:dyDescent="0.25">
      <c r="D1258"/>
      <c r="E1258"/>
      <c r="AE1258" s="16"/>
    </row>
    <row r="1259" spans="4:31" x14ac:dyDescent="0.25">
      <c r="D1259"/>
      <c r="E1259"/>
      <c r="AE1259" s="16"/>
    </row>
    <row r="1260" spans="4:31" x14ac:dyDescent="0.25">
      <c r="D1260"/>
      <c r="E1260"/>
      <c r="AE1260" s="16"/>
    </row>
    <row r="1261" spans="4:31" x14ac:dyDescent="0.25">
      <c r="D1261"/>
      <c r="E1261"/>
      <c r="AE1261" s="16"/>
    </row>
    <row r="1262" spans="4:31" x14ac:dyDescent="0.25">
      <c r="D1262"/>
      <c r="E1262"/>
      <c r="AE1262" s="16"/>
    </row>
    <row r="1263" spans="4:31" x14ac:dyDescent="0.25">
      <c r="D1263"/>
      <c r="E1263"/>
      <c r="AE1263" s="16"/>
    </row>
    <row r="1264" spans="4:31" x14ac:dyDescent="0.25">
      <c r="D1264"/>
      <c r="E1264"/>
      <c r="AE1264" s="16"/>
    </row>
    <row r="1265" spans="4:31" x14ac:dyDescent="0.25">
      <c r="D1265"/>
      <c r="E1265"/>
      <c r="AE1265" s="16"/>
    </row>
    <row r="1266" spans="4:31" x14ac:dyDescent="0.25">
      <c r="D1266"/>
      <c r="E1266"/>
      <c r="AE1266" s="16"/>
    </row>
    <row r="1267" spans="4:31" x14ac:dyDescent="0.25">
      <c r="D1267"/>
      <c r="E1267"/>
      <c r="AE1267" s="16"/>
    </row>
    <row r="1268" spans="4:31" x14ac:dyDescent="0.25">
      <c r="D1268"/>
      <c r="E1268"/>
      <c r="AE1268" s="16"/>
    </row>
    <row r="1269" spans="4:31" x14ac:dyDescent="0.25">
      <c r="D1269"/>
      <c r="E1269"/>
      <c r="AE1269" s="16"/>
    </row>
    <row r="1270" spans="4:31" x14ac:dyDescent="0.25">
      <c r="D1270"/>
      <c r="E1270"/>
      <c r="AE1270" s="16"/>
    </row>
    <row r="1271" spans="4:31" x14ac:dyDescent="0.25">
      <c r="D1271"/>
      <c r="E1271"/>
      <c r="AE1271" s="16"/>
    </row>
    <row r="1272" spans="4:31" x14ac:dyDescent="0.25">
      <c r="D1272"/>
      <c r="E1272"/>
      <c r="AE1272" s="16"/>
    </row>
    <row r="1273" spans="4:31" x14ac:dyDescent="0.25">
      <c r="D1273"/>
      <c r="E1273"/>
      <c r="AE1273" s="16"/>
    </row>
    <row r="1274" spans="4:31" x14ac:dyDescent="0.25">
      <c r="D1274"/>
      <c r="E1274"/>
      <c r="AE1274" s="16"/>
    </row>
    <row r="1275" spans="4:31" x14ac:dyDescent="0.25">
      <c r="D1275"/>
      <c r="E1275"/>
      <c r="AE1275" s="16"/>
    </row>
    <row r="1276" spans="4:31" x14ac:dyDescent="0.25">
      <c r="D1276"/>
      <c r="E1276"/>
      <c r="AE1276" s="16"/>
    </row>
    <row r="1277" spans="4:31" x14ac:dyDescent="0.25">
      <c r="D1277"/>
      <c r="E1277"/>
      <c r="AE1277" s="16"/>
    </row>
    <row r="1278" spans="4:31" x14ac:dyDescent="0.25">
      <c r="D1278"/>
      <c r="E1278"/>
      <c r="AE1278" s="16"/>
    </row>
    <row r="1279" spans="4:31" x14ac:dyDescent="0.25">
      <c r="D1279"/>
      <c r="E1279"/>
      <c r="AE1279" s="16"/>
    </row>
    <row r="1280" spans="4:31" x14ac:dyDescent="0.25">
      <c r="D1280"/>
      <c r="E1280"/>
      <c r="AE1280" s="16"/>
    </row>
    <row r="1281" spans="4:31" x14ac:dyDescent="0.25">
      <c r="D1281"/>
      <c r="E1281"/>
      <c r="AE1281" s="16"/>
    </row>
    <row r="1282" spans="4:31" x14ac:dyDescent="0.25">
      <c r="D1282"/>
      <c r="E1282"/>
      <c r="AE1282" s="16"/>
    </row>
    <row r="1283" spans="4:31" x14ac:dyDescent="0.25">
      <c r="D1283"/>
      <c r="E1283"/>
      <c r="AE1283" s="16"/>
    </row>
    <row r="1284" spans="4:31" x14ac:dyDescent="0.25">
      <c r="D1284"/>
      <c r="E1284"/>
      <c r="AE1284" s="16"/>
    </row>
    <row r="1285" spans="4:31" x14ac:dyDescent="0.25">
      <c r="D1285"/>
      <c r="E1285"/>
      <c r="AE1285" s="16"/>
    </row>
    <row r="1286" spans="4:31" x14ac:dyDescent="0.25">
      <c r="D1286"/>
      <c r="E1286"/>
      <c r="AE1286" s="16"/>
    </row>
    <row r="1287" spans="4:31" x14ac:dyDescent="0.25">
      <c r="D1287"/>
      <c r="E1287"/>
      <c r="AE1287" s="16"/>
    </row>
    <row r="1288" spans="4:31" x14ac:dyDescent="0.25">
      <c r="D1288"/>
      <c r="E1288"/>
      <c r="AE1288" s="16"/>
    </row>
    <row r="1289" spans="4:31" x14ac:dyDescent="0.25">
      <c r="D1289"/>
      <c r="E1289"/>
      <c r="AE1289" s="16"/>
    </row>
    <row r="1290" spans="4:31" x14ac:dyDescent="0.25">
      <c r="D1290"/>
      <c r="E1290"/>
      <c r="AE1290" s="16"/>
    </row>
    <row r="1291" spans="4:31" x14ac:dyDescent="0.25">
      <c r="D1291"/>
      <c r="E1291"/>
      <c r="AE1291" s="16"/>
    </row>
    <row r="1292" spans="4:31" x14ac:dyDescent="0.25">
      <c r="D1292"/>
      <c r="E1292"/>
      <c r="AE1292" s="16"/>
    </row>
    <row r="1293" spans="4:31" x14ac:dyDescent="0.25">
      <c r="D1293"/>
      <c r="E1293"/>
      <c r="AE1293" s="16"/>
    </row>
    <row r="1294" spans="4:31" x14ac:dyDescent="0.25">
      <c r="D1294"/>
      <c r="E1294"/>
      <c r="AE1294" s="16"/>
    </row>
    <row r="1295" spans="4:31" x14ac:dyDescent="0.25">
      <c r="D1295"/>
      <c r="E1295"/>
      <c r="AE1295" s="16"/>
    </row>
    <row r="1296" spans="4:31" x14ac:dyDescent="0.25">
      <c r="D1296"/>
      <c r="E1296"/>
      <c r="AE1296" s="16"/>
    </row>
    <row r="1297" spans="4:31" x14ac:dyDescent="0.25">
      <c r="D1297"/>
      <c r="E1297"/>
      <c r="AE1297" s="16"/>
    </row>
    <row r="1298" spans="4:31" x14ac:dyDescent="0.25">
      <c r="D1298"/>
      <c r="E1298"/>
      <c r="AE1298" s="16"/>
    </row>
    <row r="1299" spans="4:31" x14ac:dyDescent="0.25">
      <c r="D1299"/>
      <c r="E1299"/>
      <c r="AE1299" s="16"/>
    </row>
    <row r="1300" spans="4:31" x14ac:dyDescent="0.25">
      <c r="D1300"/>
      <c r="E1300"/>
      <c r="AE1300" s="16"/>
    </row>
    <row r="1301" spans="4:31" x14ac:dyDescent="0.25">
      <c r="D1301"/>
      <c r="E1301"/>
      <c r="AE1301" s="16"/>
    </row>
    <row r="1302" spans="4:31" x14ac:dyDescent="0.25">
      <c r="D1302"/>
      <c r="E1302"/>
      <c r="AE1302" s="16"/>
    </row>
    <row r="1303" spans="4:31" x14ac:dyDescent="0.25">
      <c r="D1303"/>
      <c r="E1303"/>
      <c r="AE1303" s="16"/>
    </row>
    <row r="1304" spans="4:31" x14ac:dyDescent="0.25">
      <c r="D1304"/>
      <c r="E1304"/>
      <c r="AE1304" s="16"/>
    </row>
    <row r="1305" spans="4:31" x14ac:dyDescent="0.25">
      <c r="D1305"/>
      <c r="E1305"/>
      <c r="AE1305" s="16"/>
    </row>
    <row r="1306" spans="4:31" x14ac:dyDescent="0.25">
      <c r="D1306"/>
      <c r="E1306"/>
      <c r="AE1306" s="16"/>
    </row>
    <row r="1307" spans="4:31" x14ac:dyDescent="0.25">
      <c r="D1307"/>
      <c r="E1307"/>
      <c r="AE1307" s="16"/>
    </row>
    <row r="1308" spans="4:31" x14ac:dyDescent="0.25">
      <c r="D1308"/>
      <c r="E1308"/>
      <c r="AE1308" s="16"/>
    </row>
    <row r="1309" spans="4:31" x14ac:dyDescent="0.25">
      <c r="D1309"/>
      <c r="E1309"/>
      <c r="AE1309" s="16"/>
    </row>
    <row r="1310" spans="4:31" x14ac:dyDescent="0.25">
      <c r="D1310"/>
      <c r="E1310"/>
      <c r="AE1310" s="16"/>
    </row>
    <row r="1311" spans="4:31" x14ac:dyDescent="0.25">
      <c r="D1311"/>
      <c r="E1311"/>
      <c r="AE1311" s="16"/>
    </row>
    <row r="1312" spans="4:31" x14ac:dyDescent="0.25">
      <c r="D1312"/>
      <c r="E1312"/>
      <c r="AE1312" s="16"/>
    </row>
    <row r="1313" spans="4:31" x14ac:dyDescent="0.25">
      <c r="D1313"/>
      <c r="E1313"/>
      <c r="AE1313" s="16"/>
    </row>
    <row r="1314" spans="4:31" x14ac:dyDescent="0.25">
      <c r="D1314"/>
      <c r="E1314"/>
      <c r="AE1314" s="16"/>
    </row>
    <row r="1315" spans="4:31" x14ac:dyDescent="0.25">
      <c r="D1315"/>
      <c r="E1315"/>
      <c r="AE1315" s="16"/>
    </row>
    <row r="1316" spans="4:31" x14ac:dyDescent="0.25">
      <c r="D1316"/>
      <c r="E1316"/>
      <c r="AE1316" s="16"/>
    </row>
    <row r="1317" spans="4:31" x14ac:dyDescent="0.25">
      <c r="D1317"/>
      <c r="E1317"/>
      <c r="AE1317" s="16"/>
    </row>
    <row r="1318" spans="4:31" x14ac:dyDescent="0.25">
      <c r="D1318"/>
      <c r="E1318"/>
      <c r="AE1318" s="16"/>
    </row>
    <row r="1319" spans="4:31" x14ac:dyDescent="0.25">
      <c r="D1319"/>
      <c r="E1319"/>
      <c r="AE1319" s="16"/>
    </row>
    <row r="1320" spans="4:31" x14ac:dyDescent="0.25">
      <c r="D1320"/>
      <c r="E1320"/>
      <c r="AE1320" s="16"/>
    </row>
    <row r="1321" spans="4:31" x14ac:dyDescent="0.25">
      <c r="D1321"/>
      <c r="E1321"/>
      <c r="AE1321" s="16"/>
    </row>
    <row r="1322" spans="4:31" x14ac:dyDescent="0.25">
      <c r="D1322"/>
      <c r="E1322"/>
      <c r="AE1322" s="16"/>
    </row>
    <row r="1323" spans="4:31" x14ac:dyDescent="0.25">
      <c r="D1323"/>
      <c r="E1323"/>
      <c r="AE1323" s="16"/>
    </row>
    <row r="1324" spans="4:31" x14ac:dyDescent="0.25">
      <c r="D1324"/>
      <c r="E1324"/>
      <c r="AE1324" s="16"/>
    </row>
    <row r="1325" spans="4:31" x14ac:dyDescent="0.25">
      <c r="D1325"/>
      <c r="E1325"/>
      <c r="AE1325" s="16"/>
    </row>
    <row r="1326" spans="4:31" x14ac:dyDescent="0.25">
      <c r="D1326"/>
      <c r="E1326"/>
      <c r="AE1326" s="16"/>
    </row>
    <row r="1327" spans="4:31" x14ac:dyDescent="0.25">
      <c r="D1327"/>
      <c r="E1327"/>
      <c r="AE1327" s="16"/>
    </row>
    <row r="1328" spans="4:31" x14ac:dyDescent="0.25">
      <c r="D1328"/>
      <c r="E1328"/>
      <c r="AE1328" s="16"/>
    </row>
    <row r="1329" spans="4:31" x14ac:dyDescent="0.25">
      <c r="D1329"/>
      <c r="E1329"/>
      <c r="AE1329" s="16"/>
    </row>
    <row r="1330" spans="4:31" x14ac:dyDescent="0.25">
      <c r="D1330"/>
      <c r="E1330"/>
      <c r="AE1330" s="16"/>
    </row>
    <row r="1331" spans="4:31" x14ac:dyDescent="0.25">
      <c r="D1331"/>
      <c r="E1331"/>
      <c r="AE1331" s="16"/>
    </row>
    <row r="1332" spans="4:31" x14ac:dyDescent="0.25">
      <c r="D1332"/>
      <c r="E1332"/>
      <c r="AE1332" s="16"/>
    </row>
    <row r="1333" spans="4:31" x14ac:dyDescent="0.25">
      <c r="D1333"/>
      <c r="E1333"/>
      <c r="AE1333" s="16"/>
    </row>
    <row r="1334" spans="4:31" x14ac:dyDescent="0.25">
      <c r="D1334"/>
      <c r="E1334"/>
      <c r="AE1334" s="16"/>
    </row>
    <row r="1335" spans="4:31" x14ac:dyDescent="0.25">
      <c r="D1335"/>
      <c r="E1335"/>
      <c r="AE1335" s="16"/>
    </row>
    <row r="1336" spans="4:31" x14ac:dyDescent="0.25">
      <c r="D1336"/>
      <c r="E1336"/>
      <c r="AE1336" s="16"/>
    </row>
    <row r="1337" spans="4:31" x14ac:dyDescent="0.25">
      <c r="D1337"/>
      <c r="E1337"/>
      <c r="AE1337" s="16"/>
    </row>
    <row r="1338" spans="4:31" x14ac:dyDescent="0.25">
      <c r="D1338"/>
      <c r="E1338"/>
      <c r="AE1338" s="16"/>
    </row>
    <row r="1339" spans="4:31" x14ac:dyDescent="0.25">
      <c r="D1339"/>
      <c r="E1339"/>
      <c r="AE1339" s="16"/>
    </row>
    <row r="1340" spans="4:31" x14ac:dyDescent="0.25">
      <c r="D1340"/>
      <c r="E1340"/>
      <c r="AE1340" s="16"/>
    </row>
    <row r="1341" spans="4:31" x14ac:dyDescent="0.25">
      <c r="D1341"/>
      <c r="E1341"/>
      <c r="AE1341" s="16"/>
    </row>
    <row r="1342" spans="4:31" x14ac:dyDescent="0.25">
      <c r="D1342"/>
      <c r="E1342"/>
      <c r="AE1342" s="16"/>
    </row>
    <row r="1343" spans="4:31" x14ac:dyDescent="0.25">
      <c r="D1343"/>
      <c r="E1343"/>
      <c r="AE1343" s="16"/>
    </row>
    <row r="1344" spans="4:31" x14ac:dyDescent="0.25">
      <c r="D1344"/>
      <c r="E1344"/>
      <c r="AE1344" s="16"/>
    </row>
    <row r="1345" spans="4:31" x14ac:dyDescent="0.25">
      <c r="D1345"/>
      <c r="E1345"/>
      <c r="AE1345" s="16"/>
    </row>
    <row r="1346" spans="4:31" x14ac:dyDescent="0.25">
      <c r="D1346"/>
      <c r="E1346"/>
      <c r="AE1346" s="16"/>
    </row>
    <row r="1347" spans="4:31" x14ac:dyDescent="0.25">
      <c r="D1347"/>
      <c r="E1347"/>
      <c r="AE1347" s="16"/>
    </row>
    <row r="1348" spans="4:31" x14ac:dyDescent="0.25">
      <c r="D1348"/>
      <c r="E1348"/>
      <c r="AE1348" s="16"/>
    </row>
    <row r="1349" spans="4:31" x14ac:dyDescent="0.25">
      <c r="D1349"/>
      <c r="E1349"/>
      <c r="AE1349" s="16"/>
    </row>
    <row r="1350" spans="4:31" x14ac:dyDescent="0.25">
      <c r="D1350"/>
      <c r="E1350"/>
      <c r="AE1350" s="16"/>
    </row>
    <row r="1351" spans="4:31" x14ac:dyDescent="0.25">
      <c r="D1351"/>
      <c r="E1351"/>
      <c r="AE1351" s="16"/>
    </row>
    <row r="1352" spans="4:31" x14ac:dyDescent="0.25">
      <c r="D1352"/>
      <c r="E1352"/>
      <c r="AE1352" s="16"/>
    </row>
    <row r="1353" spans="4:31" x14ac:dyDescent="0.25">
      <c r="D1353"/>
      <c r="E1353"/>
      <c r="AE1353" s="16"/>
    </row>
    <row r="1354" spans="4:31" x14ac:dyDescent="0.25">
      <c r="D1354"/>
      <c r="E1354"/>
      <c r="AE1354" s="16"/>
    </row>
    <row r="1355" spans="4:31" x14ac:dyDescent="0.25">
      <c r="D1355"/>
      <c r="E1355"/>
      <c r="AE1355" s="16"/>
    </row>
    <row r="1356" spans="4:31" x14ac:dyDescent="0.25">
      <c r="D1356"/>
      <c r="E1356"/>
      <c r="AE1356" s="16"/>
    </row>
    <row r="1357" spans="4:31" x14ac:dyDescent="0.25">
      <c r="D1357"/>
      <c r="E1357"/>
      <c r="AE1357" s="16"/>
    </row>
    <row r="1358" spans="4:31" x14ac:dyDescent="0.25">
      <c r="D1358"/>
      <c r="E1358"/>
      <c r="AE1358" s="16"/>
    </row>
    <row r="1359" spans="4:31" x14ac:dyDescent="0.25">
      <c r="D1359"/>
      <c r="E1359"/>
      <c r="AE1359" s="16"/>
    </row>
    <row r="1360" spans="4:31" x14ac:dyDescent="0.25">
      <c r="D1360"/>
      <c r="E1360"/>
      <c r="AE1360" s="16"/>
    </row>
    <row r="1361" spans="4:31" x14ac:dyDescent="0.25">
      <c r="D1361"/>
      <c r="E1361"/>
      <c r="AE1361" s="16"/>
    </row>
    <row r="1362" spans="4:31" x14ac:dyDescent="0.25">
      <c r="D1362"/>
      <c r="E1362"/>
      <c r="AE1362" s="16"/>
    </row>
    <row r="1363" spans="4:31" x14ac:dyDescent="0.25">
      <c r="D1363"/>
      <c r="E1363"/>
      <c r="AE1363" s="16"/>
    </row>
    <row r="1364" spans="4:31" x14ac:dyDescent="0.25">
      <c r="D1364"/>
      <c r="E1364"/>
      <c r="AE1364" s="16"/>
    </row>
    <row r="1365" spans="4:31" x14ac:dyDescent="0.25">
      <c r="D1365"/>
      <c r="E1365"/>
      <c r="AE1365" s="16"/>
    </row>
    <row r="1366" spans="4:31" x14ac:dyDescent="0.25">
      <c r="D1366"/>
      <c r="E1366"/>
      <c r="AE1366" s="16"/>
    </row>
    <row r="1367" spans="4:31" x14ac:dyDescent="0.25">
      <c r="D1367"/>
      <c r="E1367"/>
      <c r="AE1367" s="16"/>
    </row>
    <row r="1368" spans="4:31" x14ac:dyDescent="0.25">
      <c r="D1368"/>
      <c r="E1368"/>
      <c r="AE1368" s="16"/>
    </row>
    <row r="1369" spans="4:31" x14ac:dyDescent="0.25">
      <c r="D1369"/>
      <c r="E1369"/>
      <c r="AE1369" s="16"/>
    </row>
    <row r="1370" spans="4:31" x14ac:dyDescent="0.25">
      <c r="D1370"/>
      <c r="E1370"/>
      <c r="AE1370" s="16"/>
    </row>
    <row r="1371" spans="4:31" x14ac:dyDescent="0.25">
      <c r="D1371"/>
      <c r="E1371"/>
      <c r="AE1371" s="16"/>
    </row>
    <row r="1372" spans="4:31" x14ac:dyDescent="0.25">
      <c r="D1372"/>
      <c r="E1372"/>
      <c r="AE1372" s="16"/>
    </row>
    <row r="1373" spans="4:31" x14ac:dyDescent="0.25">
      <c r="D1373"/>
      <c r="E1373"/>
      <c r="AE1373" s="16"/>
    </row>
    <row r="1374" spans="4:31" x14ac:dyDescent="0.25">
      <c r="D1374"/>
      <c r="E1374"/>
      <c r="AE1374" s="16"/>
    </row>
    <row r="1375" spans="4:31" x14ac:dyDescent="0.25">
      <c r="D1375"/>
      <c r="E1375"/>
      <c r="AE1375" s="16"/>
    </row>
    <row r="1376" spans="4:31" x14ac:dyDescent="0.25">
      <c r="D1376"/>
      <c r="E1376"/>
      <c r="AE1376" s="16"/>
    </row>
    <row r="1377" spans="4:31" x14ac:dyDescent="0.25">
      <c r="D1377"/>
      <c r="E1377"/>
      <c r="AE1377" s="16"/>
    </row>
    <row r="1378" spans="4:31" x14ac:dyDescent="0.25">
      <c r="D1378"/>
      <c r="E1378"/>
      <c r="AE1378" s="16"/>
    </row>
    <row r="1379" spans="4:31" x14ac:dyDescent="0.25">
      <c r="D1379"/>
      <c r="E1379"/>
      <c r="AE1379" s="16"/>
    </row>
    <row r="1380" spans="4:31" x14ac:dyDescent="0.25">
      <c r="D1380"/>
      <c r="E1380"/>
      <c r="AE1380" s="16"/>
    </row>
    <row r="1381" spans="4:31" x14ac:dyDescent="0.25">
      <c r="D1381"/>
      <c r="E1381"/>
      <c r="AE1381" s="16"/>
    </row>
    <row r="1382" spans="4:31" x14ac:dyDescent="0.25">
      <c r="D1382"/>
      <c r="E1382"/>
      <c r="AE1382" s="16"/>
    </row>
    <row r="1383" spans="4:31" x14ac:dyDescent="0.25">
      <c r="D1383"/>
      <c r="E1383"/>
      <c r="AE1383" s="16"/>
    </row>
    <row r="1384" spans="4:31" x14ac:dyDescent="0.25">
      <c r="D1384"/>
      <c r="E1384"/>
      <c r="AE1384" s="16"/>
    </row>
    <row r="1385" spans="4:31" x14ac:dyDescent="0.25">
      <c r="D1385"/>
      <c r="E1385"/>
      <c r="AE1385" s="16"/>
    </row>
    <row r="1386" spans="4:31" x14ac:dyDescent="0.25">
      <c r="D1386"/>
      <c r="E1386"/>
      <c r="AE1386" s="16"/>
    </row>
    <row r="1387" spans="4:31" x14ac:dyDescent="0.25">
      <c r="D1387"/>
      <c r="E1387"/>
      <c r="AE1387" s="16"/>
    </row>
    <row r="1388" spans="4:31" x14ac:dyDescent="0.25">
      <c r="D1388"/>
      <c r="E1388"/>
      <c r="AE1388" s="16"/>
    </row>
    <row r="1389" spans="4:31" x14ac:dyDescent="0.25">
      <c r="D1389"/>
      <c r="E1389"/>
      <c r="AE1389" s="16"/>
    </row>
    <row r="1390" spans="4:31" x14ac:dyDescent="0.25">
      <c r="D1390"/>
      <c r="E1390"/>
      <c r="AE1390" s="16"/>
    </row>
    <row r="1391" spans="4:31" x14ac:dyDescent="0.25">
      <c r="D1391"/>
      <c r="E1391"/>
      <c r="AE1391" s="16"/>
    </row>
    <row r="1392" spans="4:31" x14ac:dyDescent="0.25">
      <c r="D1392"/>
      <c r="E1392"/>
      <c r="AE1392" s="16"/>
    </row>
    <row r="1393" spans="4:31" x14ac:dyDescent="0.25">
      <c r="D1393"/>
      <c r="E1393"/>
      <c r="AE1393" s="16"/>
    </row>
    <row r="1394" spans="4:31" x14ac:dyDescent="0.25">
      <c r="D1394"/>
      <c r="E1394"/>
      <c r="AE1394" s="16"/>
    </row>
    <row r="1395" spans="4:31" x14ac:dyDescent="0.25">
      <c r="D1395"/>
      <c r="E1395"/>
      <c r="AE1395" s="16"/>
    </row>
    <row r="1396" spans="4:31" x14ac:dyDescent="0.25">
      <c r="D1396"/>
      <c r="E1396"/>
      <c r="AE1396" s="16"/>
    </row>
    <row r="1397" spans="4:31" x14ac:dyDescent="0.25">
      <c r="D1397"/>
      <c r="E1397"/>
      <c r="AE1397" s="16"/>
    </row>
    <row r="1398" spans="4:31" x14ac:dyDescent="0.25">
      <c r="D1398"/>
      <c r="E1398"/>
      <c r="AE1398" s="16"/>
    </row>
    <row r="1399" spans="4:31" x14ac:dyDescent="0.25">
      <c r="D1399"/>
      <c r="E1399"/>
      <c r="AE1399" s="16"/>
    </row>
    <row r="1400" spans="4:31" x14ac:dyDescent="0.25">
      <c r="D1400"/>
      <c r="E1400"/>
      <c r="AE1400" s="16"/>
    </row>
    <row r="1401" spans="4:31" x14ac:dyDescent="0.25">
      <c r="D1401"/>
      <c r="E1401"/>
      <c r="AE1401" s="16"/>
    </row>
    <row r="1402" spans="4:31" x14ac:dyDescent="0.25">
      <c r="D1402"/>
      <c r="E1402"/>
      <c r="AE1402" s="16"/>
    </row>
    <row r="1403" spans="4:31" x14ac:dyDescent="0.25">
      <c r="D1403"/>
      <c r="E1403"/>
      <c r="AE1403" s="16"/>
    </row>
    <row r="1404" spans="4:31" x14ac:dyDescent="0.25">
      <c r="D1404"/>
      <c r="E1404"/>
      <c r="AE1404" s="16"/>
    </row>
    <row r="1405" spans="4:31" x14ac:dyDescent="0.25">
      <c r="D1405"/>
      <c r="E1405"/>
      <c r="AE1405" s="16"/>
    </row>
    <row r="1406" spans="4:31" x14ac:dyDescent="0.25">
      <c r="D1406"/>
      <c r="E1406"/>
      <c r="AE1406" s="16"/>
    </row>
    <row r="1407" spans="4:31" x14ac:dyDescent="0.25">
      <c r="D1407"/>
      <c r="E1407"/>
      <c r="AE1407" s="16"/>
    </row>
    <row r="1408" spans="4:31" x14ac:dyDescent="0.25">
      <c r="D1408"/>
      <c r="E1408"/>
      <c r="AE1408" s="16"/>
    </row>
    <row r="1409" spans="4:31" x14ac:dyDescent="0.25">
      <c r="D1409"/>
      <c r="E1409"/>
      <c r="AE1409" s="16"/>
    </row>
    <row r="1410" spans="4:31" x14ac:dyDescent="0.25">
      <c r="D1410"/>
      <c r="E1410"/>
      <c r="AE1410" s="16"/>
    </row>
    <row r="1411" spans="4:31" x14ac:dyDescent="0.25">
      <c r="D1411"/>
      <c r="E1411"/>
      <c r="AE1411" s="16"/>
    </row>
    <row r="1412" spans="4:31" x14ac:dyDescent="0.25">
      <c r="D1412"/>
      <c r="E1412"/>
      <c r="AE1412" s="16"/>
    </row>
    <row r="1413" spans="4:31" x14ac:dyDescent="0.25">
      <c r="D1413"/>
      <c r="E1413"/>
      <c r="AE1413" s="16"/>
    </row>
    <row r="1414" spans="4:31" x14ac:dyDescent="0.25">
      <c r="D1414"/>
      <c r="E1414"/>
      <c r="AE1414" s="16"/>
    </row>
    <row r="1415" spans="4:31" x14ac:dyDescent="0.25">
      <c r="D1415"/>
      <c r="E1415"/>
      <c r="AE1415" s="16"/>
    </row>
    <row r="1416" spans="4:31" x14ac:dyDescent="0.25">
      <c r="D1416"/>
      <c r="E1416"/>
      <c r="AE1416" s="16"/>
    </row>
    <row r="1417" spans="4:31" x14ac:dyDescent="0.25">
      <c r="D1417"/>
      <c r="E1417"/>
      <c r="AE1417" s="16"/>
    </row>
    <row r="1418" spans="4:31" x14ac:dyDescent="0.25">
      <c r="D1418"/>
      <c r="E1418"/>
      <c r="AE1418" s="16"/>
    </row>
    <row r="1419" spans="4:31" x14ac:dyDescent="0.25">
      <c r="D1419"/>
      <c r="E1419"/>
      <c r="AE1419" s="16"/>
    </row>
    <row r="1420" spans="4:31" x14ac:dyDescent="0.25">
      <c r="D1420"/>
      <c r="E1420"/>
      <c r="AE1420" s="16"/>
    </row>
    <row r="1421" spans="4:31" x14ac:dyDescent="0.25">
      <c r="D1421"/>
      <c r="E1421"/>
      <c r="AE1421" s="16"/>
    </row>
    <row r="1422" spans="4:31" x14ac:dyDescent="0.25">
      <c r="D1422"/>
      <c r="E1422"/>
      <c r="AE1422" s="16"/>
    </row>
    <row r="1423" spans="4:31" x14ac:dyDescent="0.25">
      <c r="D1423"/>
      <c r="E1423"/>
      <c r="AE1423" s="16"/>
    </row>
    <row r="1424" spans="4:31" x14ac:dyDescent="0.25">
      <c r="D1424"/>
      <c r="E1424"/>
      <c r="AE1424" s="16"/>
    </row>
    <row r="1425" spans="4:31" x14ac:dyDescent="0.25">
      <c r="D1425"/>
      <c r="E1425"/>
      <c r="AE1425" s="16"/>
    </row>
    <row r="1426" spans="4:31" x14ac:dyDescent="0.25">
      <c r="D1426"/>
      <c r="E1426"/>
      <c r="AE1426" s="16"/>
    </row>
    <row r="1427" spans="4:31" x14ac:dyDescent="0.25">
      <c r="D1427"/>
      <c r="E1427"/>
      <c r="AE1427" s="16"/>
    </row>
    <row r="1428" spans="4:31" x14ac:dyDescent="0.25">
      <c r="D1428"/>
      <c r="E1428"/>
      <c r="AE1428" s="16"/>
    </row>
    <row r="1429" spans="4:31" x14ac:dyDescent="0.25">
      <c r="D1429"/>
      <c r="E1429"/>
      <c r="AE1429" s="16"/>
    </row>
    <row r="1430" spans="4:31" x14ac:dyDescent="0.25">
      <c r="D1430"/>
      <c r="E1430"/>
      <c r="AE1430" s="16"/>
    </row>
    <row r="1431" spans="4:31" x14ac:dyDescent="0.25">
      <c r="D1431"/>
      <c r="E1431"/>
      <c r="AE1431" s="16"/>
    </row>
    <row r="1432" spans="4:31" x14ac:dyDescent="0.25">
      <c r="D1432"/>
      <c r="E1432"/>
      <c r="AE1432" s="16"/>
    </row>
    <row r="1433" spans="4:31" x14ac:dyDescent="0.25">
      <c r="D1433"/>
      <c r="E1433"/>
      <c r="AE1433" s="16"/>
    </row>
    <row r="1434" spans="4:31" x14ac:dyDescent="0.25">
      <c r="D1434"/>
      <c r="E1434"/>
      <c r="AE1434" s="16"/>
    </row>
    <row r="1435" spans="4:31" x14ac:dyDescent="0.25">
      <c r="D1435"/>
      <c r="E1435"/>
      <c r="AE1435" s="16"/>
    </row>
    <row r="1436" spans="4:31" x14ac:dyDescent="0.25">
      <c r="D1436"/>
      <c r="E1436"/>
      <c r="AE1436" s="16"/>
    </row>
    <row r="1437" spans="4:31" x14ac:dyDescent="0.25">
      <c r="D1437"/>
      <c r="E1437"/>
      <c r="AE1437" s="16"/>
    </row>
    <row r="1438" spans="4:31" x14ac:dyDescent="0.25">
      <c r="D1438"/>
      <c r="E1438"/>
      <c r="AE1438" s="16"/>
    </row>
    <row r="1439" spans="4:31" x14ac:dyDescent="0.25">
      <c r="D1439"/>
      <c r="E1439"/>
      <c r="AE1439" s="16"/>
    </row>
    <row r="1440" spans="4:31" x14ac:dyDescent="0.25">
      <c r="D1440"/>
      <c r="E1440"/>
      <c r="AE1440" s="16"/>
    </row>
    <row r="1441" spans="4:31" x14ac:dyDescent="0.25">
      <c r="D1441"/>
      <c r="E1441"/>
      <c r="AE1441" s="16"/>
    </row>
    <row r="1442" spans="4:31" x14ac:dyDescent="0.25">
      <c r="D1442"/>
      <c r="E1442"/>
      <c r="AE1442" s="16"/>
    </row>
    <row r="1443" spans="4:31" x14ac:dyDescent="0.25">
      <c r="D1443"/>
      <c r="E1443"/>
      <c r="AE1443" s="16"/>
    </row>
    <row r="1444" spans="4:31" x14ac:dyDescent="0.25">
      <c r="D1444"/>
      <c r="E1444"/>
      <c r="AE1444" s="16"/>
    </row>
    <row r="1445" spans="4:31" x14ac:dyDescent="0.25">
      <c r="D1445"/>
      <c r="E1445"/>
      <c r="AE1445" s="16"/>
    </row>
    <row r="1446" spans="4:31" x14ac:dyDescent="0.25">
      <c r="D1446"/>
      <c r="E1446"/>
      <c r="AE1446" s="16"/>
    </row>
    <row r="1447" spans="4:31" x14ac:dyDescent="0.25">
      <c r="D1447"/>
      <c r="E1447"/>
      <c r="AE1447" s="16"/>
    </row>
    <row r="1448" spans="4:31" x14ac:dyDescent="0.25">
      <c r="D1448"/>
      <c r="E1448"/>
      <c r="AE1448" s="16"/>
    </row>
    <row r="1449" spans="4:31" x14ac:dyDescent="0.25">
      <c r="D1449"/>
      <c r="E1449"/>
      <c r="AE1449" s="16"/>
    </row>
    <row r="1450" spans="4:31" x14ac:dyDescent="0.25">
      <c r="D1450"/>
      <c r="E1450"/>
      <c r="AE1450" s="16"/>
    </row>
    <row r="1451" spans="4:31" x14ac:dyDescent="0.25">
      <c r="D1451"/>
      <c r="E1451"/>
      <c r="AE1451" s="16"/>
    </row>
    <row r="1452" spans="4:31" x14ac:dyDescent="0.25">
      <c r="D1452"/>
      <c r="E1452"/>
      <c r="AE1452" s="16"/>
    </row>
    <row r="1453" spans="4:31" x14ac:dyDescent="0.25">
      <c r="D1453"/>
      <c r="E1453"/>
      <c r="AE1453" s="16"/>
    </row>
    <row r="1454" spans="4:31" x14ac:dyDescent="0.25">
      <c r="D1454"/>
      <c r="E1454"/>
      <c r="AE1454" s="16"/>
    </row>
    <row r="1455" spans="4:31" x14ac:dyDescent="0.25">
      <c r="D1455"/>
      <c r="E1455"/>
      <c r="AE1455" s="16"/>
    </row>
    <row r="1456" spans="4:31" x14ac:dyDescent="0.25">
      <c r="D1456"/>
      <c r="E1456"/>
      <c r="AE1456" s="16"/>
    </row>
    <row r="1457" spans="4:31" x14ac:dyDescent="0.25">
      <c r="D1457"/>
      <c r="E1457"/>
      <c r="AE1457" s="16"/>
    </row>
    <row r="1458" spans="4:31" x14ac:dyDescent="0.25">
      <c r="D1458"/>
      <c r="E1458"/>
      <c r="AE1458" s="16"/>
    </row>
    <row r="1459" spans="4:31" x14ac:dyDescent="0.25">
      <c r="D1459"/>
      <c r="E1459"/>
      <c r="AE1459" s="16"/>
    </row>
    <row r="1460" spans="4:31" x14ac:dyDescent="0.25">
      <c r="D1460"/>
      <c r="E1460"/>
      <c r="AE1460" s="16"/>
    </row>
    <row r="1461" spans="4:31" x14ac:dyDescent="0.25">
      <c r="D1461"/>
      <c r="E1461"/>
      <c r="AE1461" s="16"/>
    </row>
    <row r="1462" spans="4:31" x14ac:dyDescent="0.25">
      <c r="D1462"/>
      <c r="E1462"/>
      <c r="AE1462" s="16"/>
    </row>
    <row r="1463" spans="4:31" x14ac:dyDescent="0.25">
      <c r="D1463"/>
      <c r="E1463"/>
      <c r="AE1463" s="16"/>
    </row>
    <row r="1464" spans="4:31" x14ac:dyDescent="0.25">
      <c r="D1464"/>
      <c r="E1464"/>
      <c r="AE1464" s="16"/>
    </row>
    <row r="1465" spans="4:31" x14ac:dyDescent="0.25">
      <c r="D1465"/>
      <c r="E1465"/>
      <c r="AE1465" s="16"/>
    </row>
    <row r="1466" spans="4:31" x14ac:dyDescent="0.25">
      <c r="D1466"/>
      <c r="E1466"/>
      <c r="AE1466" s="16"/>
    </row>
    <row r="1467" spans="4:31" x14ac:dyDescent="0.25">
      <c r="D1467"/>
      <c r="E1467"/>
      <c r="AE1467" s="16"/>
    </row>
    <row r="1468" spans="4:31" x14ac:dyDescent="0.25">
      <c r="D1468"/>
      <c r="E1468"/>
      <c r="AE1468" s="16"/>
    </row>
    <row r="1469" spans="4:31" x14ac:dyDescent="0.25">
      <c r="D1469"/>
      <c r="E1469"/>
      <c r="AE1469" s="16"/>
    </row>
    <row r="1470" spans="4:31" x14ac:dyDescent="0.25">
      <c r="D1470"/>
      <c r="E1470"/>
      <c r="AE1470" s="16"/>
    </row>
    <row r="1471" spans="4:31" x14ac:dyDescent="0.25">
      <c r="D1471"/>
      <c r="E1471"/>
      <c r="AE1471" s="16"/>
    </row>
    <row r="1472" spans="4:31" x14ac:dyDescent="0.25">
      <c r="D1472"/>
      <c r="E1472"/>
      <c r="AE1472" s="16"/>
    </row>
    <row r="1473" spans="4:31" x14ac:dyDescent="0.25">
      <c r="D1473"/>
      <c r="E1473"/>
      <c r="AE1473" s="16"/>
    </row>
    <row r="1474" spans="4:31" x14ac:dyDescent="0.25">
      <c r="D1474"/>
      <c r="E1474"/>
      <c r="AE1474" s="16"/>
    </row>
    <row r="1475" spans="4:31" x14ac:dyDescent="0.25">
      <c r="D1475"/>
      <c r="E1475"/>
      <c r="AE1475" s="16"/>
    </row>
    <row r="1476" spans="4:31" x14ac:dyDescent="0.25">
      <c r="D1476"/>
      <c r="E1476"/>
      <c r="AE1476" s="16"/>
    </row>
    <row r="1477" spans="4:31" x14ac:dyDescent="0.25">
      <c r="D1477"/>
      <c r="E1477"/>
      <c r="AE1477" s="16"/>
    </row>
    <row r="1478" spans="4:31" x14ac:dyDescent="0.25">
      <c r="D1478"/>
      <c r="E1478"/>
      <c r="AE1478" s="16"/>
    </row>
    <row r="1479" spans="4:31" x14ac:dyDescent="0.25">
      <c r="D1479"/>
      <c r="E1479"/>
      <c r="AE1479" s="16"/>
    </row>
    <row r="1480" spans="4:31" x14ac:dyDescent="0.25">
      <c r="D1480"/>
      <c r="E1480"/>
      <c r="AE1480" s="16"/>
    </row>
    <row r="1481" spans="4:31" x14ac:dyDescent="0.25">
      <c r="D1481"/>
      <c r="E1481"/>
      <c r="AE1481" s="16"/>
    </row>
    <row r="1482" spans="4:31" x14ac:dyDescent="0.25">
      <c r="D1482"/>
      <c r="E1482"/>
      <c r="AE1482" s="16"/>
    </row>
    <row r="1483" spans="4:31" x14ac:dyDescent="0.25">
      <c r="D1483"/>
      <c r="E1483"/>
      <c r="AE1483" s="16"/>
    </row>
    <row r="1484" spans="4:31" x14ac:dyDescent="0.25">
      <c r="D1484"/>
      <c r="E1484"/>
      <c r="AE1484" s="16"/>
    </row>
    <row r="1485" spans="4:31" x14ac:dyDescent="0.25">
      <c r="D1485"/>
      <c r="E1485"/>
      <c r="AE1485" s="16"/>
    </row>
    <row r="1486" spans="4:31" x14ac:dyDescent="0.25">
      <c r="D1486"/>
      <c r="E1486"/>
      <c r="AE1486" s="16"/>
    </row>
    <row r="1487" spans="4:31" x14ac:dyDescent="0.25">
      <c r="D1487"/>
      <c r="E1487"/>
      <c r="AE1487" s="16"/>
    </row>
    <row r="1488" spans="4:31" x14ac:dyDescent="0.25">
      <c r="D1488"/>
      <c r="E1488"/>
      <c r="AE1488" s="16"/>
    </row>
    <row r="1489" spans="4:31" x14ac:dyDescent="0.25">
      <c r="D1489"/>
      <c r="E1489"/>
      <c r="AE1489" s="16"/>
    </row>
    <row r="1490" spans="4:31" x14ac:dyDescent="0.25">
      <c r="D1490"/>
      <c r="E1490"/>
      <c r="AE1490" s="16"/>
    </row>
    <row r="1491" spans="4:31" x14ac:dyDescent="0.25">
      <c r="D1491"/>
      <c r="E1491"/>
      <c r="AE1491" s="16"/>
    </row>
    <row r="1492" spans="4:31" x14ac:dyDescent="0.25">
      <c r="D1492"/>
      <c r="E1492"/>
      <c r="AE1492" s="16"/>
    </row>
    <row r="1493" spans="4:31" x14ac:dyDescent="0.25">
      <c r="D1493"/>
      <c r="E1493"/>
      <c r="AE1493" s="16"/>
    </row>
    <row r="1494" spans="4:31" x14ac:dyDescent="0.25">
      <c r="D1494"/>
      <c r="E1494"/>
      <c r="AE1494" s="16"/>
    </row>
    <row r="1495" spans="4:31" x14ac:dyDescent="0.25">
      <c r="D1495"/>
      <c r="E1495"/>
      <c r="AE1495" s="16"/>
    </row>
    <row r="1496" spans="4:31" x14ac:dyDescent="0.25">
      <c r="D1496"/>
      <c r="E1496"/>
      <c r="AE1496" s="16"/>
    </row>
    <row r="1497" spans="4:31" x14ac:dyDescent="0.25">
      <c r="D1497"/>
      <c r="E1497"/>
      <c r="AE1497" s="16"/>
    </row>
    <row r="1498" spans="4:31" x14ac:dyDescent="0.25">
      <c r="D1498"/>
      <c r="E1498"/>
      <c r="AE1498" s="16"/>
    </row>
    <row r="1499" spans="4:31" x14ac:dyDescent="0.25">
      <c r="D1499"/>
      <c r="E1499"/>
      <c r="AE1499" s="16"/>
    </row>
    <row r="1500" spans="4:31" x14ac:dyDescent="0.25">
      <c r="D1500"/>
      <c r="E1500"/>
      <c r="AE1500" s="16"/>
    </row>
    <row r="1501" spans="4:31" x14ac:dyDescent="0.25">
      <c r="D1501"/>
      <c r="E1501"/>
      <c r="AE1501" s="16"/>
    </row>
    <row r="1502" spans="4:31" x14ac:dyDescent="0.25">
      <c r="D1502"/>
      <c r="E1502"/>
      <c r="AE1502" s="16"/>
    </row>
    <row r="1503" spans="4:31" x14ac:dyDescent="0.25">
      <c r="D1503"/>
      <c r="E1503"/>
      <c r="AE1503" s="16"/>
    </row>
    <row r="1504" spans="4:31" x14ac:dyDescent="0.25">
      <c r="D1504"/>
      <c r="E1504"/>
      <c r="AE1504" s="16"/>
    </row>
    <row r="1505" spans="4:31" x14ac:dyDescent="0.25">
      <c r="D1505"/>
      <c r="E1505"/>
      <c r="AE1505" s="16"/>
    </row>
    <row r="1506" spans="4:31" x14ac:dyDescent="0.25">
      <c r="D1506"/>
      <c r="E1506"/>
      <c r="AE1506" s="16"/>
    </row>
    <row r="1507" spans="4:31" x14ac:dyDescent="0.25">
      <c r="D1507"/>
      <c r="E1507"/>
      <c r="AE1507" s="16"/>
    </row>
    <row r="1508" spans="4:31" x14ac:dyDescent="0.25">
      <c r="D1508"/>
      <c r="E1508"/>
      <c r="AE1508" s="16"/>
    </row>
    <row r="1509" spans="4:31" x14ac:dyDescent="0.25">
      <c r="D1509"/>
      <c r="E1509"/>
      <c r="AE1509" s="16"/>
    </row>
    <row r="1510" spans="4:31" x14ac:dyDescent="0.25">
      <c r="D1510"/>
      <c r="E1510"/>
      <c r="AE1510" s="16"/>
    </row>
    <row r="1511" spans="4:31" x14ac:dyDescent="0.25">
      <c r="D1511"/>
      <c r="E1511"/>
      <c r="AE1511" s="16"/>
    </row>
    <row r="1512" spans="4:31" x14ac:dyDescent="0.25">
      <c r="D1512"/>
      <c r="E1512"/>
      <c r="AE1512" s="16"/>
    </row>
    <row r="1513" spans="4:31" x14ac:dyDescent="0.25">
      <c r="D1513"/>
      <c r="E1513"/>
      <c r="AE1513" s="16"/>
    </row>
    <row r="1514" spans="4:31" x14ac:dyDescent="0.25">
      <c r="D1514"/>
      <c r="E1514"/>
      <c r="AE1514" s="16"/>
    </row>
    <row r="1515" spans="4:31" x14ac:dyDescent="0.25">
      <c r="D1515"/>
      <c r="E1515"/>
      <c r="AE1515" s="16"/>
    </row>
    <row r="1516" spans="4:31" x14ac:dyDescent="0.25">
      <c r="D1516"/>
      <c r="E1516"/>
      <c r="AE1516" s="16"/>
    </row>
    <row r="1517" spans="4:31" x14ac:dyDescent="0.25">
      <c r="D1517"/>
      <c r="E1517"/>
      <c r="AE1517" s="16"/>
    </row>
    <row r="1518" spans="4:31" x14ac:dyDescent="0.25">
      <c r="D1518"/>
      <c r="E1518"/>
      <c r="AE1518" s="16"/>
    </row>
    <row r="1519" spans="4:31" x14ac:dyDescent="0.25">
      <c r="D1519"/>
      <c r="E1519"/>
      <c r="AE1519" s="16"/>
    </row>
    <row r="1520" spans="4:31" x14ac:dyDescent="0.25">
      <c r="D1520"/>
      <c r="E1520"/>
      <c r="AE1520" s="16"/>
    </row>
    <row r="1521" spans="4:31" x14ac:dyDescent="0.25">
      <c r="D1521"/>
      <c r="E1521"/>
      <c r="AE1521" s="16"/>
    </row>
    <row r="1522" spans="4:31" x14ac:dyDescent="0.25">
      <c r="D1522"/>
      <c r="E1522"/>
      <c r="AE1522" s="16"/>
    </row>
    <row r="1523" spans="4:31" x14ac:dyDescent="0.25">
      <c r="D1523"/>
      <c r="E1523"/>
      <c r="AE1523" s="16"/>
    </row>
    <row r="1524" spans="4:31" x14ac:dyDescent="0.25">
      <c r="D1524"/>
      <c r="E1524"/>
      <c r="AE1524" s="16"/>
    </row>
    <row r="1525" spans="4:31" x14ac:dyDescent="0.25">
      <c r="D1525"/>
      <c r="E1525"/>
      <c r="AE1525" s="16"/>
    </row>
    <row r="1526" spans="4:31" x14ac:dyDescent="0.25">
      <c r="D1526"/>
      <c r="E1526"/>
      <c r="AE1526" s="16"/>
    </row>
    <row r="1527" spans="4:31" x14ac:dyDescent="0.25">
      <c r="D1527"/>
      <c r="E1527"/>
      <c r="AE1527" s="16"/>
    </row>
    <row r="1528" spans="4:31" x14ac:dyDescent="0.25">
      <c r="D1528"/>
      <c r="E1528"/>
      <c r="AE1528" s="16"/>
    </row>
    <row r="1529" spans="4:31" x14ac:dyDescent="0.25">
      <c r="D1529"/>
      <c r="E1529"/>
      <c r="AE1529" s="16"/>
    </row>
    <row r="1530" spans="4:31" x14ac:dyDescent="0.25">
      <c r="D1530"/>
      <c r="E1530"/>
      <c r="AE1530" s="16"/>
    </row>
    <row r="1531" spans="4:31" x14ac:dyDescent="0.25">
      <c r="D1531"/>
      <c r="E1531"/>
      <c r="AE1531" s="16"/>
    </row>
    <row r="1532" spans="4:31" x14ac:dyDescent="0.25">
      <c r="D1532"/>
      <c r="E1532"/>
      <c r="AE1532" s="16"/>
    </row>
    <row r="1533" spans="4:31" x14ac:dyDescent="0.25">
      <c r="D1533"/>
      <c r="E1533"/>
      <c r="AE1533" s="16"/>
    </row>
    <row r="1534" spans="4:31" x14ac:dyDescent="0.25">
      <c r="D1534"/>
      <c r="E1534"/>
      <c r="AE1534" s="16"/>
    </row>
    <row r="1535" spans="4:31" x14ac:dyDescent="0.25">
      <c r="D1535"/>
      <c r="E1535"/>
      <c r="AE1535" s="16"/>
    </row>
    <row r="1536" spans="4:31" x14ac:dyDescent="0.25">
      <c r="D1536"/>
      <c r="E1536"/>
      <c r="AE1536" s="16"/>
    </row>
    <row r="1537" spans="4:31" x14ac:dyDescent="0.25">
      <c r="D1537"/>
      <c r="E1537"/>
      <c r="AE1537" s="16"/>
    </row>
    <row r="1538" spans="4:31" x14ac:dyDescent="0.25">
      <c r="D1538"/>
      <c r="E1538"/>
      <c r="AE1538" s="16"/>
    </row>
    <row r="1539" spans="4:31" x14ac:dyDescent="0.25">
      <c r="D1539"/>
      <c r="E1539"/>
      <c r="AE1539" s="16"/>
    </row>
    <row r="1540" spans="4:31" x14ac:dyDescent="0.25">
      <c r="D1540"/>
      <c r="E1540"/>
      <c r="AE1540" s="16"/>
    </row>
    <row r="1541" spans="4:31" x14ac:dyDescent="0.25">
      <c r="D1541"/>
      <c r="E1541"/>
      <c r="AE1541" s="16"/>
    </row>
    <row r="1542" spans="4:31" x14ac:dyDescent="0.25">
      <c r="D1542"/>
      <c r="E1542"/>
      <c r="AE1542" s="16"/>
    </row>
    <row r="1543" spans="4:31" x14ac:dyDescent="0.25">
      <c r="D1543"/>
      <c r="E1543"/>
      <c r="AE1543" s="16"/>
    </row>
    <row r="1544" spans="4:31" x14ac:dyDescent="0.25">
      <c r="D1544"/>
      <c r="E1544"/>
      <c r="AE1544" s="16"/>
    </row>
    <row r="1545" spans="4:31" x14ac:dyDescent="0.25">
      <c r="D1545"/>
      <c r="E1545"/>
      <c r="AE1545" s="16"/>
    </row>
    <row r="1546" spans="4:31" x14ac:dyDescent="0.25">
      <c r="D1546"/>
      <c r="E1546"/>
      <c r="AE1546" s="16"/>
    </row>
    <row r="1547" spans="4:31" x14ac:dyDescent="0.25">
      <c r="D1547"/>
      <c r="E1547"/>
      <c r="AE1547" s="16"/>
    </row>
    <row r="1548" spans="4:31" x14ac:dyDescent="0.25">
      <c r="D1548"/>
      <c r="E1548"/>
      <c r="AE1548" s="16"/>
    </row>
    <row r="1549" spans="4:31" x14ac:dyDescent="0.25">
      <c r="D1549"/>
      <c r="E1549"/>
      <c r="AE1549" s="16"/>
    </row>
    <row r="1550" spans="4:31" x14ac:dyDescent="0.25">
      <c r="D1550"/>
      <c r="E1550"/>
      <c r="AE1550" s="16"/>
    </row>
    <row r="1551" spans="4:31" x14ac:dyDescent="0.25">
      <c r="D1551"/>
      <c r="E1551"/>
      <c r="AE1551" s="16"/>
    </row>
    <row r="1552" spans="4:31" x14ac:dyDescent="0.25">
      <c r="D1552"/>
      <c r="E1552"/>
      <c r="AE1552" s="16"/>
    </row>
    <row r="1553" spans="4:31" x14ac:dyDescent="0.25">
      <c r="D1553"/>
      <c r="E1553"/>
      <c r="AE1553" s="16"/>
    </row>
    <row r="1554" spans="4:31" x14ac:dyDescent="0.25">
      <c r="D1554"/>
      <c r="E1554"/>
      <c r="AE1554" s="16"/>
    </row>
    <row r="1555" spans="4:31" x14ac:dyDescent="0.25">
      <c r="D1555"/>
      <c r="E1555"/>
      <c r="AE1555" s="16"/>
    </row>
    <row r="1556" spans="4:31" x14ac:dyDescent="0.25">
      <c r="D1556"/>
      <c r="E1556"/>
      <c r="AE1556" s="16"/>
    </row>
    <row r="1557" spans="4:31" x14ac:dyDescent="0.25">
      <c r="D1557"/>
      <c r="E1557"/>
      <c r="AE1557" s="16"/>
    </row>
    <row r="1558" spans="4:31" x14ac:dyDescent="0.25">
      <c r="D1558"/>
      <c r="E1558"/>
      <c r="AE1558" s="16"/>
    </row>
    <row r="1559" spans="4:31" x14ac:dyDescent="0.25">
      <c r="D1559"/>
      <c r="E1559"/>
      <c r="AE1559" s="16"/>
    </row>
    <row r="1560" spans="4:31" x14ac:dyDescent="0.25">
      <c r="D1560"/>
      <c r="E1560"/>
      <c r="AE1560" s="16"/>
    </row>
    <row r="1561" spans="4:31" x14ac:dyDescent="0.25">
      <c r="D1561"/>
      <c r="E1561"/>
      <c r="AE1561" s="16"/>
    </row>
    <row r="1562" spans="4:31" x14ac:dyDescent="0.25">
      <c r="D1562"/>
      <c r="E1562"/>
      <c r="AE1562" s="16"/>
    </row>
    <row r="1563" spans="4:31" x14ac:dyDescent="0.25">
      <c r="D1563"/>
      <c r="E1563"/>
      <c r="AE1563" s="16"/>
    </row>
    <row r="1564" spans="4:31" x14ac:dyDescent="0.25">
      <c r="D1564"/>
      <c r="E1564"/>
      <c r="AE1564" s="16"/>
    </row>
    <row r="1565" spans="4:31" x14ac:dyDescent="0.25">
      <c r="D1565"/>
      <c r="E1565"/>
      <c r="AE1565" s="16"/>
    </row>
    <row r="1566" spans="4:31" x14ac:dyDescent="0.25">
      <c r="D1566"/>
      <c r="E1566"/>
      <c r="AE1566" s="16"/>
    </row>
    <row r="1567" spans="4:31" x14ac:dyDescent="0.25">
      <c r="D1567"/>
      <c r="E1567"/>
      <c r="AE1567" s="16"/>
    </row>
    <row r="1568" spans="4:31" x14ac:dyDescent="0.25">
      <c r="D1568"/>
      <c r="E1568"/>
      <c r="AE1568" s="16"/>
    </row>
    <row r="1569" spans="4:31" x14ac:dyDescent="0.25">
      <c r="D1569"/>
      <c r="E1569"/>
      <c r="AE1569" s="16"/>
    </row>
    <row r="1570" spans="4:31" x14ac:dyDescent="0.25">
      <c r="D1570"/>
      <c r="E1570"/>
      <c r="AE1570" s="16"/>
    </row>
    <row r="1571" spans="4:31" x14ac:dyDescent="0.25">
      <c r="D1571"/>
      <c r="E1571"/>
      <c r="AE1571" s="16"/>
    </row>
    <row r="1572" spans="4:31" x14ac:dyDescent="0.25">
      <c r="D1572"/>
      <c r="E1572"/>
      <c r="AE1572" s="16"/>
    </row>
    <row r="1573" spans="4:31" x14ac:dyDescent="0.25">
      <c r="D1573"/>
      <c r="E1573"/>
      <c r="AE1573" s="16"/>
    </row>
    <row r="1574" spans="4:31" x14ac:dyDescent="0.25">
      <c r="D1574"/>
      <c r="E1574"/>
      <c r="AE1574" s="16"/>
    </row>
    <row r="1575" spans="4:31" x14ac:dyDescent="0.25">
      <c r="D1575"/>
      <c r="E1575"/>
      <c r="AE1575" s="16"/>
    </row>
    <row r="1576" spans="4:31" x14ac:dyDescent="0.25">
      <c r="D1576"/>
      <c r="E1576"/>
      <c r="AE1576" s="16"/>
    </row>
    <row r="1577" spans="4:31" x14ac:dyDescent="0.25">
      <c r="D1577"/>
      <c r="E1577"/>
      <c r="AE1577" s="16"/>
    </row>
    <row r="1578" spans="4:31" x14ac:dyDescent="0.25">
      <c r="D1578"/>
      <c r="E1578"/>
      <c r="AE1578" s="16"/>
    </row>
    <row r="1579" spans="4:31" x14ac:dyDescent="0.25">
      <c r="D1579"/>
      <c r="E1579"/>
      <c r="AE1579" s="16"/>
    </row>
    <row r="1580" spans="4:31" x14ac:dyDescent="0.25">
      <c r="D1580"/>
      <c r="E1580"/>
      <c r="AE1580" s="16"/>
    </row>
    <row r="1581" spans="4:31" x14ac:dyDescent="0.25">
      <c r="D1581"/>
      <c r="E1581"/>
      <c r="AE1581" s="16"/>
    </row>
    <row r="1582" spans="4:31" x14ac:dyDescent="0.25">
      <c r="D1582"/>
      <c r="E1582"/>
      <c r="AE1582" s="16"/>
    </row>
    <row r="1583" spans="4:31" x14ac:dyDescent="0.25">
      <c r="D1583"/>
      <c r="E1583"/>
      <c r="AE1583" s="16"/>
    </row>
    <row r="1584" spans="4:31" x14ac:dyDescent="0.25">
      <c r="D1584"/>
      <c r="E1584"/>
      <c r="AE1584" s="16"/>
    </row>
    <row r="1585" spans="4:31" x14ac:dyDescent="0.25">
      <c r="D1585"/>
      <c r="E1585"/>
      <c r="AE1585" s="16"/>
    </row>
    <row r="1586" spans="4:31" x14ac:dyDescent="0.25">
      <c r="D1586"/>
      <c r="E1586"/>
      <c r="AE1586" s="16"/>
    </row>
    <row r="1587" spans="4:31" x14ac:dyDescent="0.25">
      <c r="D1587"/>
      <c r="E1587"/>
      <c r="AE1587" s="16"/>
    </row>
    <row r="1588" spans="4:31" x14ac:dyDescent="0.25">
      <c r="D1588"/>
      <c r="E1588"/>
      <c r="AE1588" s="16"/>
    </row>
    <row r="1589" spans="4:31" x14ac:dyDescent="0.25">
      <c r="D1589"/>
      <c r="E1589"/>
      <c r="AE1589" s="16"/>
    </row>
    <row r="1590" spans="4:31" x14ac:dyDescent="0.25">
      <c r="D1590"/>
      <c r="E1590"/>
      <c r="AE1590" s="16"/>
    </row>
    <row r="1591" spans="4:31" x14ac:dyDescent="0.25">
      <c r="D1591"/>
      <c r="E1591"/>
      <c r="AE1591" s="16"/>
    </row>
    <row r="1592" spans="4:31" x14ac:dyDescent="0.25">
      <c r="D1592"/>
      <c r="E1592"/>
      <c r="AE1592" s="16"/>
    </row>
    <row r="1593" spans="4:31" x14ac:dyDescent="0.25">
      <c r="D1593"/>
      <c r="E1593"/>
      <c r="AE1593" s="16"/>
    </row>
    <row r="1594" spans="4:31" x14ac:dyDescent="0.25">
      <c r="D1594"/>
      <c r="E1594"/>
      <c r="AE1594" s="16"/>
    </row>
    <row r="1595" spans="4:31" x14ac:dyDescent="0.25">
      <c r="D1595"/>
      <c r="E1595"/>
      <c r="AE1595" s="16"/>
    </row>
    <row r="1596" spans="4:31" x14ac:dyDescent="0.25">
      <c r="D1596"/>
      <c r="E1596"/>
      <c r="AE1596" s="16"/>
    </row>
    <row r="1597" spans="4:31" x14ac:dyDescent="0.25">
      <c r="D1597"/>
      <c r="E1597"/>
      <c r="AE1597" s="16"/>
    </row>
    <row r="1598" spans="4:31" x14ac:dyDescent="0.25">
      <c r="D1598"/>
      <c r="E1598"/>
      <c r="AE1598" s="16"/>
    </row>
    <row r="1599" spans="4:31" x14ac:dyDescent="0.25">
      <c r="D1599"/>
      <c r="E1599"/>
      <c r="AE1599" s="16"/>
    </row>
    <row r="1600" spans="4:31" x14ac:dyDescent="0.25">
      <c r="D1600"/>
      <c r="E1600"/>
      <c r="AE1600" s="16"/>
    </row>
    <row r="1601" spans="4:31" x14ac:dyDescent="0.25">
      <c r="D1601"/>
      <c r="E1601"/>
      <c r="AE1601" s="16"/>
    </row>
    <row r="1602" spans="4:31" x14ac:dyDescent="0.25">
      <c r="D1602"/>
      <c r="E1602"/>
      <c r="AE1602" s="16"/>
    </row>
    <row r="1603" spans="4:31" x14ac:dyDescent="0.25">
      <c r="D1603"/>
      <c r="E1603"/>
      <c r="AE1603" s="16"/>
    </row>
    <row r="1604" spans="4:31" x14ac:dyDescent="0.25">
      <c r="D1604"/>
      <c r="E1604"/>
      <c r="AE1604" s="16"/>
    </row>
    <row r="1605" spans="4:31" x14ac:dyDescent="0.25">
      <c r="D1605"/>
      <c r="E1605"/>
      <c r="AE1605" s="16"/>
    </row>
    <row r="1606" spans="4:31" x14ac:dyDescent="0.25">
      <c r="D1606"/>
      <c r="E1606"/>
      <c r="AE1606" s="16"/>
    </row>
    <row r="1607" spans="4:31" x14ac:dyDescent="0.25">
      <c r="D1607"/>
      <c r="E1607"/>
      <c r="AE1607" s="16"/>
    </row>
    <row r="1608" spans="4:31" x14ac:dyDescent="0.25">
      <c r="D1608"/>
      <c r="E1608"/>
      <c r="AE1608" s="16"/>
    </row>
    <row r="1609" spans="4:31" x14ac:dyDescent="0.25">
      <c r="D1609"/>
      <c r="E1609"/>
      <c r="AE1609" s="16"/>
    </row>
    <row r="1610" spans="4:31" x14ac:dyDescent="0.25">
      <c r="D1610"/>
      <c r="E1610"/>
      <c r="AE1610" s="16"/>
    </row>
    <row r="1611" spans="4:31" x14ac:dyDescent="0.25">
      <c r="D1611"/>
      <c r="E1611"/>
      <c r="AE1611" s="16"/>
    </row>
    <row r="1612" spans="4:31" x14ac:dyDescent="0.25">
      <c r="D1612"/>
      <c r="E1612"/>
      <c r="AE1612" s="16"/>
    </row>
    <row r="1613" spans="4:31" x14ac:dyDescent="0.25">
      <c r="D1613"/>
      <c r="E1613"/>
      <c r="AE1613" s="16"/>
    </row>
    <row r="1614" spans="4:31" x14ac:dyDescent="0.25">
      <c r="D1614"/>
      <c r="E1614"/>
      <c r="AE1614" s="16"/>
    </row>
    <row r="1615" spans="4:31" x14ac:dyDescent="0.25">
      <c r="D1615"/>
      <c r="E1615"/>
      <c r="AE1615" s="16"/>
    </row>
    <row r="1616" spans="4:31" x14ac:dyDescent="0.25">
      <c r="D1616"/>
      <c r="E1616"/>
      <c r="AE1616" s="16"/>
    </row>
    <row r="1617" spans="4:31" x14ac:dyDescent="0.25">
      <c r="D1617"/>
      <c r="E1617"/>
      <c r="AE1617" s="16"/>
    </row>
    <row r="1618" spans="4:31" x14ac:dyDescent="0.25">
      <c r="D1618"/>
      <c r="E1618"/>
      <c r="AE1618" s="16"/>
    </row>
    <row r="1619" spans="4:31" x14ac:dyDescent="0.25">
      <c r="D1619"/>
      <c r="E1619"/>
      <c r="AE1619" s="16"/>
    </row>
    <row r="1620" spans="4:31" x14ac:dyDescent="0.25">
      <c r="D1620"/>
      <c r="E1620"/>
      <c r="AE1620" s="16"/>
    </row>
    <row r="1621" spans="4:31" x14ac:dyDescent="0.25">
      <c r="D1621"/>
      <c r="E1621"/>
      <c r="AE1621" s="16"/>
    </row>
    <row r="1622" spans="4:31" x14ac:dyDescent="0.25">
      <c r="D1622"/>
      <c r="E1622"/>
      <c r="AE1622" s="16"/>
    </row>
    <row r="1623" spans="4:31" x14ac:dyDescent="0.25">
      <c r="D1623"/>
      <c r="E1623"/>
      <c r="AE1623" s="16"/>
    </row>
    <row r="1624" spans="4:31" x14ac:dyDescent="0.25">
      <c r="D1624"/>
      <c r="E1624"/>
      <c r="AE1624" s="16"/>
    </row>
    <row r="1625" spans="4:31" x14ac:dyDescent="0.25">
      <c r="D1625"/>
      <c r="E1625"/>
      <c r="AE1625" s="16"/>
    </row>
    <row r="1626" spans="4:31" x14ac:dyDescent="0.25">
      <c r="D1626"/>
      <c r="E1626"/>
      <c r="AE1626" s="16"/>
    </row>
    <row r="1627" spans="4:31" x14ac:dyDescent="0.25">
      <c r="D1627"/>
      <c r="E1627"/>
      <c r="AE1627" s="16"/>
    </row>
    <row r="1628" spans="4:31" x14ac:dyDescent="0.25">
      <c r="D1628"/>
      <c r="E1628"/>
      <c r="AE1628" s="16"/>
    </row>
    <row r="1629" spans="4:31" x14ac:dyDescent="0.25">
      <c r="D1629"/>
      <c r="E1629"/>
      <c r="AE1629" s="16"/>
    </row>
    <row r="1630" spans="4:31" x14ac:dyDescent="0.25">
      <c r="D1630"/>
      <c r="E1630"/>
      <c r="AE1630" s="16"/>
    </row>
    <row r="1631" spans="4:31" x14ac:dyDescent="0.25">
      <c r="D1631"/>
      <c r="E1631"/>
      <c r="AE1631" s="16"/>
    </row>
    <row r="1632" spans="4:31" x14ac:dyDescent="0.25">
      <c r="D1632"/>
      <c r="E1632"/>
      <c r="AE1632" s="16"/>
    </row>
    <row r="1633" spans="4:31" x14ac:dyDescent="0.25">
      <c r="D1633"/>
      <c r="E1633"/>
      <c r="AE1633" s="16"/>
    </row>
    <row r="1634" spans="4:31" x14ac:dyDescent="0.25">
      <c r="D1634"/>
      <c r="E1634"/>
      <c r="AE1634" s="16"/>
    </row>
    <row r="1635" spans="4:31" x14ac:dyDescent="0.25">
      <c r="D1635"/>
      <c r="E1635"/>
      <c r="AE1635" s="16"/>
    </row>
    <row r="1636" spans="4:31" x14ac:dyDescent="0.25">
      <c r="D1636"/>
      <c r="E1636"/>
      <c r="AE1636" s="16"/>
    </row>
    <row r="1637" spans="4:31" x14ac:dyDescent="0.25">
      <c r="D1637"/>
      <c r="E1637"/>
      <c r="AE1637" s="16"/>
    </row>
    <row r="1638" spans="4:31" x14ac:dyDescent="0.25">
      <c r="D1638"/>
      <c r="E1638"/>
      <c r="AE1638" s="16"/>
    </row>
    <row r="1639" spans="4:31" x14ac:dyDescent="0.25">
      <c r="D1639"/>
      <c r="E1639"/>
      <c r="AE1639" s="16"/>
    </row>
    <row r="1640" spans="4:31" x14ac:dyDescent="0.25">
      <c r="D1640"/>
      <c r="E1640"/>
      <c r="AE1640" s="16"/>
    </row>
    <row r="1641" spans="4:31" x14ac:dyDescent="0.25">
      <c r="D1641"/>
      <c r="E1641"/>
      <c r="AE1641" s="16"/>
    </row>
    <row r="1642" spans="4:31" x14ac:dyDescent="0.25">
      <c r="D1642"/>
      <c r="E1642"/>
      <c r="AE1642" s="16"/>
    </row>
    <row r="1643" spans="4:31" x14ac:dyDescent="0.25">
      <c r="D1643"/>
      <c r="E1643"/>
      <c r="AE1643" s="16"/>
    </row>
    <row r="1644" spans="4:31" x14ac:dyDescent="0.25">
      <c r="D1644"/>
      <c r="E1644"/>
      <c r="AE1644" s="16"/>
    </row>
    <row r="1645" spans="4:31" x14ac:dyDescent="0.25">
      <c r="D1645"/>
      <c r="E1645"/>
      <c r="AE1645" s="16"/>
    </row>
    <row r="1646" spans="4:31" x14ac:dyDescent="0.25">
      <c r="D1646"/>
      <c r="E1646"/>
      <c r="AE1646" s="16"/>
    </row>
    <row r="1647" spans="4:31" x14ac:dyDescent="0.25">
      <c r="D1647"/>
      <c r="E1647"/>
      <c r="AE1647" s="16"/>
    </row>
    <row r="1648" spans="4:31" x14ac:dyDescent="0.25">
      <c r="D1648"/>
      <c r="E1648"/>
      <c r="AE1648" s="16"/>
    </row>
    <row r="1649" spans="4:31" x14ac:dyDescent="0.25">
      <c r="D1649"/>
      <c r="E1649"/>
      <c r="AE1649" s="16"/>
    </row>
    <row r="1650" spans="4:31" x14ac:dyDescent="0.25">
      <c r="D1650"/>
      <c r="E1650"/>
      <c r="AE1650" s="16"/>
    </row>
    <row r="1651" spans="4:31" x14ac:dyDescent="0.25">
      <c r="D1651"/>
      <c r="E1651"/>
      <c r="AE1651" s="16"/>
    </row>
    <row r="1652" spans="4:31" x14ac:dyDescent="0.25">
      <c r="D1652"/>
      <c r="E1652"/>
      <c r="AE1652" s="16"/>
    </row>
    <row r="1653" spans="4:31" x14ac:dyDescent="0.25">
      <c r="D1653"/>
      <c r="E1653"/>
      <c r="AE1653" s="16"/>
    </row>
    <row r="1654" spans="4:31" x14ac:dyDescent="0.25">
      <c r="D1654"/>
      <c r="E1654"/>
      <c r="AE1654" s="16"/>
    </row>
    <row r="1655" spans="4:31" x14ac:dyDescent="0.25">
      <c r="D1655"/>
      <c r="E1655"/>
      <c r="AE1655" s="16"/>
    </row>
    <row r="1656" spans="4:31" x14ac:dyDescent="0.25">
      <c r="D1656"/>
      <c r="E1656"/>
      <c r="AE1656" s="16"/>
    </row>
    <row r="1657" spans="4:31" x14ac:dyDescent="0.25">
      <c r="D1657"/>
      <c r="E1657"/>
      <c r="AE1657" s="16"/>
    </row>
    <row r="1658" spans="4:31" x14ac:dyDescent="0.25">
      <c r="D1658"/>
      <c r="E1658"/>
      <c r="AE1658" s="16"/>
    </row>
    <row r="1659" spans="4:31" x14ac:dyDescent="0.25">
      <c r="D1659"/>
      <c r="E1659"/>
      <c r="AE1659" s="16"/>
    </row>
    <row r="1660" spans="4:31" x14ac:dyDescent="0.25">
      <c r="D1660"/>
      <c r="E1660"/>
      <c r="AE1660" s="16"/>
    </row>
    <row r="1661" spans="4:31" x14ac:dyDescent="0.25">
      <c r="D1661"/>
      <c r="E1661"/>
      <c r="AE1661" s="16"/>
    </row>
    <row r="1662" spans="4:31" x14ac:dyDescent="0.25">
      <c r="D1662"/>
      <c r="E1662"/>
      <c r="AE1662" s="16"/>
    </row>
    <row r="1663" spans="4:31" x14ac:dyDescent="0.25">
      <c r="D1663"/>
      <c r="E1663"/>
      <c r="AE1663" s="16"/>
    </row>
    <row r="1664" spans="4:31" x14ac:dyDescent="0.25">
      <c r="D1664"/>
      <c r="E1664"/>
      <c r="AE1664" s="16"/>
    </row>
    <row r="1665" spans="4:31" x14ac:dyDescent="0.25">
      <c r="D1665"/>
      <c r="E1665"/>
      <c r="AE1665" s="16"/>
    </row>
    <row r="1666" spans="4:31" x14ac:dyDescent="0.25">
      <c r="D1666"/>
      <c r="E1666"/>
      <c r="AE1666" s="16"/>
    </row>
    <row r="1667" spans="4:31" x14ac:dyDescent="0.25">
      <c r="D1667"/>
      <c r="E1667"/>
      <c r="AE1667" s="16"/>
    </row>
    <row r="1668" spans="4:31" x14ac:dyDescent="0.25">
      <c r="D1668"/>
      <c r="E1668"/>
      <c r="AE1668" s="16"/>
    </row>
    <row r="1669" spans="4:31" x14ac:dyDescent="0.25">
      <c r="D1669"/>
      <c r="E1669"/>
      <c r="AE1669" s="16"/>
    </row>
    <row r="1670" spans="4:31" x14ac:dyDescent="0.25">
      <c r="D1670"/>
      <c r="E1670"/>
      <c r="AE1670" s="16"/>
    </row>
    <row r="1671" spans="4:31" x14ac:dyDescent="0.25">
      <c r="D1671"/>
      <c r="E1671"/>
      <c r="AE1671" s="16"/>
    </row>
    <row r="1672" spans="4:31" x14ac:dyDescent="0.25">
      <c r="D1672"/>
      <c r="E1672"/>
      <c r="AE1672" s="16"/>
    </row>
    <row r="1673" spans="4:31" x14ac:dyDescent="0.25">
      <c r="D1673"/>
      <c r="E1673"/>
      <c r="AE1673" s="16"/>
    </row>
    <row r="1674" spans="4:31" x14ac:dyDescent="0.25">
      <c r="D1674"/>
      <c r="E1674"/>
      <c r="AE1674" s="16"/>
    </row>
    <row r="1675" spans="4:31" x14ac:dyDescent="0.25">
      <c r="D1675"/>
      <c r="E1675"/>
      <c r="AE1675" s="16"/>
    </row>
    <row r="1676" spans="4:31" x14ac:dyDescent="0.25">
      <c r="D1676"/>
      <c r="E1676"/>
      <c r="AE1676" s="16"/>
    </row>
    <row r="1677" spans="4:31" x14ac:dyDescent="0.25">
      <c r="D1677"/>
      <c r="E1677"/>
      <c r="AE1677" s="16"/>
    </row>
    <row r="1678" spans="4:31" x14ac:dyDescent="0.25">
      <c r="D1678"/>
      <c r="E1678"/>
      <c r="AE1678" s="16"/>
    </row>
    <row r="1679" spans="4:31" x14ac:dyDescent="0.25">
      <c r="D1679"/>
      <c r="E1679"/>
      <c r="AE1679" s="16"/>
    </row>
    <row r="1680" spans="4:31" x14ac:dyDescent="0.25">
      <c r="D1680"/>
      <c r="E1680"/>
      <c r="AE1680" s="16"/>
    </row>
    <row r="1681" spans="4:31" x14ac:dyDescent="0.25">
      <c r="D1681"/>
      <c r="E1681"/>
      <c r="AE1681" s="16"/>
    </row>
    <row r="1682" spans="4:31" x14ac:dyDescent="0.25">
      <c r="D1682"/>
      <c r="E1682"/>
      <c r="AE1682" s="16"/>
    </row>
    <row r="1683" spans="4:31" x14ac:dyDescent="0.25">
      <c r="D1683"/>
      <c r="E1683"/>
      <c r="AE1683" s="16"/>
    </row>
    <row r="1684" spans="4:31" x14ac:dyDescent="0.25">
      <c r="D1684"/>
      <c r="E1684"/>
      <c r="AE1684" s="16"/>
    </row>
    <row r="1685" spans="4:31" x14ac:dyDescent="0.25">
      <c r="D1685"/>
      <c r="E1685"/>
      <c r="AE1685" s="16"/>
    </row>
    <row r="1686" spans="4:31" x14ac:dyDescent="0.25">
      <c r="D1686"/>
      <c r="E1686"/>
      <c r="AE1686" s="16"/>
    </row>
    <row r="1687" spans="4:31" x14ac:dyDescent="0.25">
      <c r="D1687"/>
      <c r="E1687"/>
      <c r="AE1687" s="16"/>
    </row>
    <row r="1688" spans="4:31" x14ac:dyDescent="0.25">
      <c r="D1688"/>
      <c r="E1688"/>
      <c r="AE1688" s="16"/>
    </row>
    <row r="1689" spans="4:31" x14ac:dyDescent="0.25">
      <c r="D1689"/>
      <c r="E1689"/>
      <c r="AE1689" s="16"/>
    </row>
    <row r="1690" spans="4:31" x14ac:dyDescent="0.25">
      <c r="D1690"/>
      <c r="E1690"/>
      <c r="AE1690" s="16"/>
    </row>
    <row r="1691" spans="4:31" x14ac:dyDescent="0.25">
      <c r="D1691"/>
      <c r="E1691"/>
      <c r="AE1691" s="16"/>
    </row>
    <row r="1692" spans="4:31" x14ac:dyDescent="0.25">
      <c r="D1692"/>
      <c r="E1692"/>
      <c r="AE1692" s="16"/>
    </row>
    <row r="1693" spans="4:31" x14ac:dyDescent="0.25">
      <c r="D1693"/>
      <c r="E1693"/>
      <c r="AE1693" s="16"/>
    </row>
    <row r="1694" spans="4:31" x14ac:dyDescent="0.25">
      <c r="D1694"/>
      <c r="E1694"/>
      <c r="AE1694" s="16"/>
    </row>
    <row r="1695" spans="4:31" x14ac:dyDescent="0.25">
      <c r="D1695"/>
      <c r="E1695"/>
      <c r="AE1695" s="16"/>
    </row>
    <row r="1696" spans="4:31" x14ac:dyDescent="0.25">
      <c r="D1696"/>
      <c r="E1696"/>
      <c r="AE1696" s="16"/>
    </row>
    <row r="1697" spans="4:31" x14ac:dyDescent="0.25">
      <c r="D1697"/>
      <c r="E1697"/>
      <c r="AE1697" s="16"/>
    </row>
    <row r="1698" spans="4:31" x14ac:dyDescent="0.25">
      <c r="D1698"/>
      <c r="E1698"/>
      <c r="AE1698" s="16"/>
    </row>
    <row r="1699" spans="4:31" x14ac:dyDescent="0.25">
      <c r="D1699"/>
      <c r="E1699"/>
      <c r="AE1699" s="16"/>
    </row>
    <row r="1700" spans="4:31" x14ac:dyDescent="0.25">
      <c r="D1700"/>
      <c r="E1700"/>
      <c r="AE1700" s="16"/>
    </row>
    <row r="1701" spans="4:31" x14ac:dyDescent="0.25">
      <c r="D1701"/>
      <c r="E1701"/>
      <c r="AE1701" s="16"/>
    </row>
    <row r="1702" spans="4:31" x14ac:dyDescent="0.25">
      <c r="D1702"/>
      <c r="E1702"/>
      <c r="AE1702" s="16"/>
    </row>
    <row r="1703" spans="4:31" x14ac:dyDescent="0.25">
      <c r="D1703"/>
      <c r="E1703"/>
      <c r="AE1703" s="16"/>
    </row>
    <row r="1704" spans="4:31" x14ac:dyDescent="0.25">
      <c r="D1704"/>
      <c r="E1704"/>
      <c r="AE1704" s="16"/>
    </row>
    <row r="1705" spans="4:31" x14ac:dyDescent="0.25">
      <c r="D1705"/>
      <c r="E1705"/>
      <c r="AE1705" s="16"/>
    </row>
    <row r="1706" spans="4:31" x14ac:dyDescent="0.25">
      <c r="D1706"/>
      <c r="E1706"/>
      <c r="AE1706" s="16"/>
    </row>
    <row r="1707" spans="4:31" x14ac:dyDescent="0.25">
      <c r="D1707"/>
      <c r="E1707"/>
      <c r="AE1707" s="16"/>
    </row>
    <row r="1708" spans="4:31" x14ac:dyDescent="0.25">
      <c r="D1708"/>
      <c r="E1708"/>
      <c r="AE1708" s="16"/>
    </row>
    <row r="1709" spans="4:31" x14ac:dyDescent="0.25">
      <c r="D1709"/>
      <c r="E1709"/>
      <c r="AE1709" s="16"/>
    </row>
    <row r="1710" spans="4:31" x14ac:dyDescent="0.25">
      <c r="D1710"/>
      <c r="E1710"/>
      <c r="AE1710" s="16"/>
    </row>
    <row r="1711" spans="4:31" x14ac:dyDescent="0.25">
      <c r="D1711"/>
      <c r="E1711"/>
      <c r="AE1711" s="16"/>
    </row>
    <row r="1712" spans="4:31" x14ac:dyDescent="0.25">
      <c r="D1712"/>
      <c r="E1712"/>
      <c r="AE1712" s="16"/>
    </row>
    <row r="1713" spans="4:31" x14ac:dyDescent="0.25">
      <c r="D1713"/>
      <c r="E1713"/>
      <c r="AE1713" s="16"/>
    </row>
    <row r="1714" spans="4:31" x14ac:dyDescent="0.25">
      <c r="D1714"/>
      <c r="E1714"/>
      <c r="AE1714" s="16"/>
    </row>
    <row r="1715" spans="4:31" x14ac:dyDescent="0.25">
      <c r="D1715"/>
      <c r="E1715"/>
      <c r="AE1715" s="16"/>
    </row>
    <row r="1716" spans="4:31" x14ac:dyDescent="0.25">
      <c r="D1716"/>
      <c r="E1716"/>
      <c r="AE1716" s="16"/>
    </row>
    <row r="1717" spans="4:31" x14ac:dyDescent="0.25">
      <c r="D1717"/>
      <c r="E1717"/>
      <c r="AE1717" s="16"/>
    </row>
    <row r="1718" spans="4:31" x14ac:dyDescent="0.25">
      <c r="D1718"/>
      <c r="E1718"/>
      <c r="AE1718" s="16"/>
    </row>
    <row r="1719" spans="4:31" x14ac:dyDescent="0.25">
      <c r="D1719"/>
      <c r="E1719"/>
      <c r="AE1719" s="16"/>
    </row>
    <row r="1720" spans="4:31" x14ac:dyDescent="0.25">
      <c r="D1720"/>
      <c r="E1720"/>
      <c r="AE1720" s="16"/>
    </row>
    <row r="1721" spans="4:31" x14ac:dyDescent="0.25">
      <c r="D1721"/>
      <c r="E1721"/>
      <c r="AE1721" s="16"/>
    </row>
    <row r="1722" spans="4:31" x14ac:dyDescent="0.25">
      <c r="D1722"/>
      <c r="E1722"/>
      <c r="AE1722" s="16"/>
    </row>
    <row r="1723" spans="4:31" x14ac:dyDescent="0.25">
      <c r="D1723"/>
      <c r="E1723"/>
      <c r="AE1723" s="16"/>
    </row>
    <row r="1724" spans="4:31" x14ac:dyDescent="0.25">
      <c r="D1724"/>
      <c r="E1724"/>
      <c r="AE1724" s="16"/>
    </row>
    <row r="1725" spans="4:31" x14ac:dyDescent="0.25">
      <c r="D1725"/>
      <c r="E1725"/>
      <c r="AE1725" s="16"/>
    </row>
    <row r="1726" spans="4:31" x14ac:dyDescent="0.25">
      <c r="D1726"/>
      <c r="E1726"/>
      <c r="AE1726" s="16"/>
    </row>
    <row r="1727" spans="4:31" x14ac:dyDescent="0.25">
      <c r="D1727"/>
      <c r="E1727"/>
      <c r="AE1727" s="16"/>
    </row>
    <row r="1728" spans="4:31" x14ac:dyDescent="0.25">
      <c r="D1728"/>
      <c r="E1728"/>
      <c r="AE1728" s="16"/>
    </row>
    <row r="1729" spans="4:31" x14ac:dyDescent="0.25">
      <c r="D1729"/>
      <c r="E1729"/>
      <c r="AE1729" s="16"/>
    </row>
    <row r="1730" spans="4:31" x14ac:dyDescent="0.25">
      <c r="D1730"/>
      <c r="E1730"/>
      <c r="AE1730" s="16"/>
    </row>
    <row r="1731" spans="4:31" x14ac:dyDescent="0.25">
      <c r="D1731"/>
      <c r="E1731"/>
      <c r="AE1731" s="16"/>
    </row>
    <row r="1732" spans="4:31" x14ac:dyDescent="0.25">
      <c r="D1732"/>
      <c r="E1732"/>
      <c r="AE1732" s="16"/>
    </row>
    <row r="1733" spans="4:31" x14ac:dyDescent="0.25">
      <c r="D1733"/>
      <c r="E1733"/>
      <c r="AE1733" s="16"/>
    </row>
    <row r="1734" spans="4:31" x14ac:dyDescent="0.25">
      <c r="D1734"/>
      <c r="E1734"/>
      <c r="AE1734" s="16"/>
    </row>
    <row r="1735" spans="4:31" x14ac:dyDescent="0.25">
      <c r="D1735"/>
      <c r="E1735"/>
      <c r="AE1735" s="16"/>
    </row>
    <row r="1736" spans="4:31" x14ac:dyDescent="0.25">
      <c r="D1736"/>
      <c r="E1736"/>
      <c r="AE1736" s="16"/>
    </row>
    <row r="1737" spans="4:31" x14ac:dyDescent="0.25">
      <c r="D1737"/>
      <c r="E1737"/>
      <c r="AE1737" s="16"/>
    </row>
    <row r="1738" spans="4:31" x14ac:dyDescent="0.25">
      <c r="D1738"/>
      <c r="E1738"/>
      <c r="AE1738" s="16"/>
    </row>
    <row r="1739" spans="4:31" x14ac:dyDescent="0.25">
      <c r="D1739"/>
      <c r="E1739"/>
      <c r="AE1739" s="16"/>
    </row>
    <row r="1740" spans="4:31" x14ac:dyDescent="0.25">
      <c r="D1740"/>
      <c r="E1740"/>
      <c r="AE1740" s="16"/>
    </row>
    <row r="1741" spans="4:31" x14ac:dyDescent="0.25">
      <c r="D1741"/>
      <c r="E1741"/>
      <c r="AE1741" s="16"/>
    </row>
    <row r="1742" spans="4:31" x14ac:dyDescent="0.25">
      <c r="D1742"/>
      <c r="E1742"/>
      <c r="AE1742" s="16"/>
    </row>
    <row r="1743" spans="4:31" x14ac:dyDescent="0.25">
      <c r="D1743"/>
      <c r="E1743"/>
      <c r="AE1743" s="16"/>
    </row>
    <row r="1744" spans="4:31" x14ac:dyDescent="0.25">
      <c r="D1744"/>
      <c r="E1744"/>
      <c r="AE1744" s="16"/>
    </row>
    <row r="1745" spans="4:31" x14ac:dyDescent="0.25">
      <c r="D1745"/>
      <c r="E1745"/>
      <c r="AE1745" s="16"/>
    </row>
    <row r="1746" spans="4:31" x14ac:dyDescent="0.25">
      <c r="D1746"/>
      <c r="E1746"/>
      <c r="AE1746" s="16"/>
    </row>
    <row r="1747" spans="4:31" x14ac:dyDescent="0.25">
      <c r="D1747"/>
      <c r="E1747"/>
      <c r="AE1747" s="16"/>
    </row>
    <row r="1748" spans="4:31" x14ac:dyDescent="0.25">
      <c r="D1748"/>
      <c r="E1748"/>
      <c r="AE1748" s="16"/>
    </row>
    <row r="1749" spans="4:31" x14ac:dyDescent="0.25">
      <c r="D1749"/>
      <c r="E1749"/>
      <c r="AE1749" s="16"/>
    </row>
    <row r="1750" spans="4:31" x14ac:dyDescent="0.25">
      <c r="D1750"/>
      <c r="E1750"/>
      <c r="AE1750" s="16"/>
    </row>
    <row r="1751" spans="4:31" x14ac:dyDescent="0.25">
      <c r="D1751"/>
      <c r="E1751"/>
      <c r="AE1751" s="16"/>
    </row>
    <row r="1752" spans="4:31" x14ac:dyDescent="0.25">
      <c r="D1752"/>
      <c r="E1752"/>
      <c r="AE1752" s="16"/>
    </row>
    <row r="1753" spans="4:31" x14ac:dyDescent="0.25">
      <c r="D1753"/>
      <c r="E1753"/>
      <c r="AE1753" s="16"/>
    </row>
    <row r="1754" spans="4:31" x14ac:dyDescent="0.25">
      <c r="D1754"/>
      <c r="E1754"/>
      <c r="AE1754" s="16"/>
    </row>
    <row r="1755" spans="4:31" x14ac:dyDescent="0.25">
      <c r="D1755"/>
      <c r="E1755"/>
      <c r="AE1755" s="16"/>
    </row>
    <row r="1756" spans="4:31" x14ac:dyDescent="0.25">
      <c r="D1756"/>
      <c r="E1756"/>
      <c r="AE1756" s="16"/>
    </row>
    <row r="1757" spans="4:31" x14ac:dyDescent="0.25">
      <c r="D1757"/>
      <c r="E1757"/>
      <c r="AE1757" s="16"/>
    </row>
    <row r="1758" spans="4:31" x14ac:dyDescent="0.25">
      <c r="D1758"/>
      <c r="E1758"/>
      <c r="AE1758" s="16"/>
    </row>
    <row r="1759" spans="4:31" x14ac:dyDescent="0.25">
      <c r="D1759"/>
      <c r="E1759"/>
      <c r="AE1759" s="16"/>
    </row>
    <row r="1760" spans="4:31" x14ac:dyDescent="0.25">
      <c r="D1760"/>
      <c r="E1760"/>
      <c r="AE1760" s="16"/>
    </row>
    <row r="1761" spans="4:31" x14ac:dyDescent="0.25">
      <c r="D1761"/>
      <c r="E1761"/>
      <c r="AE1761" s="16"/>
    </row>
    <row r="1762" spans="4:31" x14ac:dyDescent="0.25">
      <c r="D1762"/>
      <c r="E1762"/>
      <c r="AE1762" s="16"/>
    </row>
    <row r="1763" spans="4:31" x14ac:dyDescent="0.25">
      <c r="D1763"/>
      <c r="E1763"/>
      <c r="AE1763" s="16"/>
    </row>
    <row r="1764" spans="4:31" x14ac:dyDescent="0.25">
      <c r="D1764"/>
      <c r="E1764"/>
      <c r="AE1764" s="16"/>
    </row>
    <row r="1765" spans="4:31" x14ac:dyDescent="0.25">
      <c r="D1765"/>
      <c r="E1765"/>
      <c r="AE1765" s="16"/>
    </row>
    <row r="1766" spans="4:31" x14ac:dyDescent="0.25">
      <c r="D1766"/>
      <c r="E1766"/>
      <c r="AE1766" s="16"/>
    </row>
    <row r="1767" spans="4:31" x14ac:dyDescent="0.25">
      <c r="D1767"/>
      <c r="E1767"/>
      <c r="AE1767" s="16"/>
    </row>
    <row r="1768" spans="4:31" x14ac:dyDescent="0.25">
      <c r="D1768"/>
      <c r="E1768"/>
      <c r="AE1768" s="16"/>
    </row>
    <row r="1769" spans="4:31" x14ac:dyDescent="0.25">
      <c r="D1769"/>
      <c r="E1769"/>
      <c r="AE1769" s="16"/>
    </row>
    <row r="1770" spans="4:31" x14ac:dyDescent="0.25">
      <c r="D1770"/>
      <c r="E1770"/>
      <c r="AE1770" s="16"/>
    </row>
    <row r="1771" spans="4:31" x14ac:dyDescent="0.25">
      <c r="D1771"/>
      <c r="E1771"/>
      <c r="AE1771" s="16"/>
    </row>
    <row r="1772" spans="4:31" x14ac:dyDescent="0.25">
      <c r="D1772"/>
      <c r="E1772"/>
      <c r="AE1772" s="16"/>
    </row>
    <row r="1773" spans="4:31" x14ac:dyDescent="0.25">
      <c r="D1773"/>
      <c r="E1773"/>
      <c r="AE1773" s="16"/>
    </row>
    <row r="1774" spans="4:31" x14ac:dyDescent="0.25">
      <c r="D1774"/>
      <c r="E1774"/>
      <c r="AE1774" s="16"/>
    </row>
    <row r="1775" spans="4:31" x14ac:dyDescent="0.25">
      <c r="D1775"/>
      <c r="E1775"/>
      <c r="AE1775" s="16"/>
    </row>
    <row r="1776" spans="4:31" x14ac:dyDescent="0.25">
      <c r="D1776"/>
      <c r="E1776"/>
      <c r="AE1776" s="16"/>
    </row>
    <row r="1777" spans="4:31" x14ac:dyDescent="0.25">
      <c r="D1777"/>
      <c r="E1777"/>
      <c r="AE1777" s="16"/>
    </row>
    <row r="1778" spans="4:31" x14ac:dyDescent="0.25">
      <c r="D1778"/>
      <c r="E1778"/>
      <c r="AE1778" s="16"/>
    </row>
    <row r="1779" spans="4:31" x14ac:dyDescent="0.25">
      <c r="D1779"/>
      <c r="E1779"/>
      <c r="AE1779" s="16"/>
    </row>
    <row r="1780" spans="4:31" x14ac:dyDescent="0.25">
      <c r="D1780"/>
      <c r="E1780"/>
      <c r="AE1780" s="16"/>
    </row>
    <row r="1781" spans="4:31" x14ac:dyDescent="0.25">
      <c r="D1781"/>
      <c r="E1781"/>
      <c r="AE1781" s="16"/>
    </row>
    <row r="1782" spans="4:31" x14ac:dyDescent="0.25">
      <c r="D1782"/>
      <c r="E1782"/>
      <c r="AE1782" s="16"/>
    </row>
    <row r="1783" spans="4:31" x14ac:dyDescent="0.25">
      <c r="D1783"/>
      <c r="E1783"/>
      <c r="AE1783" s="16"/>
    </row>
    <row r="1784" spans="4:31" x14ac:dyDescent="0.25">
      <c r="D1784"/>
      <c r="E1784"/>
      <c r="AE1784" s="16"/>
    </row>
    <row r="1785" spans="4:31" x14ac:dyDescent="0.25">
      <c r="D1785"/>
      <c r="E1785"/>
      <c r="AE1785" s="16"/>
    </row>
    <row r="1786" spans="4:31" x14ac:dyDescent="0.25">
      <c r="D1786"/>
      <c r="E1786"/>
      <c r="AE1786" s="16"/>
    </row>
    <row r="1787" spans="4:31" x14ac:dyDescent="0.25">
      <c r="D1787"/>
      <c r="E1787"/>
      <c r="AE1787" s="16"/>
    </row>
    <row r="1788" spans="4:31" x14ac:dyDescent="0.25">
      <c r="D1788"/>
      <c r="E1788"/>
      <c r="AE1788" s="16"/>
    </row>
    <row r="1789" spans="4:31" x14ac:dyDescent="0.25">
      <c r="D1789"/>
      <c r="E1789"/>
      <c r="AE1789" s="16"/>
    </row>
    <row r="1790" spans="4:31" x14ac:dyDescent="0.25">
      <c r="D1790"/>
      <c r="E1790"/>
      <c r="AE1790" s="16"/>
    </row>
    <row r="1791" spans="4:31" x14ac:dyDescent="0.25">
      <c r="D1791"/>
      <c r="E1791"/>
      <c r="AE1791" s="16"/>
    </row>
    <row r="1792" spans="4:31" x14ac:dyDescent="0.25">
      <c r="D1792"/>
      <c r="E1792"/>
      <c r="AE1792" s="16"/>
    </row>
    <row r="1793" spans="4:31" x14ac:dyDescent="0.25">
      <c r="D1793"/>
      <c r="E1793"/>
      <c r="AE1793" s="16"/>
    </row>
    <row r="1794" spans="4:31" x14ac:dyDescent="0.25">
      <c r="D1794"/>
      <c r="E1794"/>
      <c r="AE1794" s="16"/>
    </row>
    <row r="1795" spans="4:31" x14ac:dyDescent="0.25">
      <c r="D1795"/>
      <c r="E1795"/>
      <c r="AE1795" s="16"/>
    </row>
    <row r="1796" spans="4:31" x14ac:dyDescent="0.25">
      <c r="D1796"/>
      <c r="E1796"/>
      <c r="AE1796" s="16"/>
    </row>
    <row r="1797" spans="4:31" x14ac:dyDescent="0.25">
      <c r="D1797"/>
      <c r="E1797"/>
      <c r="AE1797" s="16"/>
    </row>
    <row r="1798" spans="4:31" x14ac:dyDescent="0.25">
      <c r="D1798"/>
      <c r="E1798"/>
      <c r="AE1798" s="16"/>
    </row>
    <row r="1799" spans="4:31" x14ac:dyDescent="0.25">
      <c r="D1799"/>
      <c r="E1799"/>
      <c r="AE1799" s="16"/>
    </row>
    <row r="1800" spans="4:31" x14ac:dyDescent="0.25">
      <c r="D1800"/>
      <c r="E1800"/>
      <c r="AE1800" s="16"/>
    </row>
    <row r="1801" spans="4:31" x14ac:dyDescent="0.25">
      <c r="D1801"/>
      <c r="E1801"/>
      <c r="AE1801" s="16"/>
    </row>
    <row r="1802" spans="4:31" x14ac:dyDescent="0.25">
      <c r="D1802"/>
      <c r="E1802"/>
      <c r="AE1802" s="16"/>
    </row>
    <row r="1803" spans="4:31" x14ac:dyDescent="0.25">
      <c r="D1803"/>
      <c r="E1803"/>
      <c r="AE1803" s="16"/>
    </row>
    <row r="1804" spans="4:31" x14ac:dyDescent="0.25">
      <c r="D1804"/>
      <c r="E1804"/>
      <c r="AE1804" s="16"/>
    </row>
    <row r="1805" spans="4:31" x14ac:dyDescent="0.25">
      <c r="D1805"/>
      <c r="E1805"/>
      <c r="AE1805" s="16"/>
    </row>
    <row r="1806" spans="4:31" x14ac:dyDescent="0.25">
      <c r="D1806"/>
      <c r="E1806"/>
      <c r="AE1806" s="16"/>
    </row>
    <row r="1807" spans="4:31" x14ac:dyDescent="0.25">
      <c r="D1807"/>
      <c r="E1807"/>
      <c r="AE1807" s="16"/>
    </row>
    <row r="1808" spans="4:31" x14ac:dyDescent="0.25">
      <c r="D1808"/>
      <c r="E1808"/>
      <c r="AE1808" s="16"/>
    </row>
    <row r="1809" spans="4:31" x14ac:dyDescent="0.25">
      <c r="D1809"/>
      <c r="E1809"/>
      <c r="AE1809" s="16"/>
    </row>
    <row r="1810" spans="4:31" x14ac:dyDescent="0.25">
      <c r="D1810"/>
      <c r="E1810"/>
      <c r="AE1810" s="16"/>
    </row>
    <row r="1811" spans="4:31" x14ac:dyDescent="0.25">
      <c r="D1811"/>
      <c r="E1811"/>
      <c r="AE1811" s="16"/>
    </row>
    <row r="1812" spans="4:31" x14ac:dyDescent="0.25">
      <c r="D1812"/>
      <c r="E1812"/>
      <c r="AE1812" s="16"/>
    </row>
    <row r="1813" spans="4:31" x14ac:dyDescent="0.25">
      <c r="D1813"/>
      <c r="E1813"/>
      <c r="AE1813" s="16"/>
    </row>
    <row r="1814" spans="4:31" x14ac:dyDescent="0.25">
      <c r="D1814"/>
      <c r="E1814"/>
      <c r="AE1814" s="16"/>
    </row>
    <row r="1815" spans="4:31" x14ac:dyDescent="0.25">
      <c r="D1815"/>
      <c r="E1815"/>
      <c r="AE1815" s="16"/>
    </row>
    <row r="1816" spans="4:31" x14ac:dyDescent="0.25">
      <c r="D1816"/>
      <c r="E1816"/>
      <c r="AE1816" s="16"/>
    </row>
    <row r="1817" spans="4:31" x14ac:dyDescent="0.25">
      <c r="D1817"/>
      <c r="E1817"/>
      <c r="AE1817" s="16"/>
    </row>
    <row r="1818" spans="4:31" x14ac:dyDescent="0.25">
      <c r="D1818"/>
      <c r="E1818"/>
      <c r="AE1818" s="16"/>
    </row>
    <row r="1819" spans="4:31" x14ac:dyDescent="0.25">
      <c r="D1819"/>
      <c r="E1819"/>
      <c r="AE1819" s="16"/>
    </row>
    <row r="1820" spans="4:31" x14ac:dyDescent="0.25">
      <c r="D1820"/>
      <c r="E1820"/>
      <c r="AE1820" s="16"/>
    </row>
    <row r="1821" spans="4:31" x14ac:dyDescent="0.25">
      <c r="D1821"/>
      <c r="E1821"/>
      <c r="AE1821" s="16"/>
    </row>
    <row r="1822" spans="4:31" x14ac:dyDescent="0.25">
      <c r="D1822"/>
      <c r="E1822"/>
      <c r="AE1822" s="16"/>
    </row>
    <row r="1823" spans="4:31" x14ac:dyDescent="0.25">
      <c r="D1823"/>
      <c r="E1823"/>
      <c r="AE1823" s="16"/>
    </row>
    <row r="1824" spans="4:31" x14ac:dyDescent="0.25">
      <c r="D1824"/>
      <c r="E1824"/>
      <c r="AE1824" s="16"/>
    </row>
    <row r="1825" spans="4:31" x14ac:dyDescent="0.25">
      <c r="D1825"/>
      <c r="E1825"/>
      <c r="AE1825" s="16"/>
    </row>
    <row r="1826" spans="4:31" x14ac:dyDescent="0.25">
      <c r="D1826"/>
      <c r="E1826"/>
      <c r="AE1826" s="16"/>
    </row>
    <row r="1827" spans="4:31" x14ac:dyDescent="0.25">
      <c r="D1827"/>
      <c r="E1827"/>
      <c r="AE1827" s="16"/>
    </row>
    <row r="1828" spans="4:31" x14ac:dyDescent="0.25">
      <c r="D1828"/>
      <c r="E1828"/>
      <c r="AE1828" s="16"/>
    </row>
    <row r="1829" spans="4:31" x14ac:dyDescent="0.25">
      <c r="D1829"/>
      <c r="E1829"/>
      <c r="AE1829" s="16"/>
    </row>
    <row r="1830" spans="4:31" x14ac:dyDescent="0.25">
      <c r="D1830"/>
      <c r="E1830"/>
      <c r="AE1830" s="16"/>
    </row>
    <row r="1831" spans="4:31" x14ac:dyDescent="0.25">
      <c r="D1831"/>
      <c r="E1831"/>
      <c r="AE1831" s="16"/>
    </row>
    <row r="1832" spans="4:31" x14ac:dyDescent="0.25">
      <c r="D1832"/>
      <c r="E1832"/>
      <c r="AE1832" s="16"/>
    </row>
    <row r="1833" spans="4:31" x14ac:dyDescent="0.25">
      <c r="D1833"/>
      <c r="E1833"/>
      <c r="AE1833" s="16"/>
    </row>
    <row r="1834" spans="4:31" x14ac:dyDescent="0.25">
      <c r="D1834"/>
      <c r="E1834"/>
      <c r="AE1834" s="16"/>
    </row>
    <row r="1835" spans="4:31" x14ac:dyDescent="0.25">
      <c r="D1835"/>
      <c r="E1835"/>
      <c r="AE1835" s="16"/>
    </row>
    <row r="1836" spans="4:31" x14ac:dyDescent="0.25">
      <c r="D1836"/>
      <c r="E1836"/>
      <c r="AE1836" s="16"/>
    </row>
    <row r="1837" spans="4:31" x14ac:dyDescent="0.25">
      <c r="D1837"/>
      <c r="E1837"/>
      <c r="AE1837" s="16"/>
    </row>
    <row r="1838" spans="4:31" x14ac:dyDescent="0.25">
      <c r="D1838"/>
      <c r="E1838"/>
      <c r="AE1838" s="16"/>
    </row>
    <row r="1839" spans="4:31" x14ac:dyDescent="0.25">
      <c r="D1839"/>
      <c r="E1839"/>
      <c r="AE1839" s="16"/>
    </row>
    <row r="1840" spans="4:31" x14ac:dyDescent="0.25">
      <c r="D1840"/>
      <c r="E1840"/>
      <c r="AE1840" s="16"/>
    </row>
    <row r="1841" spans="4:31" x14ac:dyDescent="0.25">
      <c r="D1841"/>
      <c r="E1841"/>
      <c r="AE1841" s="16"/>
    </row>
    <row r="1842" spans="4:31" x14ac:dyDescent="0.25">
      <c r="D1842"/>
      <c r="E1842"/>
      <c r="AE1842" s="16"/>
    </row>
    <row r="1843" spans="4:31" x14ac:dyDescent="0.25">
      <c r="D1843"/>
      <c r="E1843"/>
      <c r="AE1843" s="16"/>
    </row>
    <row r="1844" spans="4:31" x14ac:dyDescent="0.25">
      <c r="D1844"/>
      <c r="E1844"/>
      <c r="AE1844" s="16"/>
    </row>
    <row r="1845" spans="4:31" x14ac:dyDescent="0.25">
      <c r="D1845"/>
      <c r="E1845"/>
      <c r="AE1845" s="16"/>
    </row>
    <row r="1846" spans="4:31" x14ac:dyDescent="0.25">
      <c r="D1846"/>
      <c r="E1846"/>
      <c r="AE1846" s="16"/>
    </row>
    <row r="1847" spans="4:31" x14ac:dyDescent="0.25">
      <c r="D1847"/>
      <c r="E1847"/>
      <c r="AE1847" s="16"/>
    </row>
    <row r="1848" spans="4:31" x14ac:dyDescent="0.25">
      <c r="D1848"/>
      <c r="E1848"/>
      <c r="AE1848" s="16"/>
    </row>
    <row r="1849" spans="4:31" x14ac:dyDescent="0.25">
      <c r="D1849"/>
      <c r="E1849"/>
      <c r="AE1849" s="16"/>
    </row>
    <row r="1850" spans="4:31" x14ac:dyDescent="0.25">
      <c r="D1850"/>
      <c r="E1850"/>
      <c r="AE1850" s="16"/>
    </row>
    <row r="1851" spans="4:31" x14ac:dyDescent="0.25">
      <c r="D1851"/>
      <c r="E1851"/>
      <c r="AE1851" s="16"/>
    </row>
    <row r="1852" spans="4:31" x14ac:dyDescent="0.25">
      <c r="D1852"/>
      <c r="E1852"/>
      <c r="AE1852" s="16"/>
    </row>
    <row r="1853" spans="4:31" x14ac:dyDescent="0.25">
      <c r="D1853"/>
      <c r="E1853"/>
      <c r="AE1853" s="16"/>
    </row>
    <row r="1854" spans="4:31" x14ac:dyDescent="0.25">
      <c r="D1854"/>
      <c r="E1854"/>
      <c r="AE1854" s="16"/>
    </row>
    <row r="1855" spans="4:31" x14ac:dyDescent="0.25">
      <c r="D1855"/>
      <c r="E1855"/>
      <c r="AE1855" s="16"/>
    </row>
    <row r="1856" spans="4:31" x14ac:dyDescent="0.25">
      <c r="D1856"/>
      <c r="E1856"/>
      <c r="AE1856" s="16"/>
    </row>
    <row r="1857" spans="4:31" x14ac:dyDescent="0.25">
      <c r="D1857"/>
      <c r="E1857"/>
      <c r="AE1857" s="16"/>
    </row>
    <row r="1858" spans="4:31" x14ac:dyDescent="0.25">
      <c r="D1858"/>
      <c r="E1858"/>
      <c r="AE1858" s="16"/>
    </row>
    <row r="1859" spans="4:31" x14ac:dyDescent="0.25">
      <c r="D1859"/>
      <c r="E1859"/>
      <c r="AE1859" s="16"/>
    </row>
    <row r="1860" spans="4:31" x14ac:dyDescent="0.25">
      <c r="D1860"/>
      <c r="E1860"/>
      <c r="AE1860" s="16"/>
    </row>
    <row r="1861" spans="4:31" x14ac:dyDescent="0.25">
      <c r="D1861"/>
      <c r="E1861"/>
      <c r="AE1861" s="16"/>
    </row>
    <row r="1862" spans="4:31" x14ac:dyDescent="0.25">
      <c r="D1862"/>
      <c r="E1862"/>
      <c r="AE1862" s="16"/>
    </row>
    <row r="1863" spans="4:31" x14ac:dyDescent="0.25">
      <c r="D1863"/>
      <c r="E1863"/>
      <c r="AE1863" s="16"/>
    </row>
    <row r="1864" spans="4:31" x14ac:dyDescent="0.25">
      <c r="D1864"/>
      <c r="E1864"/>
      <c r="AE1864" s="16"/>
    </row>
    <row r="1865" spans="4:31" x14ac:dyDescent="0.25">
      <c r="D1865"/>
      <c r="E1865"/>
      <c r="AE1865" s="16"/>
    </row>
    <row r="1866" spans="4:31" x14ac:dyDescent="0.25">
      <c r="D1866"/>
      <c r="E1866"/>
      <c r="AE1866" s="16"/>
    </row>
    <row r="1867" spans="4:31" x14ac:dyDescent="0.25">
      <c r="D1867"/>
      <c r="E1867"/>
      <c r="AE1867" s="16"/>
    </row>
    <row r="1868" spans="4:31" x14ac:dyDescent="0.25">
      <c r="D1868"/>
      <c r="E1868"/>
      <c r="AE1868" s="16"/>
    </row>
    <row r="1869" spans="4:31" x14ac:dyDescent="0.25">
      <c r="D1869"/>
      <c r="E1869"/>
      <c r="AE1869" s="16"/>
    </row>
    <row r="1870" spans="4:31" x14ac:dyDescent="0.25">
      <c r="D1870"/>
      <c r="E1870"/>
      <c r="AE1870" s="16"/>
    </row>
    <row r="1871" spans="4:31" x14ac:dyDescent="0.25">
      <c r="D1871"/>
      <c r="E1871"/>
      <c r="AE1871" s="16"/>
    </row>
    <row r="1872" spans="4:31" x14ac:dyDescent="0.25">
      <c r="D1872"/>
      <c r="E1872"/>
      <c r="AE1872" s="16"/>
    </row>
    <row r="1873" spans="4:31" x14ac:dyDescent="0.25">
      <c r="D1873"/>
      <c r="E1873"/>
      <c r="AE1873" s="16"/>
    </row>
    <row r="1874" spans="4:31" x14ac:dyDescent="0.25">
      <c r="D1874"/>
      <c r="E1874"/>
      <c r="AE1874" s="16"/>
    </row>
    <row r="1875" spans="4:31" x14ac:dyDescent="0.25">
      <c r="D1875"/>
      <c r="E1875"/>
      <c r="AE1875" s="16"/>
    </row>
    <row r="1876" spans="4:31" x14ac:dyDescent="0.25">
      <c r="D1876"/>
      <c r="E1876"/>
      <c r="AE1876" s="16"/>
    </row>
    <row r="1877" spans="4:31" x14ac:dyDescent="0.25">
      <c r="D1877"/>
      <c r="E1877"/>
      <c r="AE1877" s="16"/>
    </row>
    <row r="1878" spans="4:31" x14ac:dyDescent="0.25">
      <c r="D1878"/>
      <c r="E1878"/>
      <c r="AE1878" s="16"/>
    </row>
    <row r="1879" spans="4:31" x14ac:dyDescent="0.25">
      <c r="D1879"/>
      <c r="E1879"/>
      <c r="AE1879" s="16"/>
    </row>
    <row r="1880" spans="4:31" x14ac:dyDescent="0.25">
      <c r="D1880"/>
      <c r="E1880"/>
      <c r="AE1880" s="16"/>
    </row>
    <row r="1881" spans="4:31" x14ac:dyDescent="0.25">
      <c r="D1881"/>
      <c r="E1881"/>
      <c r="AE1881" s="16"/>
    </row>
    <row r="1882" spans="4:31" x14ac:dyDescent="0.25">
      <c r="D1882"/>
      <c r="E1882"/>
      <c r="AE1882" s="16"/>
    </row>
    <row r="1883" spans="4:31" x14ac:dyDescent="0.25">
      <c r="D1883"/>
      <c r="E1883"/>
      <c r="AE1883" s="16"/>
    </row>
    <row r="1884" spans="4:31" x14ac:dyDescent="0.25">
      <c r="D1884"/>
      <c r="E1884"/>
      <c r="AE1884" s="16"/>
    </row>
    <row r="1885" spans="4:31" x14ac:dyDescent="0.25">
      <c r="D1885"/>
      <c r="E1885"/>
      <c r="AE1885" s="16"/>
    </row>
    <row r="1886" spans="4:31" x14ac:dyDescent="0.25">
      <c r="D1886"/>
      <c r="E1886"/>
      <c r="AE1886" s="16"/>
    </row>
    <row r="1887" spans="4:31" x14ac:dyDescent="0.25">
      <c r="D1887"/>
      <c r="E1887"/>
      <c r="AE1887" s="16"/>
    </row>
    <row r="1888" spans="4:31" x14ac:dyDescent="0.25">
      <c r="D1888"/>
      <c r="E1888"/>
      <c r="AE1888" s="16"/>
    </row>
    <row r="1889" spans="4:31" x14ac:dyDescent="0.25">
      <c r="D1889"/>
      <c r="E1889"/>
      <c r="AE1889" s="16"/>
    </row>
    <row r="1890" spans="4:31" x14ac:dyDescent="0.25">
      <c r="D1890"/>
      <c r="E1890"/>
      <c r="AE1890" s="16"/>
    </row>
    <row r="1891" spans="4:31" x14ac:dyDescent="0.25">
      <c r="D1891"/>
      <c r="E1891"/>
      <c r="AE1891" s="16"/>
    </row>
    <row r="1892" spans="4:31" x14ac:dyDescent="0.25">
      <c r="D1892"/>
      <c r="E1892"/>
      <c r="AE1892" s="16"/>
    </row>
    <row r="1893" spans="4:31" x14ac:dyDescent="0.25">
      <c r="D1893"/>
      <c r="E1893"/>
      <c r="AE1893" s="16"/>
    </row>
    <row r="1894" spans="4:31" x14ac:dyDescent="0.25">
      <c r="D1894"/>
      <c r="E1894"/>
      <c r="AE1894" s="16"/>
    </row>
    <row r="1895" spans="4:31" x14ac:dyDescent="0.25">
      <c r="D1895"/>
      <c r="E1895"/>
      <c r="AE1895" s="16"/>
    </row>
    <row r="1896" spans="4:31" x14ac:dyDescent="0.25">
      <c r="D1896"/>
      <c r="E1896"/>
      <c r="AE1896" s="16"/>
    </row>
    <row r="1897" spans="4:31" x14ac:dyDescent="0.25">
      <c r="D1897"/>
      <c r="E1897"/>
      <c r="AE1897" s="16"/>
    </row>
    <row r="1898" spans="4:31" x14ac:dyDescent="0.25">
      <c r="D1898"/>
      <c r="E1898"/>
      <c r="AE1898" s="16"/>
    </row>
    <row r="1899" spans="4:31" x14ac:dyDescent="0.25">
      <c r="D1899"/>
      <c r="E1899"/>
      <c r="AE1899" s="16"/>
    </row>
    <row r="1900" spans="4:31" x14ac:dyDescent="0.25">
      <c r="D1900"/>
      <c r="E1900"/>
      <c r="AE1900" s="16"/>
    </row>
    <row r="1901" spans="4:31" x14ac:dyDescent="0.25">
      <c r="D1901"/>
      <c r="E1901"/>
      <c r="AE1901" s="16"/>
    </row>
    <row r="1902" spans="4:31" x14ac:dyDescent="0.25">
      <c r="D1902"/>
      <c r="E1902"/>
      <c r="AE1902" s="16"/>
    </row>
    <row r="1903" spans="4:31" x14ac:dyDescent="0.25">
      <c r="D1903"/>
      <c r="E1903"/>
      <c r="AE1903" s="16"/>
    </row>
    <row r="1904" spans="4:31" x14ac:dyDescent="0.25">
      <c r="D1904"/>
      <c r="E1904"/>
      <c r="AE1904" s="16"/>
    </row>
    <row r="1905" spans="4:31" x14ac:dyDescent="0.25">
      <c r="D1905"/>
      <c r="E1905"/>
      <c r="AE1905" s="16"/>
    </row>
    <row r="1906" spans="4:31" x14ac:dyDescent="0.25">
      <c r="D1906"/>
      <c r="E1906"/>
      <c r="AE1906" s="16"/>
    </row>
    <row r="1907" spans="4:31" x14ac:dyDescent="0.25">
      <c r="D1907"/>
      <c r="E1907"/>
      <c r="AE1907" s="16"/>
    </row>
    <row r="1908" spans="4:31" x14ac:dyDescent="0.25">
      <c r="D1908"/>
      <c r="E1908"/>
      <c r="AE1908" s="16"/>
    </row>
    <row r="1909" spans="4:31" x14ac:dyDescent="0.25">
      <c r="D1909"/>
      <c r="E1909"/>
      <c r="AE1909" s="16"/>
    </row>
    <row r="1910" spans="4:31" x14ac:dyDescent="0.25">
      <c r="D1910"/>
      <c r="E1910"/>
      <c r="AE1910" s="16"/>
    </row>
    <row r="1911" spans="4:31" x14ac:dyDescent="0.25">
      <c r="D1911"/>
      <c r="E1911"/>
      <c r="AE1911" s="16"/>
    </row>
    <row r="1912" spans="4:31" x14ac:dyDescent="0.25">
      <c r="D1912"/>
      <c r="E1912"/>
      <c r="AE1912" s="16"/>
    </row>
    <row r="1913" spans="4:31" x14ac:dyDescent="0.25">
      <c r="D1913"/>
      <c r="E1913"/>
      <c r="AE1913" s="16"/>
    </row>
    <row r="1914" spans="4:31" x14ac:dyDescent="0.25">
      <c r="D1914"/>
      <c r="E1914"/>
      <c r="AE1914" s="16"/>
    </row>
    <row r="1915" spans="4:31" x14ac:dyDescent="0.25">
      <c r="D1915"/>
      <c r="E1915"/>
      <c r="AE1915" s="16"/>
    </row>
    <row r="1916" spans="4:31" x14ac:dyDescent="0.25">
      <c r="D1916"/>
      <c r="E1916"/>
      <c r="AE1916" s="16"/>
    </row>
    <row r="1917" spans="4:31" x14ac:dyDescent="0.25">
      <c r="D1917"/>
      <c r="E1917"/>
      <c r="AE1917" s="16"/>
    </row>
    <row r="1918" spans="4:31" x14ac:dyDescent="0.25">
      <c r="D1918"/>
      <c r="E1918"/>
      <c r="AE1918" s="16"/>
    </row>
    <row r="1919" spans="4:31" x14ac:dyDescent="0.25">
      <c r="D1919"/>
      <c r="E1919"/>
      <c r="AE1919" s="16"/>
    </row>
    <row r="1920" spans="4:31" x14ac:dyDescent="0.25">
      <c r="D1920"/>
      <c r="E1920"/>
      <c r="AE1920" s="16"/>
    </row>
    <row r="1921" spans="4:31" x14ac:dyDescent="0.25">
      <c r="D1921"/>
      <c r="E1921"/>
      <c r="AE1921" s="16"/>
    </row>
    <row r="1922" spans="4:31" x14ac:dyDescent="0.25">
      <c r="D1922"/>
      <c r="E1922"/>
      <c r="AE1922" s="16"/>
    </row>
    <row r="1923" spans="4:31" x14ac:dyDescent="0.25">
      <c r="D1923"/>
      <c r="E1923"/>
      <c r="AE1923" s="16"/>
    </row>
    <row r="1924" spans="4:31" x14ac:dyDescent="0.25">
      <c r="D1924"/>
      <c r="E1924"/>
      <c r="AE1924" s="16"/>
    </row>
    <row r="1925" spans="4:31" x14ac:dyDescent="0.25">
      <c r="D1925"/>
      <c r="E1925"/>
      <c r="AE1925" s="16"/>
    </row>
    <row r="1926" spans="4:31" x14ac:dyDescent="0.25">
      <c r="D1926"/>
      <c r="E1926"/>
      <c r="AE1926" s="16"/>
    </row>
    <row r="1927" spans="4:31" x14ac:dyDescent="0.25">
      <c r="D1927"/>
      <c r="E1927"/>
      <c r="AE1927" s="16"/>
    </row>
    <row r="1928" spans="4:31" x14ac:dyDescent="0.25">
      <c r="D1928"/>
      <c r="E1928"/>
      <c r="AE1928" s="16"/>
    </row>
    <row r="1929" spans="4:31" x14ac:dyDescent="0.25">
      <c r="D1929"/>
      <c r="E1929"/>
      <c r="AE1929" s="16"/>
    </row>
    <row r="1930" spans="4:31" x14ac:dyDescent="0.25">
      <c r="D1930"/>
      <c r="E1930"/>
      <c r="AE1930" s="16"/>
    </row>
    <row r="1931" spans="4:31" x14ac:dyDescent="0.25">
      <c r="D1931"/>
      <c r="E1931"/>
      <c r="AE1931" s="16"/>
    </row>
    <row r="1932" spans="4:31" x14ac:dyDescent="0.25">
      <c r="D1932"/>
      <c r="E1932"/>
      <c r="AE1932" s="16"/>
    </row>
    <row r="1933" spans="4:31" x14ac:dyDescent="0.25">
      <c r="D1933"/>
      <c r="E1933"/>
      <c r="AE1933" s="16"/>
    </row>
    <row r="1934" spans="4:31" x14ac:dyDescent="0.25">
      <c r="D1934"/>
      <c r="E1934"/>
      <c r="AE1934" s="16"/>
    </row>
    <row r="1935" spans="4:31" x14ac:dyDescent="0.25">
      <c r="D1935"/>
      <c r="E1935"/>
      <c r="AE1935" s="16"/>
    </row>
    <row r="1936" spans="4:31" x14ac:dyDescent="0.25">
      <c r="D1936"/>
      <c r="E1936"/>
      <c r="AE1936" s="16"/>
    </row>
    <row r="1937" spans="4:31" x14ac:dyDescent="0.25">
      <c r="D1937"/>
      <c r="E1937"/>
      <c r="AE1937" s="16"/>
    </row>
    <row r="1938" spans="4:31" x14ac:dyDescent="0.25">
      <c r="D1938"/>
      <c r="E1938"/>
      <c r="AE1938" s="16"/>
    </row>
    <row r="1939" spans="4:31" x14ac:dyDescent="0.25">
      <c r="D1939"/>
      <c r="E1939"/>
      <c r="AE1939" s="16"/>
    </row>
    <row r="1940" spans="4:31" x14ac:dyDescent="0.25">
      <c r="D1940"/>
      <c r="E1940"/>
      <c r="AE1940" s="16"/>
    </row>
    <row r="1941" spans="4:31" x14ac:dyDescent="0.25">
      <c r="D1941"/>
      <c r="E1941"/>
      <c r="AE1941" s="16"/>
    </row>
    <row r="1942" spans="4:31" x14ac:dyDescent="0.25">
      <c r="D1942"/>
      <c r="E1942"/>
      <c r="AE1942" s="16"/>
    </row>
    <row r="1943" spans="4:31" x14ac:dyDescent="0.25">
      <c r="D1943"/>
      <c r="E1943"/>
      <c r="AE1943" s="16"/>
    </row>
    <row r="1944" spans="4:31" x14ac:dyDescent="0.25">
      <c r="D1944"/>
      <c r="E1944"/>
      <c r="AE1944" s="16"/>
    </row>
    <row r="1945" spans="4:31" x14ac:dyDescent="0.25">
      <c r="D1945"/>
      <c r="E1945"/>
      <c r="AE1945" s="16"/>
    </row>
    <row r="1946" spans="4:31" x14ac:dyDescent="0.25">
      <c r="D1946"/>
      <c r="E1946"/>
      <c r="AE1946" s="16"/>
    </row>
    <row r="1947" spans="4:31" x14ac:dyDescent="0.25">
      <c r="D1947"/>
      <c r="E1947"/>
      <c r="AE1947" s="16"/>
    </row>
    <row r="1948" spans="4:31" x14ac:dyDescent="0.25">
      <c r="D1948"/>
      <c r="E1948"/>
      <c r="AE1948" s="16"/>
    </row>
    <row r="1949" spans="4:31" x14ac:dyDescent="0.25">
      <c r="D1949"/>
      <c r="E1949"/>
      <c r="AE1949" s="16"/>
    </row>
    <row r="1950" spans="4:31" x14ac:dyDescent="0.25">
      <c r="D1950"/>
      <c r="E1950"/>
      <c r="AE1950" s="16"/>
    </row>
    <row r="1951" spans="4:31" x14ac:dyDescent="0.25">
      <c r="D1951"/>
      <c r="E1951"/>
      <c r="AE1951" s="16"/>
    </row>
    <row r="1952" spans="4:31" x14ac:dyDescent="0.25">
      <c r="D1952"/>
      <c r="E1952"/>
      <c r="AE1952" s="16"/>
    </row>
    <row r="1953" spans="4:31" x14ac:dyDescent="0.25">
      <c r="D1953"/>
      <c r="E1953"/>
      <c r="AE1953" s="16"/>
    </row>
    <row r="1954" spans="4:31" x14ac:dyDescent="0.25">
      <c r="D1954"/>
      <c r="E1954"/>
      <c r="AE1954" s="16"/>
    </row>
    <row r="1955" spans="4:31" x14ac:dyDescent="0.25">
      <c r="D1955"/>
      <c r="E1955"/>
      <c r="AE1955" s="16"/>
    </row>
    <row r="1956" spans="4:31" x14ac:dyDescent="0.25">
      <c r="D1956"/>
      <c r="E1956"/>
      <c r="AE1956" s="16"/>
    </row>
    <row r="1957" spans="4:31" x14ac:dyDescent="0.25">
      <c r="D1957"/>
      <c r="E1957"/>
      <c r="AE1957" s="16"/>
    </row>
    <row r="1958" spans="4:31" x14ac:dyDescent="0.25">
      <c r="D1958"/>
      <c r="E1958"/>
      <c r="AE1958" s="16"/>
    </row>
    <row r="1959" spans="4:31" x14ac:dyDescent="0.25">
      <c r="D1959"/>
      <c r="E1959"/>
      <c r="AE1959" s="16"/>
    </row>
    <row r="1960" spans="4:31" x14ac:dyDescent="0.25">
      <c r="D1960"/>
      <c r="E1960"/>
      <c r="AE1960" s="16"/>
    </row>
    <row r="1961" spans="4:31" x14ac:dyDescent="0.25">
      <c r="D1961"/>
      <c r="E1961"/>
      <c r="AE1961" s="16"/>
    </row>
    <row r="1962" spans="4:31" x14ac:dyDescent="0.25">
      <c r="D1962"/>
      <c r="E1962"/>
      <c r="AE1962" s="16"/>
    </row>
    <row r="1963" spans="4:31" x14ac:dyDescent="0.25">
      <c r="D1963"/>
      <c r="E1963"/>
      <c r="AE1963" s="16"/>
    </row>
    <row r="1964" spans="4:31" x14ac:dyDescent="0.25">
      <c r="D1964"/>
      <c r="E1964"/>
      <c r="AE1964" s="16"/>
    </row>
    <row r="1965" spans="4:31" x14ac:dyDescent="0.25">
      <c r="D1965"/>
      <c r="E1965"/>
      <c r="AE1965" s="16"/>
    </row>
    <row r="1966" spans="4:31" x14ac:dyDescent="0.25">
      <c r="D1966"/>
      <c r="E1966"/>
      <c r="AE1966" s="16"/>
    </row>
    <row r="1967" spans="4:31" x14ac:dyDescent="0.25">
      <c r="D1967"/>
      <c r="E1967"/>
      <c r="AE1967" s="16"/>
    </row>
    <row r="1968" spans="4:31" x14ac:dyDescent="0.25">
      <c r="D1968"/>
      <c r="E1968"/>
      <c r="AE1968" s="16"/>
    </row>
    <row r="1969" spans="4:31" x14ac:dyDescent="0.25">
      <c r="D1969"/>
      <c r="E1969"/>
      <c r="AE1969" s="16"/>
    </row>
    <row r="1970" spans="4:31" x14ac:dyDescent="0.25">
      <c r="D1970"/>
      <c r="E1970"/>
      <c r="AE1970" s="16"/>
    </row>
    <row r="1971" spans="4:31" x14ac:dyDescent="0.25">
      <c r="D1971"/>
      <c r="E1971"/>
      <c r="AE1971" s="16"/>
    </row>
    <row r="1972" spans="4:31" x14ac:dyDescent="0.25">
      <c r="D1972"/>
      <c r="E1972"/>
      <c r="AE1972" s="16"/>
    </row>
    <row r="1973" spans="4:31" x14ac:dyDescent="0.25">
      <c r="D1973"/>
      <c r="E1973"/>
      <c r="AE1973" s="16"/>
    </row>
    <row r="1974" spans="4:31" x14ac:dyDescent="0.25">
      <c r="D1974"/>
      <c r="E1974"/>
      <c r="AE1974" s="16"/>
    </row>
    <row r="1975" spans="4:31" x14ac:dyDescent="0.25">
      <c r="D1975"/>
      <c r="E1975"/>
      <c r="AE1975" s="16"/>
    </row>
    <row r="1976" spans="4:31" x14ac:dyDescent="0.25">
      <c r="D1976"/>
      <c r="E1976"/>
      <c r="AE1976" s="16"/>
    </row>
    <row r="1977" spans="4:31" x14ac:dyDescent="0.25">
      <c r="D1977"/>
      <c r="E1977"/>
      <c r="AE1977" s="16"/>
    </row>
    <row r="1978" spans="4:31" x14ac:dyDescent="0.25">
      <c r="D1978"/>
      <c r="E1978"/>
      <c r="AE1978" s="16"/>
    </row>
    <row r="1979" spans="4:31" x14ac:dyDescent="0.25">
      <c r="D1979"/>
      <c r="E1979"/>
      <c r="AE1979" s="16"/>
    </row>
    <row r="1980" spans="4:31" x14ac:dyDescent="0.25">
      <c r="D1980"/>
      <c r="E1980"/>
      <c r="AE1980" s="16"/>
    </row>
    <row r="1981" spans="4:31" x14ac:dyDescent="0.25">
      <c r="D1981"/>
      <c r="E1981"/>
      <c r="AE1981" s="16"/>
    </row>
    <row r="1982" spans="4:31" x14ac:dyDescent="0.25">
      <c r="D1982"/>
      <c r="E1982"/>
      <c r="AE1982" s="16"/>
    </row>
    <row r="1983" spans="4:31" x14ac:dyDescent="0.25">
      <c r="D1983"/>
      <c r="E1983"/>
      <c r="AE1983" s="16"/>
    </row>
    <row r="1984" spans="4:31" x14ac:dyDescent="0.25">
      <c r="D1984"/>
      <c r="E1984"/>
      <c r="AE1984" s="16"/>
    </row>
    <row r="1985" spans="4:31" x14ac:dyDescent="0.25">
      <c r="D1985"/>
      <c r="E1985"/>
      <c r="AE1985" s="16"/>
    </row>
    <row r="1986" spans="4:31" x14ac:dyDescent="0.25">
      <c r="D1986"/>
      <c r="E1986"/>
      <c r="AE1986" s="16"/>
    </row>
    <row r="1987" spans="4:31" x14ac:dyDescent="0.25">
      <c r="D1987"/>
      <c r="E1987"/>
      <c r="AE1987" s="16"/>
    </row>
    <row r="1988" spans="4:31" x14ac:dyDescent="0.25">
      <c r="D1988"/>
      <c r="E1988"/>
      <c r="AE1988" s="16"/>
    </row>
    <row r="1989" spans="4:31" x14ac:dyDescent="0.25">
      <c r="D1989"/>
      <c r="E1989"/>
      <c r="AE1989" s="16"/>
    </row>
    <row r="1990" spans="4:31" x14ac:dyDescent="0.25">
      <c r="D1990"/>
      <c r="E1990"/>
      <c r="AE1990" s="16"/>
    </row>
    <row r="1991" spans="4:31" x14ac:dyDescent="0.25">
      <c r="D1991"/>
      <c r="E1991"/>
      <c r="AE1991" s="16"/>
    </row>
    <row r="1992" spans="4:31" x14ac:dyDescent="0.25">
      <c r="D1992"/>
      <c r="E1992"/>
      <c r="AE1992" s="16"/>
    </row>
    <row r="1993" spans="4:31" x14ac:dyDescent="0.25">
      <c r="D1993"/>
      <c r="E1993"/>
      <c r="AE1993" s="16"/>
    </row>
    <row r="1994" spans="4:31" x14ac:dyDescent="0.25">
      <c r="D1994"/>
      <c r="E1994"/>
      <c r="AE1994" s="16"/>
    </row>
    <row r="1995" spans="4:31" x14ac:dyDescent="0.25">
      <c r="D1995"/>
      <c r="E1995"/>
      <c r="AE1995" s="16"/>
    </row>
    <row r="1996" spans="4:31" x14ac:dyDescent="0.25">
      <c r="D1996"/>
      <c r="E1996"/>
      <c r="AE1996" s="16"/>
    </row>
    <row r="1997" spans="4:31" x14ac:dyDescent="0.25">
      <c r="D1997"/>
      <c r="E1997"/>
      <c r="AE1997" s="16"/>
    </row>
    <row r="1998" spans="4:31" x14ac:dyDescent="0.25">
      <c r="D1998"/>
      <c r="E1998"/>
      <c r="AE1998" s="16"/>
    </row>
    <row r="1999" spans="4:31" x14ac:dyDescent="0.25">
      <c r="D1999"/>
      <c r="E1999"/>
      <c r="AE1999" s="16"/>
    </row>
    <row r="2000" spans="4:31" x14ac:dyDescent="0.25">
      <c r="D2000"/>
      <c r="E2000"/>
      <c r="AE2000" s="16"/>
    </row>
    <row r="2001" spans="4:31" x14ac:dyDescent="0.25">
      <c r="D2001"/>
      <c r="E2001"/>
      <c r="AE2001" s="16"/>
    </row>
    <row r="2002" spans="4:31" x14ac:dyDescent="0.25">
      <c r="D2002"/>
      <c r="E2002"/>
      <c r="AE2002" s="16"/>
    </row>
    <row r="2003" spans="4:31" x14ac:dyDescent="0.25">
      <c r="D2003"/>
      <c r="E2003"/>
      <c r="AE2003" s="16"/>
    </row>
    <row r="2004" spans="4:31" x14ac:dyDescent="0.25">
      <c r="D2004"/>
      <c r="E2004"/>
      <c r="AE2004" s="16"/>
    </row>
    <row r="2005" spans="4:31" x14ac:dyDescent="0.25">
      <c r="D2005"/>
      <c r="E2005"/>
      <c r="AE2005" s="16"/>
    </row>
    <row r="2006" spans="4:31" x14ac:dyDescent="0.25">
      <c r="D2006"/>
      <c r="E2006"/>
      <c r="AE2006" s="16"/>
    </row>
    <row r="2007" spans="4:31" x14ac:dyDescent="0.25">
      <c r="D2007"/>
      <c r="E2007"/>
      <c r="AE2007" s="16"/>
    </row>
    <row r="2008" spans="4:31" x14ac:dyDescent="0.25">
      <c r="D2008"/>
      <c r="E2008"/>
      <c r="AE2008" s="16"/>
    </row>
    <row r="2009" spans="4:31" x14ac:dyDescent="0.25">
      <c r="D2009"/>
      <c r="E2009"/>
      <c r="AE2009" s="16"/>
    </row>
    <row r="2010" spans="4:31" x14ac:dyDescent="0.25">
      <c r="D2010"/>
      <c r="E2010"/>
      <c r="AE2010" s="16"/>
    </row>
    <row r="2011" spans="4:31" x14ac:dyDescent="0.25">
      <c r="D2011"/>
      <c r="E2011"/>
      <c r="AE2011" s="16"/>
    </row>
    <row r="2012" spans="4:31" x14ac:dyDescent="0.25">
      <c r="D2012"/>
      <c r="E2012"/>
      <c r="AE2012" s="16"/>
    </row>
    <row r="2013" spans="4:31" x14ac:dyDescent="0.25">
      <c r="D2013"/>
      <c r="E2013"/>
      <c r="AE2013" s="16"/>
    </row>
    <row r="2014" spans="4:31" x14ac:dyDescent="0.25">
      <c r="D2014"/>
      <c r="E2014"/>
      <c r="AE2014" s="16"/>
    </row>
    <row r="2015" spans="4:31" x14ac:dyDescent="0.25">
      <c r="D2015"/>
      <c r="E2015"/>
      <c r="AE2015" s="16"/>
    </row>
    <row r="2016" spans="4:31" x14ac:dyDescent="0.25">
      <c r="D2016"/>
      <c r="E2016"/>
      <c r="AE2016" s="16"/>
    </row>
    <row r="2017" spans="4:31" x14ac:dyDescent="0.25">
      <c r="D2017"/>
      <c r="E2017"/>
      <c r="AE2017" s="16"/>
    </row>
    <row r="2018" spans="4:31" x14ac:dyDescent="0.25">
      <c r="D2018"/>
      <c r="E2018"/>
      <c r="AE2018" s="16"/>
    </row>
    <row r="2019" spans="4:31" x14ac:dyDescent="0.25">
      <c r="D2019"/>
      <c r="E2019"/>
      <c r="AE2019" s="16"/>
    </row>
    <row r="2020" spans="4:31" x14ac:dyDescent="0.25">
      <c r="D2020"/>
      <c r="E2020"/>
      <c r="AE2020" s="16"/>
    </row>
    <row r="2021" spans="4:31" x14ac:dyDescent="0.25">
      <c r="D2021"/>
      <c r="E2021"/>
      <c r="AE2021" s="16"/>
    </row>
    <row r="2022" spans="4:31" x14ac:dyDescent="0.25">
      <c r="D2022"/>
      <c r="E2022"/>
      <c r="AE2022" s="16"/>
    </row>
    <row r="2023" spans="4:31" x14ac:dyDescent="0.25">
      <c r="D2023"/>
      <c r="E2023"/>
      <c r="AE2023" s="16"/>
    </row>
    <row r="2024" spans="4:31" x14ac:dyDescent="0.25">
      <c r="D2024"/>
      <c r="E2024"/>
      <c r="AE2024" s="16"/>
    </row>
    <row r="2025" spans="4:31" x14ac:dyDescent="0.25">
      <c r="D2025"/>
      <c r="E2025"/>
      <c r="AE2025" s="16"/>
    </row>
    <row r="2026" spans="4:31" x14ac:dyDescent="0.25">
      <c r="D2026"/>
      <c r="E2026"/>
      <c r="AE2026" s="16"/>
    </row>
    <row r="2027" spans="4:31" x14ac:dyDescent="0.25">
      <c r="D2027"/>
      <c r="E2027"/>
      <c r="AE2027" s="16"/>
    </row>
    <row r="2028" spans="4:31" x14ac:dyDescent="0.25">
      <c r="D2028"/>
      <c r="E2028"/>
      <c r="AE2028" s="16"/>
    </row>
    <row r="2029" spans="4:31" x14ac:dyDescent="0.25">
      <c r="D2029"/>
      <c r="E2029"/>
      <c r="AE2029" s="16"/>
    </row>
    <row r="2030" spans="4:31" x14ac:dyDescent="0.25">
      <c r="D2030"/>
      <c r="E2030"/>
      <c r="AE2030" s="16"/>
    </row>
    <row r="2031" spans="4:31" x14ac:dyDescent="0.25">
      <c r="D2031"/>
      <c r="E2031"/>
      <c r="AE2031" s="16"/>
    </row>
    <row r="2032" spans="4:31" x14ac:dyDescent="0.25">
      <c r="D2032"/>
      <c r="E2032"/>
      <c r="AE2032" s="16"/>
    </row>
    <row r="2033" spans="4:31" x14ac:dyDescent="0.25">
      <c r="D2033"/>
      <c r="E2033"/>
      <c r="AE2033" s="16"/>
    </row>
    <row r="2034" spans="4:31" x14ac:dyDescent="0.25">
      <c r="D2034"/>
      <c r="E2034"/>
      <c r="AE2034" s="16"/>
    </row>
    <row r="2035" spans="4:31" x14ac:dyDescent="0.25">
      <c r="D2035"/>
      <c r="E2035"/>
      <c r="AE2035" s="16"/>
    </row>
    <row r="2036" spans="4:31" x14ac:dyDescent="0.25">
      <c r="D2036"/>
      <c r="E2036"/>
      <c r="AE2036" s="16"/>
    </row>
    <row r="2037" spans="4:31" x14ac:dyDescent="0.25">
      <c r="D2037"/>
      <c r="E2037"/>
      <c r="AE2037" s="16"/>
    </row>
    <row r="2038" spans="4:31" x14ac:dyDescent="0.25">
      <c r="D2038"/>
      <c r="E2038"/>
      <c r="AE2038" s="16"/>
    </row>
    <row r="2039" spans="4:31" x14ac:dyDescent="0.25">
      <c r="D2039"/>
      <c r="E2039"/>
      <c r="AE2039" s="16"/>
    </row>
    <row r="2040" spans="4:31" x14ac:dyDescent="0.25">
      <c r="D2040"/>
      <c r="E2040"/>
      <c r="AE2040" s="16"/>
    </row>
    <row r="2041" spans="4:31" x14ac:dyDescent="0.25">
      <c r="D2041"/>
      <c r="E2041"/>
      <c r="AE2041" s="16"/>
    </row>
    <row r="2042" spans="4:31" x14ac:dyDescent="0.25">
      <c r="D2042"/>
      <c r="E2042"/>
      <c r="AE2042" s="16"/>
    </row>
    <row r="2043" spans="4:31" x14ac:dyDescent="0.25">
      <c r="D2043"/>
      <c r="E2043"/>
      <c r="AE2043" s="16"/>
    </row>
    <row r="2044" spans="4:31" x14ac:dyDescent="0.25">
      <c r="D2044"/>
      <c r="E2044"/>
      <c r="AE2044" s="16"/>
    </row>
    <row r="2045" spans="4:31" x14ac:dyDescent="0.25">
      <c r="D2045"/>
      <c r="E2045"/>
      <c r="AE2045" s="16"/>
    </row>
    <row r="2046" spans="4:31" x14ac:dyDescent="0.25">
      <c r="D2046"/>
      <c r="E2046"/>
      <c r="AE2046" s="16"/>
    </row>
    <row r="2047" spans="4:31" x14ac:dyDescent="0.25">
      <c r="D2047"/>
      <c r="E2047"/>
      <c r="AE2047" s="16"/>
    </row>
    <row r="2048" spans="4:31" x14ac:dyDescent="0.25">
      <c r="D2048"/>
      <c r="E2048"/>
      <c r="AE2048" s="16"/>
    </row>
    <row r="2049" spans="4:31" x14ac:dyDescent="0.25">
      <c r="D2049"/>
      <c r="E2049"/>
      <c r="AE2049" s="16"/>
    </row>
    <row r="2050" spans="4:31" x14ac:dyDescent="0.25">
      <c r="D2050"/>
      <c r="E2050"/>
      <c r="AE2050" s="16"/>
    </row>
    <row r="2051" spans="4:31" x14ac:dyDescent="0.25">
      <c r="D2051"/>
      <c r="E2051"/>
      <c r="AE2051" s="16"/>
    </row>
    <row r="2052" spans="4:31" x14ac:dyDescent="0.25">
      <c r="D2052"/>
      <c r="E2052"/>
      <c r="AE2052" s="16"/>
    </row>
    <row r="2053" spans="4:31" x14ac:dyDescent="0.25">
      <c r="D2053"/>
      <c r="E2053"/>
      <c r="AE2053" s="16"/>
    </row>
    <row r="2054" spans="4:31" x14ac:dyDescent="0.25">
      <c r="D2054"/>
      <c r="E2054"/>
      <c r="AE2054" s="16"/>
    </row>
    <row r="2055" spans="4:31" x14ac:dyDescent="0.25">
      <c r="D2055"/>
      <c r="E2055"/>
      <c r="AE2055" s="16"/>
    </row>
    <row r="2056" spans="4:31" x14ac:dyDescent="0.25">
      <c r="D2056"/>
      <c r="E2056"/>
      <c r="AE2056" s="16"/>
    </row>
    <row r="2057" spans="4:31" x14ac:dyDescent="0.25">
      <c r="D2057"/>
      <c r="E2057"/>
      <c r="AE2057" s="16"/>
    </row>
    <row r="2058" spans="4:31" x14ac:dyDescent="0.25">
      <c r="D2058"/>
      <c r="E2058"/>
      <c r="AE2058" s="16"/>
    </row>
    <row r="2059" spans="4:31" x14ac:dyDescent="0.25">
      <c r="D2059"/>
      <c r="E2059"/>
      <c r="AE2059" s="16"/>
    </row>
    <row r="2060" spans="4:31" x14ac:dyDescent="0.25">
      <c r="D2060"/>
      <c r="E2060"/>
      <c r="AE2060" s="16"/>
    </row>
    <row r="2061" spans="4:31" x14ac:dyDescent="0.25">
      <c r="D2061"/>
      <c r="E2061"/>
      <c r="AE2061" s="16"/>
    </row>
    <row r="2062" spans="4:31" x14ac:dyDescent="0.25">
      <c r="D2062"/>
      <c r="E2062"/>
      <c r="AE2062" s="16"/>
    </row>
    <row r="2063" spans="4:31" x14ac:dyDescent="0.25">
      <c r="D2063"/>
      <c r="E2063"/>
      <c r="AE2063" s="16"/>
    </row>
    <row r="2064" spans="4:31" x14ac:dyDescent="0.25">
      <c r="D2064"/>
      <c r="E2064"/>
      <c r="AE2064" s="16"/>
    </row>
    <row r="2065" spans="4:31" x14ac:dyDescent="0.25">
      <c r="D2065"/>
      <c r="E2065"/>
      <c r="AE2065" s="16"/>
    </row>
    <row r="2066" spans="4:31" x14ac:dyDescent="0.25">
      <c r="D2066"/>
      <c r="E2066"/>
      <c r="AE2066" s="16"/>
    </row>
    <row r="2067" spans="4:31" x14ac:dyDescent="0.25">
      <c r="D2067"/>
      <c r="E2067"/>
      <c r="AE2067" s="16"/>
    </row>
    <row r="2068" spans="4:31" x14ac:dyDescent="0.25">
      <c r="D2068"/>
      <c r="E2068"/>
      <c r="AE2068" s="16"/>
    </row>
    <row r="2069" spans="4:31" x14ac:dyDescent="0.25">
      <c r="D2069"/>
      <c r="E2069"/>
      <c r="AE2069" s="16"/>
    </row>
    <row r="2070" spans="4:31" x14ac:dyDescent="0.25">
      <c r="D2070"/>
      <c r="E2070"/>
      <c r="AE2070" s="16"/>
    </row>
    <row r="2071" spans="4:31" x14ac:dyDescent="0.25">
      <c r="D2071"/>
      <c r="E2071"/>
      <c r="AE2071" s="16"/>
    </row>
    <row r="2072" spans="4:31" x14ac:dyDescent="0.25">
      <c r="D2072"/>
      <c r="E2072"/>
      <c r="AE2072" s="16"/>
    </row>
    <row r="2073" spans="4:31" x14ac:dyDescent="0.25">
      <c r="D2073"/>
      <c r="E2073"/>
      <c r="AE2073" s="16"/>
    </row>
    <row r="2074" spans="4:31" x14ac:dyDescent="0.25">
      <c r="D2074"/>
      <c r="E2074"/>
      <c r="AE2074" s="16"/>
    </row>
    <row r="2075" spans="4:31" x14ac:dyDescent="0.25">
      <c r="D2075"/>
      <c r="E2075"/>
      <c r="AE2075" s="16"/>
    </row>
    <row r="2076" spans="4:31" x14ac:dyDescent="0.25">
      <c r="D2076"/>
      <c r="E2076"/>
      <c r="AE2076" s="16"/>
    </row>
    <row r="2077" spans="4:31" x14ac:dyDescent="0.25">
      <c r="D2077"/>
      <c r="E2077"/>
      <c r="AE2077" s="16"/>
    </row>
    <row r="2078" spans="4:31" x14ac:dyDescent="0.25">
      <c r="D2078"/>
      <c r="E2078"/>
      <c r="AE2078" s="16"/>
    </row>
    <row r="2079" spans="4:31" x14ac:dyDescent="0.25">
      <c r="D2079"/>
      <c r="E2079"/>
      <c r="AE2079" s="16"/>
    </row>
    <row r="2080" spans="4:31" x14ac:dyDescent="0.25">
      <c r="D2080"/>
      <c r="E2080"/>
      <c r="AE2080" s="16"/>
    </row>
    <row r="2081" spans="4:31" x14ac:dyDescent="0.25">
      <c r="D2081"/>
      <c r="E2081"/>
      <c r="AE2081" s="16"/>
    </row>
    <row r="2082" spans="4:31" x14ac:dyDescent="0.25">
      <c r="D2082"/>
      <c r="E2082"/>
      <c r="AE2082" s="16"/>
    </row>
    <row r="2083" spans="4:31" x14ac:dyDescent="0.25">
      <c r="D2083"/>
      <c r="E2083"/>
      <c r="AE2083" s="16"/>
    </row>
    <row r="2084" spans="4:31" x14ac:dyDescent="0.25">
      <c r="D2084"/>
      <c r="E2084"/>
      <c r="AE2084" s="16"/>
    </row>
    <row r="2085" spans="4:31" x14ac:dyDescent="0.25">
      <c r="D2085"/>
      <c r="E2085"/>
      <c r="AE2085" s="16"/>
    </row>
    <row r="2086" spans="4:31" x14ac:dyDescent="0.25">
      <c r="D2086"/>
      <c r="E2086"/>
      <c r="AE2086" s="16"/>
    </row>
    <row r="2087" spans="4:31" x14ac:dyDescent="0.25">
      <c r="D2087"/>
      <c r="E2087"/>
      <c r="AE2087" s="16"/>
    </row>
    <row r="2088" spans="4:31" x14ac:dyDescent="0.25">
      <c r="D2088"/>
      <c r="E2088"/>
      <c r="AE2088" s="16"/>
    </row>
    <row r="2089" spans="4:31" x14ac:dyDescent="0.25">
      <c r="D2089"/>
      <c r="E2089"/>
      <c r="AE2089" s="16"/>
    </row>
    <row r="2090" spans="4:31" x14ac:dyDescent="0.25">
      <c r="D2090"/>
      <c r="E2090"/>
      <c r="AE2090" s="16"/>
    </row>
    <row r="2091" spans="4:31" x14ac:dyDescent="0.25">
      <c r="D2091"/>
      <c r="E2091"/>
      <c r="AE2091" s="16"/>
    </row>
    <row r="2092" spans="4:31" x14ac:dyDescent="0.25">
      <c r="D2092"/>
      <c r="E2092"/>
      <c r="AE2092" s="16"/>
    </row>
    <row r="2093" spans="4:31" x14ac:dyDescent="0.25">
      <c r="D2093"/>
      <c r="E2093"/>
      <c r="AE2093" s="16"/>
    </row>
    <row r="2094" spans="4:31" x14ac:dyDescent="0.25">
      <c r="D2094"/>
      <c r="E2094"/>
      <c r="AE2094" s="16"/>
    </row>
    <row r="2095" spans="4:31" x14ac:dyDescent="0.25">
      <c r="D2095"/>
      <c r="E2095"/>
      <c r="AE2095" s="16"/>
    </row>
    <row r="2096" spans="4:31" x14ac:dyDescent="0.25">
      <c r="D2096"/>
      <c r="E2096"/>
      <c r="AE2096" s="16"/>
    </row>
    <row r="2097" spans="4:31" x14ac:dyDescent="0.25">
      <c r="D2097"/>
      <c r="E2097"/>
      <c r="AE2097" s="16"/>
    </row>
    <row r="2098" spans="4:31" x14ac:dyDescent="0.25">
      <c r="D2098"/>
      <c r="E2098"/>
      <c r="AE2098" s="16"/>
    </row>
    <row r="2099" spans="4:31" x14ac:dyDescent="0.25">
      <c r="D2099"/>
      <c r="E2099"/>
      <c r="AE2099" s="16"/>
    </row>
    <row r="2100" spans="4:31" x14ac:dyDescent="0.25">
      <c r="D2100"/>
      <c r="E2100"/>
      <c r="AE2100" s="16"/>
    </row>
    <row r="2101" spans="4:31" x14ac:dyDescent="0.25">
      <c r="D2101"/>
      <c r="E2101"/>
      <c r="AE2101" s="16"/>
    </row>
    <row r="2102" spans="4:31" x14ac:dyDescent="0.25">
      <c r="D2102"/>
      <c r="E2102"/>
      <c r="AE2102" s="16"/>
    </row>
    <row r="2103" spans="4:31" x14ac:dyDescent="0.25">
      <c r="D2103"/>
      <c r="E2103"/>
      <c r="AE2103" s="16"/>
    </row>
    <row r="2104" spans="4:31" x14ac:dyDescent="0.25">
      <c r="D2104"/>
      <c r="E2104"/>
      <c r="AE2104" s="16"/>
    </row>
    <row r="2105" spans="4:31" x14ac:dyDescent="0.25">
      <c r="D2105"/>
      <c r="E2105"/>
      <c r="AE2105" s="16"/>
    </row>
    <row r="2106" spans="4:31" x14ac:dyDescent="0.25">
      <c r="D2106"/>
      <c r="E2106"/>
      <c r="AE2106" s="16"/>
    </row>
    <row r="2107" spans="4:31" x14ac:dyDescent="0.25">
      <c r="D2107"/>
      <c r="E2107"/>
      <c r="AE2107" s="16"/>
    </row>
    <row r="2108" spans="4:31" x14ac:dyDescent="0.25">
      <c r="D2108"/>
      <c r="E2108"/>
      <c r="AE2108" s="16"/>
    </row>
    <row r="2109" spans="4:31" x14ac:dyDescent="0.25">
      <c r="D2109"/>
      <c r="E2109"/>
      <c r="AE2109" s="16"/>
    </row>
    <row r="2110" spans="4:31" x14ac:dyDescent="0.25">
      <c r="D2110"/>
      <c r="E2110"/>
      <c r="AE2110" s="16"/>
    </row>
    <row r="2111" spans="4:31" x14ac:dyDescent="0.25">
      <c r="D2111"/>
      <c r="E2111"/>
      <c r="AE2111" s="16"/>
    </row>
    <row r="2112" spans="4:31" x14ac:dyDescent="0.25">
      <c r="D2112"/>
      <c r="E2112"/>
      <c r="AE2112" s="16"/>
    </row>
    <row r="2113" spans="4:31" x14ac:dyDescent="0.25">
      <c r="D2113"/>
      <c r="E2113"/>
      <c r="AE2113" s="16"/>
    </row>
    <row r="2114" spans="4:31" x14ac:dyDescent="0.25">
      <c r="D2114"/>
      <c r="E2114"/>
      <c r="AE2114" s="16"/>
    </row>
    <row r="2115" spans="4:31" x14ac:dyDescent="0.25">
      <c r="D2115"/>
      <c r="E2115"/>
      <c r="AE2115" s="16"/>
    </row>
    <row r="2116" spans="4:31" x14ac:dyDescent="0.25">
      <c r="D2116"/>
      <c r="E2116"/>
      <c r="AE2116" s="16"/>
    </row>
    <row r="2117" spans="4:31" x14ac:dyDescent="0.25">
      <c r="D2117"/>
      <c r="E2117"/>
      <c r="AE2117" s="16"/>
    </row>
    <row r="2118" spans="4:31" x14ac:dyDescent="0.25">
      <c r="D2118"/>
      <c r="E2118"/>
      <c r="AE2118" s="16"/>
    </row>
    <row r="2119" spans="4:31" x14ac:dyDescent="0.25">
      <c r="D2119"/>
      <c r="E2119"/>
      <c r="AE2119" s="16"/>
    </row>
    <row r="2120" spans="4:31" x14ac:dyDescent="0.25">
      <c r="D2120"/>
      <c r="E2120"/>
      <c r="AE2120" s="16"/>
    </row>
    <row r="2121" spans="4:31" x14ac:dyDescent="0.25">
      <c r="D2121"/>
      <c r="E2121"/>
      <c r="AE2121" s="16"/>
    </row>
    <row r="2122" spans="4:31" x14ac:dyDescent="0.25">
      <c r="D2122"/>
      <c r="E2122"/>
      <c r="AE2122" s="16"/>
    </row>
    <row r="2123" spans="4:31" x14ac:dyDescent="0.25">
      <c r="D2123"/>
      <c r="E2123"/>
      <c r="AE2123" s="16"/>
    </row>
    <row r="2124" spans="4:31" x14ac:dyDescent="0.25">
      <c r="D2124"/>
      <c r="E2124"/>
      <c r="AE2124" s="16"/>
    </row>
    <row r="2125" spans="4:31" x14ac:dyDescent="0.25">
      <c r="D2125"/>
      <c r="E2125"/>
      <c r="AE2125" s="16"/>
    </row>
    <row r="2126" spans="4:31" x14ac:dyDescent="0.25">
      <c r="D2126"/>
      <c r="E2126"/>
      <c r="AE2126" s="16"/>
    </row>
    <row r="2127" spans="4:31" x14ac:dyDescent="0.25">
      <c r="D2127"/>
      <c r="E2127"/>
      <c r="AE2127" s="16"/>
    </row>
    <row r="2128" spans="4:31" x14ac:dyDescent="0.25">
      <c r="D2128"/>
      <c r="E2128"/>
      <c r="AE2128" s="16"/>
    </row>
    <row r="2129" spans="4:31" x14ac:dyDescent="0.25">
      <c r="D2129"/>
      <c r="E2129"/>
      <c r="AE2129" s="16"/>
    </row>
    <row r="2130" spans="4:31" x14ac:dyDescent="0.25">
      <c r="D2130"/>
      <c r="E2130"/>
      <c r="AE2130" s="16"/>
    </row>
    <row r="2131" spans="4:31" x14ac:dyDescent="0.25">
      <c r="D2131"/>
      <c r="E2131"/>
      <c r="AE2131" s="16"/>
    </row>
    <row r="2132" spans="4:31" x14ac:dyDescent="0.25">
      <c r="D2132"/>
      <c r="E2132"/>
      <c r="AE2132" s="16"/>
    </row>
    <row r="2133" spans="4:31" x14ac:dyDescent="0.25">
      <c r="D2133"/>
      <c r="E2133"/>
      <c r="AE2133" s="16"/>
    </row>
    <row r="2134" spans="4:31" x14ac:dyDescent="0.25">
      <c r="D2134"/>
      <c r="E2134"/>
      <c r="AE2134" s="16"/>
    </row>
    <row r="2135" spans="4:31" x14ac:dyDescent="0.25">
      <c r="D2135"/>
      <c r="E2135"/>
      <c r="AE2135" s="16"/>
    </row>
    <row r="2136" spans="4:31" x14ac:dyDescent="0.25">
      <c r="D2136"/>
      <c r="E2136"/>
      <c r="AE2136" s="16"/>
    </row>
    <row r="2137" spans="4:31" x14ac:dyDescent="0.25">
      <c r="D2137"/>
      <c r="E2137"/>
      <c r="AE2137" s="16"/>
    </row>
    <row r="2138" spans="4:31" x14ac:dyDescent="0.25">
      <c r="D2138"/>
      <c r="E2138"/>
      <c r="AE2138" s="16"/>
    </row>
    <row r="2139" spans="4:31" x14ac:dyDescent="0.25">
      <c r="D2139"/>
      <c r="E2139"/>
      <c r="AE2139" s="16"/>
    </row>
    <row r="2140" spans="4:31" x14ac:dyDescent="0.25">
      <c r="D2140"/>
      <c r="E2140"/>
      <c r="AE2140" s="16"/>
    </row>
    <row r="2141" spans="4:31" x14ac:dyDescent="0.25">
      <c r="D2141"/>
      <c r="E2141"/>
      <c r="AE2141" s="16"/>
    </row>
    <row r="2142" spans="4:31" x14ac:dyDescent="0.25">
      <c r="D2142"/>
      <c r="E2142"/>
      <c r="AE2142" s="16"/>
    </row>
    <row r="2143" spans="4:31" x14ac:dyDescent="0.25">
      <c r="D2143"/>
      <c r="E2143"/>
      <c r="AE2143" s="16"/>
    </row>
    <row r="2144" spans="4:31" x14ac:dyDescent="0.25">
      <c r="D2144"/>
      <c r="E2144"/>
      <c r="AE2144" s="16"/>
    </row>
    <row r="2145" spans="4:31" x14ac:dyDescent="0.25">
      <c r="D2145"/>
      <c r="E2145"/>
      <c r="AE2145" s="16"/>
    </row>
    <row r="2146" spans="4:31" x14ac:dyDescent="0.25">
      <c r="D2146"/>
      <c r="E2146"/>
      <c r="AE2146" s="16"/>
    </row>
    <row r="2147" spans="4:31" x14ac:dyDescent="0.25">
      <c r="D2147"/>
      <c r="E2147"/>
      <c r="AE2147" s="16"/>
    </row>
    <row r="2148" spans="4:31" x14ac:dyDescent="0.25">
      <c r="D2148"/>
      <c r="E2148"/>
      <c r="AE2148" s="16"/>
    </row>
    <row r="2149" spans="4:31" x14ac:dyDescent="0.25">
      <c r="D2149"/>
      <c r="E2149"/>
      <c r="AE2149" s="16"/>
    </row>
    <row r="2150" spans="4:31" x14ac:dyDescent="0.25">
      <c r="D2150"/>
      <c r="E2150"/>
      <c r="AE2150" s="16"/>
    </row>
    <row r="2151" spans="4:31" x14ac:dyDescent="0.25">
      <c r="D2151"/>
      <c r="E2151"/>
      <c r="AE2151" s="16"/>
    </row>
    <row r="2152" spans="4:31" x14ac:dyDescent="0.25">
      <c r="D2152"/>
      <c r="E2152"/>
      <c r="AE2152" s="16"/>
    </row>
    <row r="2153" spans="4:31" x14ac:dyDescent="0.25">
      <c r="D2153"/>
      <c r="E2153"/>
      <c r="AE2153" s="16"/>
    </row>
    <row r="2154" spans="4:31" x14ac:dyDescent="0.25">
      <c r="D2154"/>
      <c r="E2154"/>
      <c r="AE2154" s="16"/>
    </row>
    <row r="2155" spans="4:31" x14ac:dyDescent="0.25">
      <c r="D2155"/>
      <c r="E2155"/>
      <c r="AE2155" s="16"/>
    </row>
    <row r="2156" spans="4:31" x14ac:dyDescent="0.25">
      <c r="D2156"/>
      <c r="E2156"/>
      <c r="AE2156" s="16"/>
    </row>
    <row r="2157" spans="4:31" x14ac:dyDescent="0.25">
      <c r="D2157"/>
      <c r="E2157"/>
      <c r="AE2157" s="16"/>
    </row>
    <row r="2158" spans="4:31" x14ac:dyDescent="0.25">
      <c r="D2158"/>
      <c r="E2158"/>
      <c r="AE2158" s="16"/>
    </row>
    <row r="2159" spans="4:31" x14ac:dyDescent="0.25">
      <c r="D2159"/>
      <c r="E2159"/>
      <c r="AE2159" s="16"/>
    </row>
    <row r="2160" spans="4:31" x14ac:dyDescent="0.25">
      <c r="D2160"/>
      <c r="E2160"/>
      <c r="AE2160" s="16"/>
    </row>
    <row r="2161" spans="4:31" x14ac:dyDescent="0.25">
      <c r="D2161"/>
      <c r="E2161"/>
      <c r="AE2161" s="16"/>
    </row>
    <row r="2162" spans="4:31" x14ac:dyDescent="0.25">
      <c r="D2162"/>
      <c r="E2162"/>
      <c r="AE2162" s="16"/>
    </row>
    <row r="2163" spans="4:31" x14ac:dyDescent="0.25">
      <c r="D2163"/>
      <c r="E2163"/>
      <c r="AE2163" s="16"/>
    </row>
    <row r="2164" spans="4:31" x14ac:dyDescent="0.25">
      <c r="D2164"/>
      <c r="E2164"/>
      <c r="AE2164" s="16"/>
    </row>
    <row r="2165" spans="4:31" x14ac:dyDescent="0.25">
      <c r="D2165"/>
      <c r="E2165"/>
      <c r="AE2165" s="16"/>
    </row>
    <row r="2166" spans="4:31" x14ac:dyDescent="0.25">
      <c r="D2166"/>
      <c r="E2166"/>
      <c r="AE2166" s="16"/>
    </row>
    <row r="2167" spans="4:31" x14ac:dyDescent="0.25">
      <c r="D2167"/>
      <c r="E2167"/>
      <c r="AE2167" s="16"/>
    </row>
    <row r="2168" spans="4:31" x14ac:dyDescent="0.25">
      <c r="D2168"/>
      <c r="E2168"/>
      <c r="AE2168" s="16"/>
    </row>
    <row r="2169" spans="4:31" x14ac:dyDescent="0.25">
      <c r="D2169"/>
      <c r="E2169"/>
      <c r="AE2169" s="16"/>
    </row>
    <row r="2170" spans="4:31" x14ac:dyDescent="0.25">
      <c r="D2170"/>
      <c r="E2170"/>
      <c r="AE2170" s="16"/>
    </row>
    <row r="2171" spans="4:31" x14ac:dyDescent="0.25">
      <c r="D2171"/>
      <c r="E2171"/>
      <c r="AE2171" s="16"/>
    </row>
    <row r="2172" spans="4:31" x14ac:dyDescent="0.25">
      <c r="D2172"/>
      <c r="E2172"/>
      <c r="AE2172" s="16"/>
    </row>
    <row r="2173" spans="4:31" x14ac:dyDescent="0.25">
      <c r="D2173"/>
      <c r="E2173"/>
      <c r="AE2173" s="16"/>
    </row>
    <row r="2174" spans="4:31" x14ac:dyDescent="0.25">
      <c r="D2174"/>
      <c r="E2174"/>
      <c r="AE2174" s="16"/>
    </row>
    <row r="2175" spans="4:31" x14ac:dyDescent="0.25">
      <c r="D2175"/>
      <c r="E2175"/>
      <c r="AE2175" s="16"/>
    </row>
    <row r="2176" spans="4:31" x14ac:dyDescent="0.25">
      <c r="D2176"/>
      <c r="E2176"/>
      <c r="AE2176" s="16"/>
    </row>
    <row r="2177" spans="4:31" x14ac:dyDescent="0.25">
      <c r="D2177"/>
      <c r="E2177"/>
      <c r="AE2177" s="16"/>
    </row>
    <row r="2178" spans="4:31" x14ac:dyDescent="0.25">
      <c r="D2178"/>
      <c r="E2178"/>
      <c r="AE2178" s="16"/>
    </row>
    <row r="2179" spans="4:31" x14ac:dyDescent="0.25">
      <c r="D2179"/>
      <c r="E2179"/>
      <c r="AE2179" s="16"/>
    </row>
    <row r="2180" spans="4:31" x14ac:dyDescent="0.25">
      <c r="D2180"/>
      <c r="E2180"/>
      <c r="AE2180" s="16"/>
    </row>
    <row r="2181" spans="4:31" x14ac:dyDescent="0.25">
      <c r="D2181"/>
      <c r="E2181"/>
      <c r="AE2181" s="16"/>
    </row>
    <row r="2182" spans="4:31" x14ac:dyDescent="0.25">
      <c r="D2182"/>
      <c r="E2182"/>
      <c r="AE2182" s="16"/>
    </row>
    <row r="2183" spans="4:31" x14ac:dyDescent="0.25">
      <c r="D2183"/>
      <c r="E2183"/>
      <c r="AE2183" s="16"/>
    </row>
    <row r="2184" spans="4:31" x14ac:dyDescent="0.25">
      <c r="D2184"/>
      <c r="E2184"/>
      <c r="AE2184" s="16"/>
    </row>
    <row r="2185" spans="4:31" x14ac:dyDescent="0.25">
      <c r="D2185"/>
      <c r="E2185"/>
      <c r="AE2185" s="16"/>
    </row>
    <row r="2186" spans="4:31" x14ac:dyDescent="0.25">
      <c r="D2186"/>
      <c r="E2186"/>
      <c r="AE2186" s="16"/>
    </row>
    <row r="2187" spans="4:31" x14ac:dyDescent="0.25">
      <c r="D2187"/>
      <c r="E2187"/>
      <c r="AE2187" s="16"/>
    </row>
    <row r="2188" spans="4:31" x14ac:dyDescent="0.25">
      <c r="D2188"/>
      <c r="E2188"/>
      <c r="AE2188" s="16"/>
    </row>
    <row r="2189" spans="4:31" x14ac:dyDescent="0.25">
      <c r="D2189"/>
      <c r="E2189"/>
      <c r="AE2189" s="16"/>
    </row>
    <row r="2190" spans="4:31" x14ac:dyDescent="0.25">
      <c r="D2190"/>
      <c r="E2190"/>
      <c r="AE2190" s="16"/>
    </row>
    <row r="2191" spans="4:31" x14ac:dyDescent="0.25">
      <c r="D2191"/>
      <c r="E2191"/>
      <c r="AE2191" s="16"/>
    </row>
    <row r="2192" spans="4:31" x14ac:dyDescent="0.25">
      <c r="D2192"/>
      <c r="E2192"/>
      <c r="AE2192" s="16"/>
    </row>
    <row r="2193" spans="4:31" x14ac:dyDescent="0.25">
      <c r="D2193"/>
      <c r="E2193"/>
      <c r="AE2193" s="16"/>
    </row>
    <row r="2194" spans="4:31" x14ac:dyDescent="0.25">
      <c r="D2194"/>
      <c r="E2194"/>
      <c r="AE2194" s="16"/>
    </row>
    <row r="2195" spans="4:31" x14ac:dyDescent="0.25">
      <c r="D2195"/>
      <c r="E2195"/>
      <c r="AE2195" s="16"/>
    </row>
    <row r="2196" spans="4:31" x14ac:dyDescent="0.25">
      <c r="D2196"/>
      <c r="E2196"/>
      <c r="AE2196" s="16"/>
    </row>
    <row r="2197" spans="4:31" x14ac:dyDescent="0.25">
      <c r="D2197"/>
      <c r="E2197"/>
      <c r="AE2197" s="16"/>
    </row>
    <row r="2198" spans="4:31" x14ac:dyDescent="0.25">
      <c r="D2198"/>
      <c r="E2198"/>
      <c r="AE2198" s="16"/>
    </row>
    <row r="2199" spans="4:31" x14ac:dyDescent="0.25">
      <c r="D2199"/>
      <c r="E2199"/>
      <c r="AE2199" s="16"/>
    </row>
    <row r="2200" spans="4:31" x14ac:dyDescent="0.25">
      <c r="D2200"/>
      <c r="E2200"/>
      <c r="AE2200" s="16"/>
    </row>
    <row r="2201" spans="4:31" x14ac:dyDescent="0.25">
      <c r="D2201"/>
      <c r="E2201"/>
      <c r="AE2201" s="16"/>
    </row>
    <row r="2202" spans="4:31" x14ac:dyDescent="0.25">
      <c r="D2202"/>
      <c r="E2202"/>
      <c r="AE2202" s="16"/>
    </row>
    <row r="2203" spans="4:31" x14ac:dyDescent="0.25">
      <c r="D2203"/>
      <c r="E2203"/>
      <c r="AE2203" s="16"/>
    </row>
    <row r="2204" spans="4:31" x14ac:dyDescent="0.25">
      <c r="D2204"/>
      <c r="E2204"/>
      <c r="AE2204" s="16"/>
    </row>
    <row r="2205" spans="4:31" x14ac:dyDescent="0.25">
      <c r="D2205"/>
      <c r="E2205"/>
      <c r="AE2205" s="16"/>
    </row>
    <row r="2206" spans="4:31" x14ac:dyDescent="0.25">
      <c r="D2206"/>
      <c r="E2206"/>
      <c r="AE2206" s="16"/>
    </row>
    <row r="2207" spans="4:31" x14ac:dyDescent="0.25">
      <c r="D2207"/>
      <c r="E2207"/>
      <c r="AE2207" s="16"/>
    </row>
    <row r="2208" spans="4:31" x14ac:dyDescent="0.25">
      <c r="D2208"/>
      <c r="E2208"/>
      <c r="AE2208" s="16"/>
    </row>
    <row r="2209" spans="4:31" x14ac:dyDescent="0.25">
      <c r="D2209"/>
      <c r="E2209"/>
      <c r="AE2209" s="16"/>
    </row>
    <row r="2210" spans="4:31" x14ac:dyDescent="0.25">
      <c r="D2210"/>
      <c r="E2210"/>
      <c r="AE2210" s="16"/>
    </row>
    <row r="2211" spans="4:31" x14ac:dyDescent="0.25">
      <c r="D2211"/>
      <c r="E2211"/>
      <c r="AE2211" s="16"/>
    </row>
    <row r="2212" spans="4:31" x14ac:dyDescent="0.25">
      <c r="D2212"/>
      <c r="E2212"/>
      <c r="AE2212" s="16"/>
    </row>
    <row r="2213" spans="4:31" x14ac:dyDescent="0.25">
      <c r="D2213"/>
      <c r="E2213"/>
      <c r="AE2213" s="16"/>
    </row>
    <row r="2214" spans="4:31" x14ac:dyDescent="0.25">
      <c r="D2214"/>
      <c r="E2214"/>
      <c r="AE2214" s="16"/>
    </row>
    <row r="2215" spans="4:31" x14ac:dyDescent="0.25">
      <c r="D2215"/>
      <c r="E2215"/>
      <c r="AE2215" s="16"/>
    </row>
    <row r="2216" spans="4:31" x14ac:dyDescent="0.25">
      <c r="D2216"/>
      <c r="E2216"/>
      <c r="AE2216" s="16"/>
    </row>
    <row r="2217" spans="4:31" x14ac:dyDescent="0.25">
      <c r="D2217"/>
      <c r="E2217"/>
      <c r="AE2217" s="16"/>
    </row>
    <row r="2218" spans="4:31" x14ac:dyDescent="0.25">
      <c r="D2218"/>
      <c r="E2218"/>
      <c r="AE2218" s="16"/>
    </row>
    <row r="2219" spans="4:31" x14ac:dyDescent="0.25">
      <c r="D2219"/>
      <c r="E2219"/>
      <c r="AE2219" s="16"/>
    </row>
    <row r="2220" spans="4:31" x14ac:dyDescent="0.25">
      <c r="D2220"/>
      <c r="E2220"/>
      <c r="AE2220" s="16"/>
    </row>
    <row r="2221" spans="4:31" x14ac:dyDescent="0.25">
      <c r="D2221"/>
      <c r="E2221"/>
      <c r="AE2221" s="16"/>
    </row>
    <row r="2222" spans="4:31" x14ac:dyDescent="0.25">
      <c r="D2222"/>
      <c r="E2222"/>
      <c r="AE2222" s="16"/>
    </row>
    <row r="2223" spans="4:31" x14ac:dyDescent="0.25">
      <c r="D2223"/>
      <c r="E2223"/>
      <c r="AE2223" s="16"/>
    </row>
    <row r="2224" spans="4:31" x14ac:dyDescent="0.25">
      <c r="D2224"/>
      <c r="E2224"/>
      <c r="AE2224" s="16"/>
    </row>
    <row r="2225" spans="4:31" x14ac:dyDescent="0.25">
      <c r="D2225"/>
      <c r="E2225"/>
      <c r="AE2225" s="16"/>
    </row>
    <row r="2226" spans="4:31" x14ac:dyDescent="0.25">
      <c r="D2226"/>
      <c r="E2226"/>
      <c r="AE2226" s="16"/>
    </row>
    <row r="2227" spans="4:31" x14ac:dyDescent="0.25">
      <c r="D2227"/>
      <c r="E2227"/>
      <c r="AE2227" s="16"/>
    </row>
    <row r="2228" spans="4:31" x14ac:dyDescent="0.25">
      <c r="D2228"/>
      <c r="E2228"/>
      <c r="AE2228" s="16"/>
    </row>
    <row r="2229" spans="4:31" x14ac:dyDescent="0.25">
      <c r="D2229"/>
      <c r="E2229"/>
      <c r="AE2229" s="16"/>
    </row>
    <row r="2230" spans="4:31" x14ac:dyDescent="0.25">
      <c r="D2230"/>
      <c r="E2230"/>
      <c r="AE2230" s="16"/>
    </row>
    <row r="2231" spans="4:31" x14ac:dyDescent="0.25">
      <c r="D2231"/>
      <c r="E2231"/>
      <c r="AE2231" s="16"/>
    </row>
    <row r="2232" spans="4:31" x14ac:dyDescent="0.25">
      <c r="D2232"/>
      <c r="E2232"/>
      <c r="AE2232" s="16"/>
    </row>
    <row r="2233" spans="4:31" x14ac:dyDescent="0.25">
      <c r="D2233"/>
      <c r="E2233"/>
      <c r="AE2233" s="16"/>
    </row>
    <row r="2234" spans="4:31" x14ac:dyDescent="0.25">
      <c r="D2234"/>
      <c r="E2234"/>
      <c r="AE2234" s="16"/>
    </row>
    <row r="2235" spans="4:31" x14ac:dyDescent="0.25">
      <c r="D2235"/>
      <c r="E2235"/>
      <c r="AE2235" s="16"/>
    </row>
    <row r="2236" spans="4:31" x14ac:dyDescent="0.25">
      <c r="D2236"/>
      <c r="E2236"/>
      <c r="AE2236" s="16"/>
    </row>
    <row r="2237" spans="4:31" x14ac:dyDescent="0.25">
      <c r="D2237"/>
      <c r="E2237"/>
      <c r="AE2237" s="16"/>
    </row>
    <row r="2238" spans="4:31" x14ac:dyDescent="0.25">
      <c r="D2238"/>
      <c r="E2238"/>
      <c r="AE2238" s="16"/>
    </row>
    <row r="2239" spans="4:31" x14ac:dyDescent="0.25">
      <c r="D2239"/>
      <c r="E2239"/>
      <c r="AE2239" s="16"/>
    </row>
    <row r="2240" spans="4:31" x14ac:dyDescent="0.25">
      <c r="D2240"/>
      <c r="E2240"/>
      <c r="AE2240" s="16"/>
    </row>
    <row r="2241" spans="4:31" x14ac:dyDescent="0.25">
      <c r="D2241"/>
      <c r="E2241"/>
      <c r="AE2241" s="16"/>
    </row>
    <row r="2242" spans="4:31" x14ac:dyDescent="0.25">
      <c r="D2242"/>
      <c r="E2242"/>
      <c r="AE2242" s="16"/>
    </row>
    <row r="2243" spans="4:31" x14ac:dyDescent="0.25">
      <c r="D2243"/>
      <c r="E2243"/>
      <c r="AE2243" s="16"/>
    </row>
    <row r="2244" spans="4:31" x14ac:dyDescent="0.25">
      <c r="D2244"/>
      <c r="E2244"/>
      <c r="AE2244" s="16"/>
    </row>
    <row r="2245" spans="4:31" x14ac:dyDescent="0.25">
      <c r="D2245"/>
      <c r="E2245"/>
      <c r="AE2245" s="16"/>
    </row>
    <row r="2246" spans="4:31" x14ac:dyDescent="0.25">
      <c r="D2246"/>
      <c r="E2246"/>
      <c r="AE2246" s="16"/>
    </row>
    <row r="2247" spans="4:31" x14ac:dyDescent="0.25">
      <c r="D2247"/>
      <c r="E2247"/>
      <c r="AE2247" s="16"/>
    </row>
    <row r="2248" spans="4:31" x14ac:dyDescent="0.25">
      <c r="D2248"/>
      <c r="E2248"/>
      <c r="AE2248" s="16"/>
    </row>
    <row r="2249" spans="4:31" x14ac:dyDescent="0.25">
      <c r="D2249"/>
      <c r="E2249"/>
      <c r="AE2249" s="16"/>
    </row>
    <row r="2250" spans="4:31" x14ac:dyDescent="0.25">
      <c r="D2250"/>
      <c r="E2250"/>
      <c r="AE2250" s="16"/>
    </row>
    <row r="2251" spans="4:31" x14ac:dyDescent="0.25">
      <c r="D2251"/>
      <c r="E2251"/>
      <c r="AE2251" s="16"/>
    </row>
    <row r="2252" spans="4:31" x14ac:dyDescent="0.25">
      <c r="D2252"/>
      <c r="E2252"/>
      <c r="AE2252" s="16"/>
    </row>
    <row r="2253" spans="4:31" x14ac:dyDescent="0.25">
      <c r="D2253"/>
      <c r="E2253"/>
      <c r="AE2253" s="16"/>
    </row>
    <row r="2254" spans="4:31" x14ac:dyDescent="0.25">
      <c r="D2254"/>
      <c r="E2254"/>
      <c r="AE2254" s="16"/>
    </row>
    <row r="2255" spans="4:31" x14ac:dyDescent="0.25">
      <c r="D2255"/>
      <c r="E2255"/>
      <c r="AE2255" s="16"/>
    </row>
    <row r="2256" spans="4:31" x14ac:dyDescent="0.25">
      <c r="D2256"/>
      <c r="E2256"/>
      <c r="AE2256" s="16"/>
    </row>
    <row r="2257" spans="4:31" x14ac:dyDescent="0.25">
      <c r="D2257"/>
      <c r="E2257"/>
      <c r="AE2257" s="16"/>
    </row>
    <row r="2258" spans="4:31" x14ac:dyDescent="0.25">
      <c r="D2258"/>
      <c r="E2258"/>
      <c r="AE2258" s="16"/>
    </row>
    <row r="2259" spans="4:31" x14ac:dyDescent="0.25">
      <c r="D2259"/>
      <c r="E2259"/>
      <c r="AE2259" s="16"/>
    </row>
    <row r="2260" spans="4:31" x14ac:dyDescent="0.25">
      <c r="D2260"/>
      <c r="E2260"/>
      <c r="AE2260" s="16"/>
    </row>
    <row r="2261" spans="4:31" x14ac:dyDescent="0.25">
      <c r="D2261"/>
      <c r="E2261"/>
      <c r="AE2261" s="16"/>
    </row>
    <row r="2262" spans="4:31" x14ac:dyDescent="0.25">
      <c r="D2262"/>
      <c r="E2262"/>
      <c r="AE2262" s="16"/>
    </row>
    <row r="2263" spans="4:31" x14ac:dyDescent="0.25">
      <c r="D2263"/>
      <c r="E2263"/>
      <c r="AE2263" s="16"/>
    </row>
    <row r="2264" spans="4:31" x14ac:dyDescent="0.25">
      <c r="D2264"/>
      <c r="E2264"/>
      <c r="AE2264" s="16"/>
    </row>
    <row r="2265" spans="4:31" x14ac:dyDescent="0.25">
      <c r="D2265"/>
      <c r="E2265"/>
      <c r="AE2265" s="16"/>
    </row>
    <row r="2266" spans="4:31" x14ac:dyDescent="0.25">
      <c r="D2266"/>
      <c r="E2266"/>
      <c r="AE2266" s="16"/>
    </row>
    <row r="2267" spans="4:31" x14ac:dyDescent="0.25">
      <c r="D2267"/>
      <c r="E2267"/>
      <c r="AE2267" s="16"/>
    </row>
    <row r="2268" spans="4:31" x14ac:dyDescent="0.25">
      <c r="D2268"/>
      <c r="E2268"/>
      <c r="AE2268" s="16"/>
    </row>
    <row r="2269" spans="4:31" x14ac:dyDescent="0.25">
      <c r="D2269"/>
      <c r="E2269"/>
      <c r="AE2269" s="16"/>
    </row>
    <row r="2270" spans="4:31" x14ac:dyDescent="0.25">
      <c r="D2270"/>
      <c r="E2270"/>
      <c r="AE2270" s="16"/>
    </row>
    <row r="2271" spans="4:31" x14ac:dyDescent="0.25">
      <c r="D2271"/>
      <c r="E2271"/>
      <c r="AE2271" s="16"/>
    </row>
    <row r="2272" spans="4:31" x14ac:dyDescent="0.25">
      <c r="D2272"/>
      <c r="E2272"/>
      <c r="AE2272" s="16"/>
    </row>
    <row r="2273" spans="4:31" x14ac:dyDescent="0.25">
      <c r="D2273"/>
      <c r="E2273"/>
      <c r="AE2273" s="16"/>
    </row>
    <row r="2274" spans="4:31" x14ac:dyDescent="0.25">
      <c r="D2274"/>
      <c r="E2274"/>
      <c r="AE2274" s="16"/>
    </row>
    <row r="2275" spans="4:31" x14ac:dyDescent="0.25">
      <c r="D2275"/>
      <c r="E2275"/>
      <c r="AE2275" s="16"/>
    </row>
    <row r="2276" spans="4:31" x14ac:dyDescent="0.25">
      <c r="D2276"/>
      <c r="E2276"/>
      <c r="AE2276" s="16"/>
    </row>
    <row r="2277" spans="4:31" x14ac:dyDescent="0.25">
      <c r="D2277"/>
      <c r="E2277"/>
      <c r="AE2277" s="16"/>
    </row>
    <row r="2278" spans="4:31" x14ac:dyDescent="0.25">
      <c r="D2278"/>
      <c r="E2278"/>
      <c r="AE2278" s="16"/>
    </row>
    <row r="2279" spans="4:31" x14ac:dyDescent="0.25">
      <c r="D2279"/>
      <c r="E2279"/>
      <c r="AE2279" s="16"/>
    </row>
    <row r="2280" spans="4:31" x14ac:dyDescent="0.25">
      <c r="D2280"/>
      <c r="E2280"/>
      <c r="AE2280" s="16"/>
    </row>
    <row r="2281" spans="4:31" x14ac:dyDescent="0.25">
      <c r="D2281"/>
      <c r="E2281"/>
      <c r="AE2281" s="16"/>
    </row>
    <row r="2282" spans="4:31" x14ac:dyDescent="0.25">
      <c r="D2282"/>
      <c r="E2282"/>
      <c r="AE2282" s="16"/>
    </row>
    <row r="2283" spans="4:31" x14ac:dyDescent="0.25">
      <c r="D2283"/>
      <c r="E2283"/>
      <c r="AE2283" s="16"/>
    </row>
    <row r="2284" spans="4:31" x14ac:dyDescent="0.25">
      <c r="D2284"/>
      <c r="E2284"/>
      <c r="AE2284" s="16"/>
    </row>
    <row r="2285" spans="4:31" x14ac:dyDescent="0.25">
      <c r="D2285"/>
      <c r="E2285"/>
      <c r="AE2285" s="16"/>
    </row>
    <row r="2286" spans="4:31" x14ac:dyDescent="0.25">
      <c r="D2286"/>
      <c r="E2286"/>
      <c r="AE2286" s="16"/>
    </row>
    <row r="2287" spans="4:31" x14ac:dyDescent="0.25">
      <c r="D2287"/>
      <c r="E2287"/>
      <c r="AE2287" s="16"/>
    </row>
    <row r="2288" spans="4:31" x14ac:dyDescent="0.25">
      <c r="D2288"/>
      <c r="E2288"/>
      <c r="AE2288" s="16"/>
    </row>
    <row r="2289" spans="4:31" x14ac:dyDescent="0.25">
      <c r="D2289"/>
      <c r="E2289"/>
      <c r="AE2289" s="16"/>
    </row>
    <row r="2290" spans="4:31" x14ac:dyDescent="0.25">
      <c r="D2290"/>
      <c r="E2290"/>
      <c r="AE2290" s="16"/>
    </row>
    <row r="2291" spans="4:31" x14ac:dyDescent="0.25">
      <c r="D2291"/>
      <c r="E2291"/>
      <c r="AE2291" s="16"/>
    </row>
    <row r="2292" spans="4:31" x14ac:dyDescent="0.25">
      <c r="D2292"/>
      <c r="E2292"/>
      <c r="AE2292" s="16"/>
    </row>
    <row r="2293" spans="4:31" x14ac:dyDescent="0.25">
      <c r="D2293"/>
      <c r="E2293"/>
      <c r="AE2293" s="16"/>
    </row>
    <row r="2294" spans="4:31" x14ac:dyDescent="0.25">
      <c r="D2294"/>
      <c r="E2294"/>
      <c r="AE2294" s="16"/>
    </row>
    <row r="2295" spans="4:31" x14ac:dyDescent="0.25">
      <c r="D2295"/>
      <c r="E2295"/>
      <c r="AE2295" s="16"/>
    </row>
    <row r="2296" spans="4:31" x14ac:dyDescent="0.25">
      <c r="D2296"/>
      <c r="E2296"/>
      <c r="AE2296" s="16"/>
    </row>
    <row r="2297" spans="4:31" x14ac:dyDescent="0.25">
      <c r="D2297"/>
      <c r="E2297"/>
      <c r="AE2297" s="16"/>
    </row>
    <row r="2298" spans="4:31" x14ac:dyDescent="0.25">
      <c r="D2298"/>
      <c r="E2298"/>
      <c r="AE2298" s="16"/>
    </row>
    <row r="2299" spans="4:31" x14ac:dyDescent="0.25">
      <c r="D2299"/>
      <c r="E2299"/>
      <c r="AE2299" s="16"/>
    </row>
    <row r="2300" spans="4:31" x14ac:dyDescent="0.25">
      <c r="D2300"/>
      <c r="E2300"/>
      <c r="AE2300" s="16"/>
    </row>
    <row r="2301" spans="4:31" x14ac:dyDescent="0.25">
      <c r="D2301"/>
      <c r="E2301"/>
      <c r="AE2301" s="16"/>
    </row>
    <row r="2302" spans="4:31" x14ac:dyDescent="0.25">
      <c r="D2302"/>
      <c r="E2302"/>
      <c r="AE2302" s="16"/>
    </row>
    <row r="2303" spans="4:31" x14ac:dyDescent="0.25">
      <c r="D2303"/>
      <c r="E2303"/>
      <c r="AE2303" s="16"/>
    </row>
    <row r="2304" spans="4:31" x14ac:dyDescent="0.25">
      <c r="D2304"/>
      <c r="E2304"/>
      <c r="AE2304" s="16"/>
    </row>
    <row r="2305" spans="4:31" x14ac:dyDescent="0.25">
      <c r="D2305"/>
      <c r="E2305"/>
      <c r="AE2305" s="16"/>
    </row>
    <row r="2306" spans="4:31" x14ac:dyDescent="0.25">
      <c r="D2306"/>
      <c r="E2306"/>
      <c r="AE2306" s="16"/>
    </row>
    <row r="2307" spans="4:31" x14ac:dyDescent="0.25">
      <c r="D2307"/>
      <c r="E2307"/>
      <c r="AE2307" s="16"/>
    </row>
    <row r="2308" spans="4:31" x14ac:dyDescent="0.25">
      <c r="D2308"/>
      <c r="E2308"/>
      <c r="AE2308" s="16"/>
    </row>
    <row r="2309" spans="4:31" x14ac:dyDescent="0.25">
      <c r="D2309"/>
      <c r="E2309"/>
      <c r="AE2309" s="16"/>
    </row>
    <row r="2310" spans="4:31" x14ac:dyDescent="0.25">
      <c r="D2310"/>
      <c r="E2310"/>
      <c r="AE2310" s="16"/>
    </row>
    <row r="2311" spans="4:31" x14ac:dyDescent="0.25">
      <c r="D2311"/>
      <c r="E2311"/>
      <c r="AE2311" s="16"/>
    </row>
    <row r="2312" spans="4:31" x14ac:dyDescent="0.25">
      <c r="D2312"/>
      <c r="E2312"/>
      <c r="AE2312" s="16"/>
    </row>
    <row r="2313" spans="4:31" x14ac:dyDescent="0.25">
      <c r="D2313"/>
      <c r="E2313"/>
      <c r="AE2313" s="16"/>
    </row>
    <row r="2314" spans="4:31" x14ac:dyDescent="0.25">
      <c r="D2314"/>
      <c r="E2314"/>
      <c r="AE2314" s="16"/>
    </row>
    <row r="2315" spans="4:31" x14ac:dyDescent="0.25">
      <c r="D2315"/>
      <c r="E2315"/>
      <c r="AE2315" s="16"/>
    </row>
    <row r="2316" spans="4:31" x14ac:dyDescent="0.25">
      <c r="D2316"/>
      <c r="E2316"/>
      <c r="AE2316" s="16"/>
    </row>
    <row r="2317" spans="4:31" x14ac:dyDescent="0.25">
      <c r="D2317"/>
      <c r="E2317"/>
      <c r="AE2317" s="16"/>
    </row>
    <row r="2318" spans="4:31" x14ac:dyDescent="0.25">
      <c r="D2318"/>
      <c r="E2318"/>
      <c r="AE2318" s="16"/>
    </row>
    <row r="2319" spans="4:31" x14ac:dyDescent="0.25">
      <c r="D2319"/>
      <c r="E2319"/>
      <c r="AE2319" s="16"/>
    </row>
    <row r="2320" spans="4:31" x14ac:dyDescent="0.25">
      <c r="D2320"/>
      <c r="E2320"/>
      <c r="AE2320" s="16"/>
    </row>
    <row r="2321" spans="4:31" x14ac:dyDescent="0.25">
      <c r="D2321"/>
      <c r="E2321"/>
      <c r="AE2321" s="16"/>
    </row>
    <row r="2322" spans="4:31" x14ac:dyDescent="0.25">
      <c r="D2322"/>
      <c r="E2322"/>
      <c r="AE2322" s="16"/>
    </row>
    <row r="2323" spans="4:31" x14ac:dyDescent="0.25">
      <c r="D2323"/>
      <c r="E2323"/>
      <c r="AE2323" s="16"/>
    </row>
    <row r="2324" spans="4:31" x14ac:dyDescent="0.25">
      <c r="D2324"/>
      <c r="E2324"/>
      <c r="AE2324" s="16"/>
    </row>
    <row r="2325" spans="4:31" x14ac:dyDescent="0.25">
      <c r="D2325"/>
      <c r="E2325"/>
      <c r="AE2325" s="16"/>
    </row>
    <row r="2326" spans="4:31" x14ac:dyDescent="0.25">
      <c r="D2326"/>
      <c r="E2326"/>
      <c r="AE2326" s="16"/>
    </row>
    <row r="2327" spans="4:31" x14ac:dyDescent="0.25">
      <c r="D2327"/>
      <c r="E2327"/>
      <c r="AE2327" s="16"/>
    </row>
    <row r="2328" spans="4:31" x14ac:dyDescent="0.25">
      <c r="D2328"/>
      <c r="E2328"/>
      <c r="AE2328" s="16"/>
    </row>
    <row r="2329" spans="4:31" x14ac:dyDescent="0.25">
      <c r="D2329"/>
      <c r="E2329"/>
      <c r="AE2329" s="16"/>
    </row>
    <row r="2330" spans="4:31" x14ac:dyDescent="0.25">
      <c r="D2330"/>
      <c r="E2330"/>
      <c r="AE2330" s="16"/>
    </row>
    <row r="2331" spans="4:31" x14ac:dyDescent="0.25">
      <c r="D2331"/>
      <c r="E2331"/>
      <c r="AE2331" s="16"/>
    </row>
    <row r="2332" spans="4:31" x14ac:dyDescent="0.25">
      <c r="D2332"/>
      <c r="E2332"/>
      <c r="AE2332" s="16"/>
    </row>
    <row r="2333" spans="4:31" x14ac:dyDescent="0.25">
      <c r="D2333"/>
      <c r="E2333"/>
      <c r="AE2333" s="16"/>
    </row>
    <row r="2334" spans="4:31" x14ac:dyDescent="0.25">
      <c r="D2334"/>
      <c r="E2334"/>
      <c r="AE2334" s="16"/>
    </row>
    <row r="2335" spans="4:31" x14ac:dyDescent="0.25">
      <c r="D2335"/>
      <c r="E2335"/>
      <c r="AE2335" s="16"/>
    </row>
    <row r="2336" spans="4:31" x14ac:dyDescent="0.25">
      <c r="D2336"/>
      <c r="E2336"/>
      <c r="AE2336" s="16"/>
    </row>
    <row r="2337" spans="4:31" x14ac:dyDescent="0.25">
      <c r="D2337"/>
      <c r="E2337"/>
      <c r="AE2337" s="16"/>
    </row>
    <row r="2338" spans="4:31" x14ac:dyDescent="0.25">
      <c r="D2338"/>
      <c r="E2338"/>
      <c r="AE2338" s="16"/>
    </row>
    <row r="2339" spans="4:31" x14ac:dyDescent="0.25">
      <c r="D2339"/>
      <c r="E2339"/>
      <c r="AE2339" s="16"/>
    </row>
    <row r="2340" spans="4:31" x14ac:dyDescent="0.25">
      <c r="D2340"/>
      <c r="E2340"/>
      <c r="AE2340" s="16"/>
    </row>
    <row r="2341" spans="4:31" x14ac:dyDescent="0.25">
      <c r="D2341"/>
      <c r="E2341"/>
      <c r="AE2341" s="16"/>
    </row>
    <row r="2342" spans="4:31" x14ac:dyDescent="0.25">
      <c r="D2342"/>
      <c r="E2342"/>
      <c r="AE2342" s="16"/>
    </row>
    <row r="2343" spans="4:31" x14ac:dyDescent="0.25">
      <c r="D2343"/>
      <c r="E2343"/>
      <c r="AE2343" s="16"/>
    </row>
    <row r="2344" spans="4:31" x14ac:dyDescent="0.25">
      <c r="D2344"/>
      <c r="E2344"/>
      <c r="AE2344" s="16"/>
    </row>
    <row r="2345" spans="4:31" x14ac:dyDescent="0.25">
      <c r="D2345"/>
      <c r="E2345"/>
      <c r="AE2345" s="16"/>
    </row>
    <row r="2346" spans="4:31" x14ac:dyDescent="0.25">
      <c r="D2346"/>
      <c r="E2346"/>
      <c r="AE2346" s="16"/>
    </row>
    <row r="2347" spans="4:31" x14ac:dyDescent="0.25">
      <c r="D2347"/>
      <c r="E2347"/>
      <c r="AE2347" s="16"/>
    </row>
    <row r="2348" spans="4:31" x14ac:dyDescent="0.25">
      <c r="D2348"/>
      <c r="E2348"/>
      <c r="AE2348" s="16"/>
    </row>
    <row r="2349" spans="4:31" x14ac:dyDescent="0.25">
      <c r="D2349"/>
      <c r="E2349"/>
      <c r="AE2349" s="16"/>
    </row>
    <row r="2350" spans="4:31" x14ac:dyDescent="0.25">
      <c r="D2350"/>
      <c r="E2350"/>
      <c r="AE2350" s="16"/>
    </row>
    <row r="2351" spans="4:31" x14ac:dyDescent="0.25">
      <c r="D2351"/>
      <c r="E2351"/>
      <c r="AE2351" s="16"/>
    </row>
    <row r="2352" spans="4:31" x14ac:dyDescent="0.25">
      <c r="D2352"/>
      <c r="E2352"/>
      <c r="AE2352" s="16"/>
    </row>
    <row r="2353" spans="4:31" x14ac:dyDescent="0.25">
      <c r="D2353"/>
      <c r="E2353"/>
      <c r="AE2353" s="16"/>
    </row>
    <row r="2354" spans="4:31" x14ac:dyDescent="0.25">
      <c r="D2354"/>
      <c r="E2354"/>
      <c r="AE2354" s="16"/>
    </row>
    <row r="2355" spans="4:31" x14ac:dyDescent="0.25">
      <c r="D2355"/>
      <c r="E2355"/>
      <c r="AE2355" s="16"/>
    </row>
    <row r="2356" spans="4:31" x14ac:dyDescent="0.25">
      <c r="D2356"/>
      <c r="E2356"/>
      <c r="AE2356" s="16"/>
    </row>
    <row r="2357" spans="4:31" x14ac:dyDescent="0.25">
      <c r="D2357"/>
      <c r="E2357"/>
      <c r="AE2357" s="16"/>
    </row>
    <row r="2358" spans="4:31" x14ac:dyDescent="0.25">
      <c r="D2358"/>
      <c r="E2358"/>
      <c r="AE2358" s="16"/>
    </row>
    <row r="2359" spans="4:31" x14ac:dyDescent="0.25">
      <c r="D2359"/>
      <c r="E2359"/>
      <c r="AE2359" s="16"/>
    </row>
    <row r="2360" spans="4:31" x14ac:dyDescent="0.25">
      <c r="D2360"/>
      <c r="E2360"/>
      <c r="AE2360" s="16"/>
    </row>
    <row r="2361" spans="4:31" x14ac:dyDescent="0.25">
      <c r="D2361"/>
      <c r="E2361"/>
      <c r="AE2361" s="16"/>
    </row>
    <row r="2362" spans="4:31" x14ac:dyDescent="0.25">
      <c r="D2362"/>
      <c r="E2362"/>
      <c r="AE2362" s="16"/>
    </row>
    <row r="2363" spans="4:31" x14ac:dyDescent="0.25">
      <c r="D2363"/>
      <c r="E2363"/>
      <c r="AE2363" s="16"/>
    </row>
    <row r="2364" spans="4:31" x14ac:dyDescent="0.25">
      <c r="D2364"/>
      <c r="E2364"/>
      <c r="AE2364" s="16"/>
    </row>
    <row r="2365" spans="4:31" x14ac:dyDescent="0.25">
      <c r="D2365"/>
      <c r="E2365"/>
      <c r="AE2365" s="16"/>
    </row>
    <row r="2366" spans="4:31" x14ac:dyDescent="0.25">
      <c r="D2366"/>
      <c r="E2366"/>
      <c r="AE2366" s="16"/>
    </row>
    <row r="2367" spans="4:31" x14ac:dyDescent="0.25">
      <c r="D2367"/>
      <c r="E2367"/>
      <c r="AE2367" s="16"/>
    </row>
    <row r="2368" spans="4:31" x14ac:dyDescent="0.25">
      <c r="D2368"/>
      <c r="E2368"/>
      <c r="AE2368" s="16"/>
    </row>
    <row r="2369" spans="4:31" x14ac:dyDescent="0.25">
      <c r="D2369"/>
      <c r="E2369"/>
      <c r="AE2369" s="16"/>
    </row>
    <row r="2370" spans="4:31" x14ac:dyDescent="0.25">
      <c r="D2370"/>
      <c r="E2370"/>
      <c r="AE2370" s="16"/>
    </row>
    <row r="2371" spans="4:31" x14ac:dyDescent="0.25">
      <c r="D2371"/>
      <c r="E2371"/>
      <c r="AE2371" s="16"/>
    </row>
    <row r="2372" spans="4:31" x14ac:dyDescent="0.25">
      <c r="D2372"/>
      <c r="E2372"/>
      <c r="AE2372" s="16"/>
    </row>
    <row r="2373" spans="4:31" x14ac:dyDescent="0.25">
      <c r="D2373"/>
      <c r="E2373"/>
      <c r="AE2373" s="16"/>
    </row>
    <row r="2374" spans="4:31" x14ac:dyDescent="0.25">
      <c r="D2374"/>
      <c r="E2374"/>
      <c r="AE2374" s="16"/>
    </row>
    <row r="2375" spans="4:31" x14ac:dyDescent="0.25">
      <c r="D2375"/>
      <c r="E2375"/>
      <c r="AE2375" s="16"/>
    </row>
    <row r="2376" spans="4:31" x14ac:dyDescent="0.25">
      <c r="D2376"/>
      <c r="E2376"/>
      <c r="AE2376" s="16"/>
    </row>
    <row r="2377" spans="4:31" x14ac:dyDescent="0.25">
      <c r="D2377"/>
      <c r="E2377"/>
      <c r="AE2377" s="16"/>
    </row>
    <row r="2378" spans="4:31" x14ac:dyDescent="0.25">
      <c r="D2378"/>
      <c r="E2378"/>
      <c r="AE2378" s="16"/>
    </row>
    <row r="2379" spans="4:31" x14ac:dyDescent="0.25">
      <c r="D2379"/>
      <c r="E2379"/>
      <c r="AE2379" s="16"/>
    </row>
    <row r="2380" spans="4:31" x14ac:dyDescent="0.25">
      <c r="D2380"/>
      <c r="E2380"/>
      <c r="AE2380" s="16"/>
    </row>
    <row r="2381" spans="4:31" x14ac:dyDescent="0.25">
      <c r="D2381"/>
      <c r="E2381"/>
      <c r="AE2381" s="16"/>
    </row>
    <row r="2382" spans="4:31" x14ac:dyDescent="0.25">
      <c r="D2382"/>
      <c r="E2382"/>
      <c r="AE2382" s="16"/>
    </row>
    <row r="2383" spans="4:31" x14ac:dyDescent="0.25">
      <c r="D2383"/>
      <c r="E2383"/>
      <c r="AE2383" s="16"/>
    </row>
    <row r="2384" spans="4:31" x14ac:dyDescent="0.25">
      <c r="D2384"/>
      <c r="E2384"/>
      <c r="AE2384" s="16"/>
    </row>
    <row r="2385" spans="4:31" x14ac:dyDescent="0.25">
      <c r="D2385"/>
      <c r="E2385"/>
      <c r="AE2385" s="16"/>
    </row>
    <row r="2386" spans="4:31" x14ac:dyDescent="0.25">
      <c r="D2386"/>
      <c r="E2386"/>
      <c r="AE2386" s="16"/>
    </row>
    <row r="2387" spans="4:31" x14ac:dyDescent="0.25">
      <c r="D2387"/>
      <c r="E2387"/>
      <c r="AE2387" s="16"/>
    </row>
    <row r="2388" spans="4:31" x14ac:dyDescent="0.25">
      <c r="D2388"/>
      <c r="E2388"/>
      <c r="AE2388" s="16"/>
    </row>
    <row r="2389" spans="4:31" x14ac:dyDescent="0.25">
      <c r="D2389"/>
      <c r="E2389"/>
      <c r="AE2389" s="16"/>
    </row>
    <row r="2390" spans="4:31" x14ac:dyDescent="0.25">
      <c r="D2390"/>
      <c r="E2390"/>
      <c r="AE2390" s="16"/>
    </row>
    <row r="2391" spans="4:31" x14ac:dyDescent="0.25">
      <c r="D2391"/>
      <c r="E2391"/>
      <c r="AE2391" s="16"/>
    </row>
    <row r="2392" spans="4:31" x14ac:dyDescent="0.25">
      <c r="D2392"/>
      <c r="E2392"/>
      <c r="AE2392" s="16"/>
    </row>
    <row r="2393" spans="4:31" x14ac:dyDescent="0.25">
      <c r="D2393"/>
      <c r="E2393"/>
      <c r="AE2393" s="16"/>
    </row>
    <row r="2394" spans="4:31" x14ac:dyDescent="0.25">
      <c r="D2394"/>
      <c r="E2394"/>
      <c r="AE2394" s="16"/>
    </row>
    <row r="2395" spans="4:31" x14ac:dyDescent="0.25">
      <c r="D2395"/>
      <c r="E2395"/>
      <c r="AE2395" s="16"/>
    </row>
    <row r="2396" spans="4:31" x14ac:dyDescent="0.25">
      <c r="D2396"/>
      <c r="E2396"/>
      <c r="AE2396" s="16"/>
    </row>
    <row r="2397" spans="4:31" x14ac:dyDescent="0.25">
      <c r="D2397"/>
      <c r="E2397"/>
      <c r="AE2397" s="16"/>
    </row>
    <row r="2398" spans="4:31" x14ac:dyDescent="0.25">
      <c r="D2398"/>
      <c r="E2398"/>
      <c r="AE2398" s="16"/>
    </row>
    <row r="2399" spans="4:31" x14ac:dyDescent="0.25">
      <c r="D2399"/>
      <c r="E2399"/>
      <c r="AE2399" s="16"/>
    </row>
    <row r="2400" spans="4:31" x14ac:dyDescent="0.25">
      <c r="D2400"/>
      <c r="E2400"/>
      <c r="AE2400" s="16"/>
    </row>
    <row r="2401" spans="4:31" x14ac:dyDescent="0.25">
      <c r="D2401"/>
      <c r="E2401"/>
      <c r="AE2401" s="16"/>
    </row>
    <row r="2402" spans="4:31" x14ac:dyDescent="0.25">
      <c r="D2402"/>
      <c r="E2402"/>
      <c r="AE2402" s="16"/>
    </row>
    <row r="2403" spans="4:31" x14ac:dyDescent="0.25">
      <c r="D2403"/>
      <c r="E2403"/>
      <c r="AE2403" s="16"/>
    </row>
    <row r="2404" spans="4:31" x14ac:dyDescent="0.25">
      <c r="D2404"/>
      <c r="E2404"/>
      <c r="AE2404" s="16"/>
    </row>
    <row r="2405" spans="4:31" x14ac:dyDescent="0.25">
      <c r="D2405"/>
      <c r="E2405"/>
      <c r="AE2405" s="16"/>
    </row>
    <row r="2406" spans="4:31" x14ac:dyDescent="0.25">
      <c r="D2406"/>
      <c r="E2406"/>
      <c r="AE2406" s="16"/>
    </row>
    <row r="2407" spans="4:31" x14ac:dyDescent="0.25">
      <c r="D2407"/>
      <c r="E2407"/>
      <c r="AE2407" s="16"/>
    </row>
    <row r="2408" spans="4:31" x14ac:dyDescent="0.25">
      <c r="D2408"/>
      <c r="E2408"/>
      <c r="AE2408" s="16"/>
    </row>
    <row r="2409" spans="4:31" x14ac:dyDescent="0.25">
      <c r="D2409"/>
      <c r="E2409"/>
      <c r="AE2409" s="16"/>
    </row>
    <row r="2410" spans="4:31" x14ac:dyDescent="0.25">
      <c r="D2410"/>
      <c r="E2410"/>
      <c r="AE2410" s="16"/>
    </row>
    <row r="2411" spans="4:31" x14ac:dyDescent="0.25">
      <c r="D2411"/>
      <c r="E2411"/>
      <c r="AE2411" s="16"/>
    </row>
    <row r="2412" spans="4:31" x14ac:dyDescent="0.25">
      <c r="D2412"/>
      <c r="E2412"/>
      <c r="AE2412" s="16"/>
    </row>
    <row r="2413" spans="4:31" x14ac:dyDescent="0.25">
      <c r="D2413"/>
      <c r="E2413"/>
      <c r="AE2413" s="16"/>
    </row>
    <row r="2414" spans="4:31" x14ac:dyDescent="0.25">
      <c r="D2414"/>
      <c r="E2414"/>
      <c r="AE2414" s="16"/>
    </row>
    <row r="2415" spans="4:31" x14ac:dyDescent="0.25">
      <c r="D2415"/>
      <c r="E2415"/>
      <c r="AE2415" s="16"/>
    </row>
    <row r="2416" spans="4:31" x14ac:dyDescent="0.25">
      <c r="D2416"/>
      <c r="E2416"/>
      <c r="AE2416" s="16"/>
    </row>
    <row r="2417" spans="4:31" x14ac:dyDescent="0.25">
      <c r="D2417"/>
      <c r="E2417"/>
      <c r="AE2417" s="16"/>
    </row>
    <row r="2418" spans="4:31" x14ac:dyDescent="0.25">
      <c r="D2418"/>
      <c r="E2418"/>
      <c r="AE2418" s="16"/>
    </row>
    <row r="2419" spans="4:31" x14ac:dyDescent="0.25">
      <c r="D2419"/>
      <c r="E2419"/>
      <c r="AE2419" s="16"/>
    </row>
    <row r="2420" spans="4:31" x14ac:dyDescent="0.25">
      <c r="D2420"/>
      <c r="E2420"/>
      <c r="AE2420" s="16"/>
    </row>
    <row r="2421" spans="4:31" x14ac:dyDescent="0.25">
      <c r="D2421"/>
      <c r="E2421"/>
      <c r="AE2421" s="16"/>
    </row>
    <row r="2422" spans="4:31" x14ac:dyDescent="0.25">
      <c r="D2422"/>
      <c r="E2422"/>
      <c r="AE2422" s="16"/>
    </row>
    <row r="2423" spans="4:31" x14ac:dyDescent="0.25">
      <c r="D2423"/>
      <c r="E2423"/>
      <c r="AE2423" s="16"/>
    </row>
    <row r="2424" spans="4:31" x14ac:dyDescent="0.25">
      <c r="D2424"/>
      <c r="E2424"/>
      <c r="AE2424" s="16"/>
    </row>
    <row r="2425" spans="4:31" x14ac:dyDescent="0.25">
      <c r="D2425"/>
      <c r="E2425"/>
      <c r="AE2425" s="16"/>
    </row>
    <row r="2426" spans="4:31" x14ac:dyDescent="0.25">
      <c r="D2426"/>
      <c r="E2426"/>
      <c r="AE2426" s="16"/>
    </row>
    <row r="2427" spans="4:31" x14ac:dyDescent="0.25">
      <c r="D2427"/>
      <c r="E2427"/>
      <c r="AE2427" s="16"/>
    </row>
    <row r="2428" spans="4:31" x14ac:dyDescent="0.25">
      <c r="D2428"/>
      <c r="E2428"/>
      <c r="AE2428" s="16"/>
    </row>
    <row r="2429" spans="4:31" x14ac:dyDescent="0.25">
      <c r="D2429"/>
      <c r="E2429"/>
      <c r="AE2429" s="16"/>
    </row>
    <row r="2430" spans="4:31" x14ac:dyDescent="0.25">
      <c r="D2430"/>
      <c r="E2430"/>
      <c r="AE2430" s="16"/>
    </row>
    <row r="2431" spans="4:31" x14ac:dyDescent="0.25">
      <c r="D2431"/>
      <c r="E2431"/>
      <c r="AE2431" s="16"/>
    </row>
    <row r="2432" spans="4:31" x14ac:dyDescent="0.25">
      <c r="D2432"/>
      <c r="E2432"/>
      <c r="AE2432" s="16"/>
    </row>
    <row r="2433" spans="4:31" x14ac:dyDescent="0.25">
      <c r="D2433"/>
      <c r="E2433"/>
      <c r="AE2433" s="16"/>
    </row>
    <row r="2434" spans="4:31" x14ac:dyDescent="0.25">
      <c r="D2434"/>
      <c r="E2434"/>
      <c r="AE2434" s="16"/>
    </row>
    <row r="2435" spans="4:31" x14ac:dyDescent="0.25">
      <c r="D2435"/>
      <c r="E2435"/>
      <c r="AE2435" s="16"/>
    </row>
    <row r="2436" spans="4:31" x14ac:dyDescent="0.25">
      <c r="D2436"/>
      <c r="E2436"/>
      <c r="AE2436" s="16"/>
    </row>
    <row r="2437" spans="4:31" x14ac:dyDescent="0.25">
      <c r="D2437"/>
      <c r="E2437"/>
      <c r="AE2437" s="16"/>
    </row>
    <row r="2438" spans="4:31" x14ac:dyDescent="0.25">
      <c r="D2438"/>
      <c r="E2438"/>
      <c r="AE2438" s="16"/>
    </row>
    <row r="2439" spans="4:31" x14ac:dyDescent="0.25">
      <c r="D2439"/>
      <c r="E2439"/>
      <c r="AE2439" s="16"/>
    </row>
    <row r="2440" spans="4:31" x14ac:dyDescent="0.25">
      <c r="D2440"/>
      <c r="E2440"/>
      <c r="AE2440" s="16"/>
    </row>
    <row r="2441" spans="4:31" x14ac:dyDescent="0.25">
      <c r="D2441"/>
      <c r="E2441"/>
      <c r="AE2441" s="16"/>
    </row>
    <row r="2442" spans="4:31" x14ac:dyDescent="0.25">
      <c r="D2442"/>
      <c r="E2442"/>
      <c r="AE2442" s="16"/>
    </row>
    <row r="2443" spans="4:31" x14ac:dyDescent="0.25">
      <c r="D2443"/>
      <c r="E2443"/>
      <c r="AE2443" s="16"/>
    </row>
    <row r="2444" spans="4:31" x14ac:dyDescent="0.25">
      <c r="D2444"/>
      <c r="E2444"/>
      <c r="AE2444" s="16"/>
    </row>
    <row r="2445" spans="4:31" x14ac:dyDescent="0.25">
      <c r="D2445"/>
      <c r="E2445"/>
      <c r="AE2445" s="16"/>
    </row>
    <row r="2446" spans="4:31" x14ac:dyDescent="0.25">
      <c r="D2446"/>
      <c r="E2446"/>
      <c r="AE2446" s="16"/>
    </row>
    <row r="2447" spans="4:31" x14ac:dyDescent="0.25">
      <c r="D2447"/>
      <c r="E2447"/>
      <c r="AE2447" s="16"/>
    </row>
    <row r="2448" spans="4:31" x14ac:dyDescent="0.25">
      <c r="D2448"/>
      <c r="E2448"/>
      <c r="AE2448" s="16"/>
    </row>
    <row r="2449" spans="4:31" x14ac:dyDescent="0.25">
      <c r="D2449"/>
      <c r="E2449"/>
      <c r="AE2449" s="16"/>
    </row>
    <row r="2450" spans="4:31" x14ac:dyDescent="0.25">
      <c r="D2450"/>
      <c r="E2450"/>
      <c r="AE2450" s="16"/>
    </row>
    <row r="2451" spans="4:31" x14ac:dyDescent="0.25">
      <c r="D2451"/>
      <c r="E2451"/>
      <c r="AE2451" s="16"/>
    </row>
    <row r="2452" spans="4:31" x14ac:dyDescent="0.25">
      <c r="D2452"/>
      <c r="E2452"/>
      <c r="AE2452" s="16"/>
    </row>
    <row r="2453" spans="4:31" x14ac:dyDescent="0.25">
      <c r="D2453"/>
      <c r="E2453"/>
      <c r="AE2453" s="16"/>
    </row>
    <row r="2454" spans="4:31" x14ac:dyDescent="0.25">
      <c r="D2454"/>
      <c r="E2454"/>
      <c r="AE2454" s="16"/>
    </row>
    <row r="2455" spans="4:31" x14ac:dyDescent="0.25">
      <c r="D2455"/>
      <c r="E2455"/>
      <c r="AE2455" s="16"/>
    </row>
    <row r="2456" spans="4:31" x14ac:dyDescent="0.25">
      <c r="D2456"/>
      <c r="E2456"/>
      <c r="AE2456" s="16"/>
    </row>
    <row r="2457" spans="4:31" x14ac:dyDescent="0.25">
      <c r="D2457"/>
      <c r="E2457"/>
      <c r="AE2457" s="16"/>
    </row>
    <row r="2458" spans="4:31" x14ac:dyDescent="0.25">
      <c r="D2458"/>
      <c r="E2458"/>
      <c r="AE2458" s="16"/>
    </row>
    <row r="2459" spans="4:31" x14ac:dyDescent="0.25">
      <c r="D2459"/>
      <c r="E2459"/>
      <c r="AE2459" s="16"/>
    </row>
    <row r="2460" spans="4:31" x14ac:dyDescent="0.25">
      <c r="D2460"/>
      <c r="E2460"/>
      <c r="AE2460" s="16"/>
    </row>
    <row r="2461" spans="4:31" x14ac:dyDescent="0.25">
      <c r="D2461"/>
      <c r="E2461"/>
      <c r="AE2461" s="16"/>
    </row>
    <row r="2462" spans="4:31" x14ac:dyDescent="0.25">
      <c r="D2462"/>
      <c r="E2462"/>
      <c r="AE2462" s="16"/>
    </row>
    <row r="2463" spans="4:31" x14ac:dyDescent="0.25">
      <c r="D2463"/>
      <c r="E2463"/>
      <c r="AE2463" s="16"/>
    </row>
    <row r="2464" spans="4:31" x14ac:dyDescent="0.25">
      <c r="D2464"/>
      <c r="E2464"/>
      <c r="AE2464" s="16"/>
    </row>
    <row r="2465" spans="4:31" x14ac:dyDescent="0.25">
      <c r="D2465"/>
      <c r="E2465"/>
      <c r="AE2465" s="16"/>
    </row>
    <row r="2466" spans="4:31" x14ac:dyDescent="0.25">
      <c r="D2466"/>
      <c r="E2466"/>
      <c r="AE2466" s="16"/>
    </row>
    <row r="2467" spans="4:31" x14ac:dyDescent="0.25">
      <c r="D2467"/>
      <c r="E2467"/>
      <c r="AE2467" s="16"/>
    </row>
    <row r="2468" spans="4:31" x14ac:dyDescent="0.25">
      <c r="D2468"/>
      <c r="E2468"/>
      <c r="AE2468" s="16"/>
    </row>
    <row r="2469" spans="4:31" x14ac:dyDescent="0.25">
      <c r="D2469"/>
      <c r="E2469"/>
      <c r="AE2469" s="16"/>
    </row>
    <row r="2470" spans="4:31" x14ac:dyDescent="0.25">
      <c r="D2470"/>
      <c r="E2470"/>
      <c r="AE2470" s="16"/>
    </row>
    <row r="2471" spans="4:31" x14ac:dyDescent="0.25">
      <c r="D2471"/>
      <c r="E2471"/>
      <c r="AE2471" s="16"/>
    </row>
    <row r="2472" spans="4:31" x14ac:dyDescent="0.25">
      <c r="D2472"/>
      <c r="E2472"/>
      <c r="AE2472" s="16"/>
    </row>
    <row r="2473" spans="4:31" x14ac:dyDescent="0.25">
      <c r="D2473"/>
      <c r="E2473"/>
      <c r="AE2473" s="16"/>
    </row>
    <row r="2474" spans="4:31" x14ac:dyDescent="0.25">
      <c r="D2474"/>
      <c r="E2474"/>
      <c r="AE2474" s="16"/>
    </row>
    <row r="2475" spans="4:31" x14ac:dyDescent="0.25">
      <c r="D2475"/>
      <c r="E2475"/>
      <c r="AE2475" s="16"/>
    </row>
    <row r="2476" spans="4:31" x14ac:dyDescent="0.25">
      <c r="D2476"/>
      <c r="E2476"/>
      <c r="AE2476" s="16"/>
    </row>
    <row r="2477" spans="4:31" x14ac:dyDescent="0.25">
      <c r="D2477"/>
      <c r="E2477"/>
      <c r="AE2477" s="16"/>
    </row>
    <row r="2478" spans="4:31" x14ac:dyDescent="0.25">
      <c r="D2478"/>
      <c r="E2478"/>
      <c r="AE2478" s="16"/>
    </row>
    <row r="2479" spans="4:31" x14ac:dyDescent="0.25">
      <c r="D2479"/>
      <c r="E2479"/>
      <c r="AE2479" s="16"/>
    </row>
    <row r="2480" spans="4:31" x14ac:dyDescent="0.25">
      <c r="D2480"/>
      <c r="E2480"/>
      <c r="AE2480" s="16"/>
    </row>
    <row r="2481" spans="4:31" x14ac:dyDescent="0.25">
      <c r="D2481"/>
      <c r="E2481"/>
      <c r="AE2481" s="16"/>
    </row>
    <row r="2482" spans="4:31" x14ac:dyDescent="0.25">
      <c r="D2482"/>
      <c r="E2482"/>
      <c r="AE2482" s="16"/>
    </row>
    <row r="2483" spans="4:31" x14ac:dyDescent="0.25">
      <c r="D2483"/>
      <c r="E2483"/>
      <c r="AE2483" s="16"/>
    </row>
    <row r="2484" spans="4:31" x14ac:dyDescent="0.25">
      <c r="D2484"/>
      <c r="E2484"/>
      <c r="AE2484" s="16"/>
    </row>
    <row r="2485" spans="4:31" x14ac:dyDescent="0.25">
      <c r="D2485"/>
      <c r="E2485"/>
      <c r="AE2485" s="16"/>
    </row>
    <row r="2486" spans="4:31" x14ac:dyDescent="0.25">
      <c r="D2486"/>
      <c r="E2486"/>
      <c r="AE2486" s="16"/>
    </row>
    <row r="2487" spans="4:31" x14ac:dyDescent="0.25">
      <c r="D2487"/>
      <c r="E2487"/>
      <c r="AE2487" s="16"/>
    </row>
    <row r="2488" spans="4:31" x14ac:dyDescent="0.25">
      <c r="D2488"/>
      <c r="E2488"/>
      <c r="AE2488" s="16"/>
    </row>
    <row r="2489" spans="4:31" x14ac:dyDescent="0.25">
      <c r="D2489"/>
      <c r="E2489"/>
      <c r="AE2489" s="16"/>
    </row>
    <row r="2490" spans="4:31" x14ac:dyDescent="0.25">
      <c r="D2490"/>
      <c r="E2490"/>
      <c r="AE2490" s="16"/>
    </row>
    <row r="2491" spans="4:31" x14ac:dyDescent="0.25">
      <c r="D2491"/>
      <c r="E2491"/>
      <c r="AE2491" s="16"/>
    </row>
    <row r="2492" spans="4:31" x14ac:dyDescent="0.25">
      <c r="D2492"/>
      <c r="E2492"/>
      <c r="AE2492" s="16"/>
    </row>
    <row r="2493" spans="4:31" x14ac:dyDescent="0.25">
      <c r="D2493"/>
      <c r="E2493"/>
      <c r="AE2493" s="16"/>
    </row>
    <row r="2494" spans="4:31" x14ac:dyDescent="0.25">
      <c r="D2494"/>
      <c r="E2494"/>
      <c r="AE2494" s="16"/>
    </row>
    <row r="2495" spans="4:31" x14ac:dyDescent="0.25">
      <c r="D2495"/>
      <c r="E2495"/>
      <c r="AE2495" s="16"/>
    </row>
    <row r="2496" spans="4:31" x14ac:dyDescent="0.25">
      <c r="D2496"/>
      <c r="E2496"/>
      <c r="AE2496" s="16"/>
    </row>
    <row r="2497" spans="4:31" x14ac:dyDescent="0.25">
      <c r="D2497"/>
      <c r="E2497"/>
      <c r="AE2497" s="16"/>
    </row>
    <row r="2498" spans="4:31" x14ac:dyDescent="0.25">
      <c r="D2498"/>
      <c r="E2498"/>
      <c r="AE2498" s="16"/>
    </row>
    <row r="2499" spans="4:31" x14ac:dyDescent="0.25">
      <c r="D2499"/>
      <c r="E2499"/>
      <c r="AE2499" s="16"/>
    </row>
    <row r="2500" spans="4:31" x14ac:dyDescent="0.25">
      <c r="D2500"/>
      <c r="E2500"/>
      <c r="AE2500" s="16"/>
    </row>
    <row r="2501" spans="4:31" x14ac:dyDescent="0.25">
      <c r="D2501"/>
      <c r="E2501"/>
      <c r="AE2501" s="16"/>
    </row>
    <row r="2502" spans="4:31" x14ac:dyDescent="0.25">
      <c r="D2502"/>
      <c r="E2502"/>
      <c r="AE2502" s="16"/>
    </row>
    <row r="2503" spans="4:31" x14ac:dyDescent="0.25">
      <c r="D2503"/>
      <c r="E2503"/>
      <c r="AE2503" s="16"/>
    </row>
    <row r="2504" spans="4:31" x14ac:dyDescent="0.25">
      <c r="D2504"/>
      <c r="E2504"/>
      <c r="AE2504" s="16"/>
    </row>
    <row r="2505" spans="4:31" x14ac:dyDescent="0.25">
      <c r="D2505"/>
      <c r="E2505"/>
      <c r="AE2505" s="16"/>
    </row>
    <row r="2506" spans="4:31" x14ac:dyDescent="0.25">
      <c r="D2506"/>
      <c r="E2506"/>
      <c r="AE2506" s="16"/>
    </row>
    <row r="2507" spans="4:31" x14ac:dyDescent="0.25">
      <c r="D2507"/>
      <c r="E2507"/>
      <c r="AE2507" s="16"/>
    </row>
    <row r="2508" spans="4:31" x14ac:dyDescent="0.25">
      <c r="D2508"/>
      <c r="E2508"/>
      <c r="AE2508" s="16"/>
    </row>
    <row r="2509" spans="4:31" x14ac:dyDescent="0.25">
      <c r="D2509"/>
      <c r="E2509"/>
      <c r="AE2509" s="16"/>
    </row>
    <row r="2510" spans="4:31" x14ac:dyDescent="0.25">
      <c r="D2510"/>
      <c r="E2510"/>
      <c r="AE2510" s="16"/>
    </row>
    <row r="2511" spans="4:31" x14ac:dyDescent="0.25">
      <c r="D2511"/>
      <c r="E2511"/>
      <c r="AE2511" s="16"/>
    </row>
    <row r="2512" spans="4:31" x14ac:dyDescent="0.25">
      <c r="D2512"/>
      <c r="E2512"/>
      <c r="AE2512" s="16"/>
    </row>
    <row r="2513" spans="4:31" x14ac:dyDescent="0.25">
      <c r="D2513"/>
      <c r="E2513"/>
      <c r="AE2513" s="16"/>
    </row>
    <row r="2514" spans="4:31" x14ac:dyDescent="0.25">
      <c r="D2514"/>
      <c r="E2514"/>
      <c r="AE2514" s="16"/>
    </row>
    <row r="2515" spans="4:31" x14ac:dyDescent="0.25">
      <c r="D2515"/>
      <c r="E2515"/>
      <c r="AE2515" s="16"/>
    </row>
    <row r="2516" spans="4:31" x14ac:dyDescent="0.25">
      <c r="D2516"/>
      <c r="E2516"/>
      <c r="AE2516" s="16"/>
    </row>
    <row r="2517" spans="4:31" x14ac:dyDescent="0.25">
      <c r="D2517"/>
      <c r="E2517"/>
      <c r="AE2517" s="16"/>
    </row>
    <row r="2518" spans="4:31" x14ac:dyDescent="0.25">
      <c r="D2518"/>
      <c r="E2518"/>
      <c r="AE2518" s="16"/>
    </row>
    <row r="2519" spans="4:31" x14ac:dyDescent="0.25">
      <c r="D2519"/>
      <c r="E2519"/>
      <c r="AE2519" s="16"/>
    </row>
    <row r="2520" spans="4:31" x14ac:dyDescent="0.25">
      <c r="D2520"/>
      <c r="E2520"/>
      <c r="AE2520" s="16"/>
    </row>
    <row r="2521" spans="4:31" x14ac:dyDescent="0.25">
      <c r="D2521"/>
      <c r="E2521"/>
      <c r="AE2521" s="16"/>
    </row>
    <row r="2522" spans="4:31" x14ac:dyDescent="0.25">
      <c r="D2522"/>
      <c r="E2522"/>
      <c r="AE2522" s="16"/>
    </row>
    <row r="2523" spans="4:31" x14ac:dyDescent="0.25">
      <c r="D2523"/>
      <c r="E2523"/>
      <c r="AE2523" s="16"/>
    </row>
    <row r="2524" spans="4:31" x14ac:dyDescent="0.25">
      <c r="D2524"/>
      <c r="E2524"/>
      <c r="AE2524" s="16"/>
    </row>
    <row r="2525" spans="4:31" x14ac:dyDescent="0.25">
      <c r="D2525"/>
      <c r="E2525"/>
      <c r="AE2525" s="16"/>
    </row>
    <row r="2526" spans="4:31" x14ac:dyDescent="0.25">
      <c r="D2526"/>
      <c r="E2526"/>
      <c r="AE2526" s="16"/>
    </row>
    <row r="2527" spans="4:31" x14ac:dyDescent="0.25">
      <c r="D2527"/>
      <c r="E2527"/>
      <c r="AE2527" s="16"/>
    </row>
    <row r="2528" spans="4:31" x14ac:dyDescent="0.25">
      <c r="D2528"/>
      <c r="E2528"/>
      <c r="AE2528" s="16"/>
    </row>
    <row r="2529" spans="4:31" x14ac:dyDescent="0.25">
      <c r="D2529"/>
      <c r="E2529"/>
      <c r="AE2529" s="16"/>
    </row>
    <row r="2530" spans="4:31" x14ac:dyDescent="0.25">
      <c r="D2530"/>
      <c r="E2530"/>
      <c r="AE2530" s="16"/>
    </row>
    <row r="2531" spans="4:31" x14ac:dyDescent="0.25">
      <c r="D2531"/>
      <c r="E2531"/>
      <c r="AE2531" s="16"/>
    </row>
    <row r="2532" spans="4:31" x14ac:dyDescent="0.25">
      <c r="D2532"/>
      <c r="E2532"/>
      <c r="AE2532" s="16"/>
    </row>
    <row r="2533" spans="4:31" x14ac:dyDescent="0.25">
      <c r="D2533"/>
      <c r="E2533"/>
      <c r="AE2533" s="16"/>
    </row>
    <row r="2534" spans="4:31" x14ac:dyDescent="0.25">
      <c r="D2534"/>
      <c r="E2534"/>
      <c r="AE2534" s="16"/>
    </row>
    <row r="2535" spans="4:31" x14ac:dyDescent="0.25">
      <c r="D2535"/>
      <c r="E2535"/>
      <c r="AE2535" s="16"/>
    </row>
    <row r="2536" spans="4:31" x14ac:dyDescent="0.25">
      <c r="D2536"/>
      <c r="E2536"/>
      <c r="AE2536" s="16"/>
    </row>
    <row r="2537" spans="4:31" x14ac:dyDescent="0.25">
      <c r="D2537"/>
      <c r="E2537"/>
      <c r="AE2537" s="16"/>
    </row>
    <row r="2538" spans="4:31" x14ac:dyDescent="0.25">
      <c r="D2538"/>
      <c r="E2538"/>
      <c r="AE2538" s="16"/>
    </row>
    <row r="2539" spans="4:31" x14ac:dyDescent="0.25">
      <c r="D2539"/>
      <c r="E2539"/>
      <c r="AE2539" s="16"/>
    </row>
    <row r="2540" spans="4:31" x14ac:dyDescent="0.25">
      <c r="D2540"/>
      <c r="E2540"/>
      <c r="AE2540" s="16"/>
    </row>
    <row r="2541" spans="4:31" x14ac:dyDescent="0.25">
      <c r="D2541"/>
      <c r="E2541"/>
      <c r="AE2541" s="16"/>
    </row>
    <row r="2542" spans="4:31" x14ac:dyDescent="0.25">
      <c r="D2542"/>
      <c r="E2542"/>
      <c r="AE2542" s="16"/>
    </row>
    <row r="2543" spans="4:31" x14ac:dyDescent="0.25">
      <c r="D2543"/>
      <c r="E2543"/>
      <c r="AE2543" s="16"/>
    </row>
    <row r="2544" spans="4:31" x14ac:dyDescent="0.25">
      <c r="D2544"/>
      <c r="E2544"/>
      <c r="AE2544" s="16"/>
    </row>
    <row r="2545" spans="4:31" x14ac:dyDescent="0.25">
      <c r="D2545"/>
      <c r="E2545"/>
      <c r="AE2545" s="16"/>
    </row>
    <row r="2546" spans="4:31" x14ac:dyDescent="0.25">
      <c r="D2546"/>
      <c r="E2546"/>
      <c r="AE2546" s="16"/>
    </row>
    <row r="2547" spans="4:31" x14ac:dyDescent="0.25">
      <c r="D2547"/>
      <c r="E2547"/>
      <c r="AE2547" s="16"/>
    </row>
    <row r="2548" spans="4:31" x14ac:dyDescent="0.25">
      <c r="D2548"/>
      <c r="E2548"/>
      <c r="AE2548" s="16"/>
    </row>
    <row r="2549" spans="4:31" x14ac:dyDescent="0.25">
      <c r="D2549"/>
      <c r="E2549"/>
      <c r="AE2549" s="16"/>
    </row>
    <row r="2550" spans="4:31" x14ac:dyDescent="0.25">
      <c r="D2550"/>
      <c r="E2550"/>
      <c r="AE2550" s="16"/>
    </row>
    <row r="2551" spans="4:31" x14ac:dyDescent="0.25">
      <c r="D2551"/>
      <c r="E2551"/>
      <c r="AE2551" s="16"/>
    </row>
    <row r="2552" spans="4:31" x14ac:dyDescent="0.25">
      <c r="D2552"/>
      <c r="E2552"/>
      <c r="AE2552" s="16"/>
    </row>
    <row r="2553" spans="4:31" x14ac:dyDescent="0.25">
      <c r="D2553"/>
      <c r="E2553"/>
      <c r="AE2553" s="16"/>
    </row>
    <row r="2554" spans="4:31" x14ac:dyDescent="0.25">
      <c r="D2554"/>
      <c r="E2554"/>
      <c r="AE2554" s="16"/>
    </row>
    <row r="2555" spans="4:31" x14ac:dyDescent="0.25">
      <c r="D2555"/>
      <c r="E2555"/>
      <c r="AE2555" s="16"/>
    </row>
    <row r="2556" spans="4:31" x14ac:dyDescent="0.25">
      <c r="D2556"/>
      <c r="E2556"/>
      <c r="AE2556" s="16"/>
    </row>
    <row r="2557" spans="4:31" x14ac:dyDescent="0.25">
      <c r="D2557"/>
      <c r="E2557"/>
      <c r="AE2557" s="16"/>
    </row>
    <row r="2558" spans="4:31" x14ac:dyDescent="0.25">
      <c r="D2558"/>
      <c r="E2558"/>
      <c r="AE2558" s="16"/>
    </row>
    <row r="2559" spans="4:31" x14ac:dyDescent="0.25">
      <c r="D2559"/>
      <c r="E2559"/>
      <c r="AE2559" s="16"/>
    </row>
    <row r="2560" spans="4:31" x14ac:dyDescent="0.25">
      <c r="D2560"/>
      <c r="E2560"/>
      <c r="AE2560" s="16"/>
    </row>
    <row r="2561" spans="4:31" x14ac:dyDescent="0.25">
      <c r="D2561"/>
      <c r="E2561"/>
      <c r="AE2561" s="16"/>
    </row>
    <row r="2562" spans="4:31" x14ac:dyDescent="0.25">
      <c r="D2562"/>
      <c r="E2562"/>
      <c r="AE2562" s="16"/>
    </row>
    <row r="2563" spans="4:31" x14ac:dyDescent="0.25">
      <c r="D2563"/>
      <c r="E2563"/>
      <c r="AE2563" s="16"/>
    </row>
    <row r="2564" spans="4:31" x14ac:dyDescent="0.25">
      <c r="D2564"/>
      <c r="E2564"/>
      <c r="AE2564" s="16"/>
    </row>
    <row r="2565" spans="4:31" x14ac:dyDescent="0.25">
      <c r="D2565"/>
      <c r="E2565"/>
      <c r="AE2565" s="16"/>
    </row>
    <row r="2566" spans="4:31" x14ac:dyDescent="0.25">
      <c r="D2566"/>
      <c r="E2566"/>
      <c r="AE2566" s="16"/>
    </row>
    <row r="2567" spans="4:31" x14ac:dyDescent="0.25">
      <c r="D2567"/>
      <c r="E2567"/>
      <c r="AE2567" s="16"/>
    </row>
    <row r="2568" spans="4:31" x14ac:dyDescent="0.25">
      <c r="D2568"/>
      <c r="E2568"/>
      <c r="AE2568" s="16"/>
    </row>
    <row r="2569" spans="4:31" x14ac:dyDescent="0.25">
      <c r="D2569"/>
      <c r="E2569"/>
      <c r="AE2569" s="16"/>
    </row>
    <row r="2570" spans="4:31" x14ac:dyDescent="0.25">
      <c r="D2570"/>
      <c r="E2570"/>
      <c r="AE2570" s="16"/>
    </row>
    <row r="2571" spans="4:31" x14ac:dyDescent="0.25">
      <c r="D2571"/>
      <c r="E2571"/>
      <c r="AE2571" s="16"/>
    </row>
    <row r="2572" spans="4:31" x14ac:dyDescent="0.25">
      <c r="D2572"/>
      <c r="E2572"/>
      <c r="AE2572" s="16"/>
    </row>
    <row r="2573" spans="4:31" x14ac:dyDescent="0.25">
      <c r="D2573"/>
      <c r="E2573"/>
      <c r="AE2573" s="16"/>
    </row>
    <row r="2574" spans="4:31" x14ac:dyDescent="0.25">
      <c r="D2574"/>
      <c r="E2574"/>
      <c r="AE2574" s="16"/>
    </row>
    <row r="2575" spans="4:31" x14ac:dyDescent="0.25">
      <c r="D2575"/>
      <c r="E2575"/>
      <c r="AE2575" s="16"/>
    </row>
    <row r="2576" spans="4:31" x14ac:dyDescent="0.25">
      <c r="D2576"/>
      <c r="E2576"/>
      <c r="AE2576" s="16"/>
    </row>
    <row r="2577" spans="4:31" x14ac:dyDescent="0.25">
      <c r="D2577"/>
      <c r="E2577"/>
      <c r="AE2577" s="16"/>
    </row>
    <row r="2578" spans="4:31" x14ac:dyDescent="0.25">
      <c r="D2578"/>
      <c r="E2578"/>
      <c r="AE2578" s="16"/>
    </row>
    <row r="2579" spans="4:31" x14ac:dyDescent="0.25">
      <c r="D2579"/>
      <c r="E2579"/>
      <c r="AE2579" s="16"/>
    </row>
    <row r="2580" spans="4:31" x14ac:dyDescent="0.25">
      <c r="D2580"/>
      <c r="E2580"/>
      <c r="AE2580" s="16"/>
    </row>
    <row r="2581" spans="4:31" x14ac:dyDescent="0.25">
      <c r="D2581"/>
      <c r="E2581"/>
      <c r="AE2581" s="16"/>
    </row>
    <row r="2582" spans="4:31" x14ac:dyDescent="0.25">
      <c r="D2582"/>
      <c r="E2582"/>
      <c r="AE2582" s="16"/>
    </row>
    <row r="2583" spans="4:31" x14ac:dyDescent="0.25">
      <c r="D2583"/>
      <c r="E2583"/>
      <c r="AE2583" s="16"/>
    </row>
    <row r="2584" spans="4:31" x14ac:dyDescent="0.25">
      <c r="D2584"/>
      <c r="E2584"/>
      <c r="AE2584" s="16"/>
    </row>
    <row r="2585" spans="4:31" x14ac:dyDescent="0.25">
      <c r="D2585"/>
      <c r="E2585"/>
      <c r="AE2585" s="16"/>
    </row>
    <row r="2586" spans="4:31" x14ac:dyDescent="0.25">
      <c r="D2586"/>
      <c r="E2586"/>
      <c r="AE2586" s="16"/>
    </row>
    <row r="2587" spans="4:31" x14ac:dyDescent="0.25">
      <c r="D2587"/>
      <c r="E2587"/>
      <c r="AE2587" s="16"/>
    </row>
    <row r="2588" spans="4:31" x14ac:dyDescent="0.25">
      <c r="D2588"/>
      <c r="E2588"/>
      <c r="AE2588" s="16"/>
    </row>
    <row r="2589" spans="4:31" x14ac:dyDescent="0.25">
      <c r="D2589"/>
      <c r="E2589"/>
      <c r="AE2589" s="16"/>
    </row>
    <row r="2590" spans="4:31" x14ac:dyDescent="0.25">
      <c r="D2590"/>
      <c r="E2590"/>
      <c r="AE2590" s="16"/>
    </row>
    <row r="2591" spans="4:31" x14ac:dyDescent="0.25">
      <c r="D2591"/>
      <c r="E2591"/>
      <c r="AE2591" s="16"/>
    </row>
    <row r="2592" spans="4:31" x14ac:dyDescent="0.25">
      <c r="D2592"/>
      <c r="E2592"/>
      <c r="AE2592" s="16"/>
    </row>
    <row r="2593" spans="4:31" x14ac:dyDescent="0.25">
      <c r="D2593"/>
      <c r="E2593"/>
      <c r="AE2593" s="16"/>
    </row>
    <row r="2594" spans="4:31" x14ac:dyDescent="0.25">
      <c r="D2594"/>
      <c r="E2594"/>
      <c r="AE2594" s="16"/>
    </row>
    <row r="2595" spans="4:31" x14ac:dyDescent="0.25">
      <c r="D2595"/>
      <c r="E2595"/>
      <c r="AE2595" s="16"/>
    </row>
    <row r="2596" spans="4:31" x14ac:dyDescent="0.25">
      <c r="D2596"/>
      <c r="E2596"/>
      <c r="AE2596" s="16"/>
    </row>
    <row r="2597" spans="4:31" x14ac:dyDescent="0.25">
      <c r="D2597"/>
      <c r="E2597"/>
      <c r="AE2597" s="16"/>
    </row>
    <row r="2598" spans="4:31" x14ac:dyDescent="0.25">
      <c r="D2598"/>
      <c r="E2598"/>
      <c r="AE2598" s="16"/>
    </row>
    <row r="2599" spans="4:31" x14ac:dyDescent="0.25">
      <c r="D2599"/>
      <c r="E2599"/>
      <c r="AE2599" s="16"/>
    </row>
    <row r="2600" spans="4:31" x14ac:dyDescent="0.25">
      <c r="D2600"/>
      <c r="E2600"/>
      <c r="AE2600" s="16"/>
    </row>
    <row r="2601" spans="4:31" x14ac:dyDescent="0.25">
      <c r="D2601"/>
      <c r="E2601"/>
      <c r="AE2601" s="16"/>
    </row>
    <row r="2602" spans="4:31" x14ac:dyDescent="0.25">
      <c r="D2602"/>
      <c r="E2602"/>
      <c r="AE2602" s="16"/>
    </row>
    <row r="2603" spans="4:31" x14ac:dyDescent="0.25">
      <c r="D2603"/>
      <c r="E2603"/>
      <c r="AE2603" s="16"/>
    </row>
    <row r="2604" spans="4:31" x14ac:dyDescent="0.25">
      <c r="D2604"/>
      <c r="E2604"/>
      <c r="AE2604" s="16"/>
    </row>
    <row r="2605" spans="4:31" x14ac:dyDescent="0.25">
      <c r="D2605"/>
      <c r="E2605"/>
      <c r="AE2605" s="16"/>
    </row>
    <row r="2606" spans="4:31" x14ac:dyDescent="0.25">
      <c r="D2606"/>
      <c r="E2606"/>
      <c r="AE2606" s="16"/>
    </row>
    <row r="2607" spans="4:31" x14ac:dyDescent="0.25">
      <c r="D2607"/>
      <c r="E2607"/>
      <c r="AE2607" s="16"/>
    </row>
    <row r="2608" spans="4:31" x14ac:dyDescent="0.25">
      <c r="D2608"/>
      <c r="E2608"/>
      <c r="AE2608" s="16"/>
    </row>
    <row r="2609" spans="4:31" x14ac:dyDescent="0.25">
      <c r="D2609"/>
      <c r="E2609"/>
      <c r="AE2609" s="16"/>
    </row>
    <row r="2610" spans="4:31" x14ac:dyDescent="0.25">
      <c r="D2610"/>
      <c r="E2610"/>
      <c r="AE2610" s="16"/>
    </row>
    <row r="2611" spans="4:31" x14ac:dyDescent="0.25">
      <c r="D2611"/>
      <c r="E2611"/>
      <c r="AE2611" s="16"/>
    </row>
    <row r="2612" spans="4:31" x14ac:dyDescent="0.25">
      <c r="D2612"/>
      <c r="E2612"/>
      <c r="AE2612" s="16"/>
    </row>
    <row r="2613" spans="4:31" x14ac:dyDescent="0.25">
      <c r="D2613"/>
      <c r="E2613"/>
      <c r="AE2613" s="16"/>
    </row>
    <row r="2614" spans="4:31" x14ac:dyDescent="0.25">
      <c r="D2614"/>
      <c r="E2614"/>
      <c r="AE2614" s="16"/>
    </row>
    <row r="2615" spans="4:31" x14ac:dyDescent="0.25">
      <c r="D2615"/>
      <c r="E2615"/>
      <c r="AE2615" s="16"/>
    </row>
    <row r="2616" spans="4:31" x14ac:dyDescent="0.25">
      <c r="D2616"/>
      <c r="E2616"/>
      <c r="AE2616" s="16"/>
    </row>
    <row r="2617" spans="4:31" x14ac:dyDescent="0.25">
      <c r="D2617"/>
      <c r="E2617"/>
      <c r="AE2617" s="16"/>
    </row>
    <row r="2618" spans="4:31" x14ac:dyDescent="0.25">
      <c r="D2618"/>
      <c r="E2618"/>
      <c r="AE2618" s="16"/>
    </row>
    <row r="2619" spans="4:31" x14ac:dyDescent="0.25">
      <c r="D2619"/>
      <c r="E2619"/>
      <c r="AE2619" s="16"/>
    </row>
    <row r="2620" spans="4:31" x14ac:dyDescent="0.25">
      <c r="D2620"/>
      <c r="E2620"/>
      <c r="AE2620" s="16"/>
    </row>
    <row r="2621" spans="4:31" x14ac:dyDescent="0.25">
      <c r="D2621"/>
      <c r="E2621"/>
      <c r="AE2621" s="16"/>
    </row>
    <row r="2622" spans="4:31" x14ac:dyDescent="0.25">
      <c r="D2622"/>
      <c r="E2622"/>
      <c r="AE2622" s="16"/>
    </row>
    <row r="2623" spans="4:31" x14ac:dyDescent="0.25">
      <c r="D2623"/>
      <c r="E2623"/>
      <c r="AE2623" s="16"/>
    </row>
    <row r="2624" spans="4:31" x14ac:dyDescent="0.25">
      <c r="D2624"/>
      <c r="E2624"/>
      <c r="AE2624" s="16"/>
    </row>
    <row r="2625" spans="4:31" x14ac:dyDescent="0.25">
      <c r="D2625"/>
      <c r="E2625"/>
      <c r="AE2625" s="16"/>
    </row>
    <row r="2626" spans="4:31" x14ac:dyDescent="0.25">
      <c r="D2626"/>
      <c r="E2626"/>
      <c r="AE2626" s="16"/>
    </row>
    <row r="2627" spans="4:31" x14ac:dyDescent="0.25">
      <c r="D2627"/>
      <c r="E2627"/>
      <c r="AE2627" s="16"/>
    </row>
    <row r="2628" spans="4:31" x14ac:dyDescent="0.25">
      <c r="D2628"/>
      <c r="E2628"/>
      <c r="AE2628" s="16"/>
    </row>
    <row r="2629" spans="4:31" x14ac:dyDescent="0.25">
      <c r="D2629"/>
      <c r="E2629"/>
      <c r="AE2629" s="16"/>
    </row>
    <row r="2630" spans="4:31" x14ac:dyDescent="0.25">
      <c r="D2630"/>
      <c r="E2630"/>
      <c r="AE2630" s="16"/>
    </row>
    <row r="2631" spans="4:31" x14ac:dyDescent="0.25">
      <c r="D2631"/>
      <c r="E2631"/>
      <c r="AE2631" s="16"/>
    </row>
    <row r="2632" spans="4:31" x14ac:dyDescent="0.25">
      <c r="D2632"/>
      <c r="E2632"/>
      <c r="AE2632" s="16"/>
    </row>
    <row r="2633" spans="4:31" x14ac:dyDescent="0.25">
      <c r="D2633"/>
      <c r="E2633"/>
      <c r="AE2633" s="16"/>
    </row>
    <row r="2634" spans="4:31" x14ac:dyDescent="0.25">
      <c r="D2634"/>
      <c r="E2634"/>
      <c r="AE2634" s="16"/>
    </row>
    <row r="2635" spans="4:31" x14ac:dyDescent="0.25">
      <c r="D2635"/>
      <c r="E2635"/>
      <c r="AE2635" s="16"/>
    </row>
    <row r="2636" spans="4:31" x14ac:dyDescent="0.25">
      <c r="D2636"/>
      <c r="E2636"/>
      <c r="AE2636" s="16"/>
    </row>
    <row r="2637" spans="4:31" x14ac:dyDescent="0.25">
      <c r="D2637"/>
      <c r="E2637"/>
      <c r="AE2637" s="16"/>
    </row>
    <row r="2638" spans="4:31" x14ac:dyDescent="0.25">
      <c r="D2638"/>
      <c r="E2638"/>
      <c r="AE2638" s="16"/>
    </row>
    <row r="2639" spans="4:31" x14ac:dyDescent="0.25">
      <c r="D2639"/>
      <c r="E2639"/>
      <c r="AE2639" s="16"/>
    </row>
    <row r="2640" spans="4:31" x14ac:dyDescent="0.25">
      <c r="D2640"/>
      <c r="E2640"/>
      <c r="AE2640" s="16"/>
    </row>
    <row r="2641" spans="4:31" x14ac:dyDescent="0.25">
      <c r="D2641"/>
      <c r="E2641"/>
      <c r="AE2641" s="16"/>
    </row>
    <row r="2642" spans="4:31" x14ac:dyDescent="0.25">
      <c r="D2642"/>
      <c r="E2642"/>
      <c r="AE2642" s="16"/>
    </row>
    <row r="2643" spans="4:31" x14ac:dyDescent="0.25">
      <c r="D2643"/>
      <c r="E2643"/>
      <c r="AE2643" s="16"/>
    </row>
    <row r="2644" spans="4:31" x14ac:dyDescent="0.25">
      <c r="D2644"/>
      <c r="E2644"/>
      <c r="AE2644" s="16"/>
    </row>
    <row r="2645" spans="4:31" x14ac:dyDescent="0.25">
      <c r="D2645"/>
      <c r="E2645"/>
      <c r="AE2645" s="16"/>
    </row>
    <row r="2646" spans="4:31" x14ac:dyDescent="0.25">
      <c r="D2646"/>
      <c r="E2646"/>
      <c r="AE2646" s="16"/>
    </row>
    <row r="2647" spans="4:31" x14ac:dyDescent="0.25">
      <c r="D2647"/>
      <c r="E2647"/>
      <c r="AE2647" s="16"/>
    </row>
    <row r="2648" spans="4:31" x14ac:dyDescent="0.25">
      <c r="D2648"/>
      <c r="E2648"/>
      <c r="AE2648" s="16"/>
    </row>
    <row r="2649" spans="4:31" x14ac:dyDescent="0.25">
      <c r="D2649"/>
      <c r="E2649"/>
      <c r="AE2649" s="16"/>
    </row>
    <row r="2650" spans="4:31" x14ac:dyDescent="0.25">
      <c r="D2650"/>
      <c r="E2650"/>
      <c r="AE2650" s="16"/>
    </row>
    <row r="2651" spans="4:31" x14ac:dyDescent="0.25">
      <c r="D2651"/>
      <c r="E2651"/>
      <c r="AE2651" s="16"/>
    </row>
    <row r="2652" spans="4:31" x14ac:dyDescent="0.25">
      <c r="D2652"/>
      <c r="E2652"/>
      <c r="AE2652" s="16"/>
    </row>
    <row r="2653" spans="4:31" x14ac:dyDescent="0.25">
      <c r="D2653"/>
      <c r="E2653"/>
      <c r="AE2653" s="16"/>
    </row>
    <row r="2654" spans="4:31" x14ac:dyDescent="0.25">
      <c r="D2654"/>
      <c r="E2654"/>
      <c r="AE2654" s="16"/>
    </row>
    <row r="2655" spans="4:31" x14ac:dyDescent="0.25">
      <c r="D2655"/>
      <c r="E2655"/>
      <c r="AE2655" s="16"/>
    </row>
    <row r="2656" spans="4:31" x14ac:dyDescent="0.25">
      <c r="D2656"/>
      <c r="E2656"/>
      <c r="AE2656" s="16"/>
    </row>
    <row r="2657" spans="4:31" x14ac:dyDescent="0.25">
      <c r="D2657"/>
      <c r="E2657"/>
      <c r="AE2657" s="16"/>
    </row>
    <row r="2658" spans="4:31" x14ac:dyDescent="0.25">
      <c r="D2658"/>
      <c r="E2658"/>
      <c r="AE2658" s="16"/>
    </row>
    <row r="2659" spans="4:31" x14ac:dyDescent="0.25">
      <c r="D2659"/>
      <c r="E2659"/>
      <c r="AE2659" s="16"/>
    </row>
    <row r="2660" spans="4:31" x14ac:dyDescent="0.25">
      <c r="D2660"/>
      <c r="E2660"/>
      <c r="AE2660" s="16"/>
    </row>
    <row r="2661" spans="4:31" x14ac:dyDescent="0.25">
      <c r="D2661"/>
      <c r="E2661"/>
      <c r="AE2661" s="16"/>
    </row>
    <row r="2662" spans="4:31" x14ac:dyDescent="0.25">
      <c r="D2662"/>
      <c r="E2662"/>
      <c r="AE2662" s="16"/>
    </row>
    <row r="2663" spans="4:31" x14ac:dyDescent="0.25">
      <c r="D2663"/>
      <c r="E2663"/>
      <c r="AE2663" s="16"/>
    </row>
    <row r="2664" spans="4:31" x14ac:dyDescent="0.25">
      <c r="D2664"/>
      <c r="E2664"/>
      <c r="AE2664" s="16"/>
    </row>
    <row r="2665" spans="4:31" x14ac:dyDescent="0.25">
      <c r="D2665"/>
      <c r="E2665"/>
      <c r="AE2665" s="16"/>
    </row>
    <row r="2666" spans="4:31" x14ac:dyDescent="0.25">
      <c r="D2666"/>
      <c r="E2666"/>
      <c r="AE2666" s="16"/>
    </row>
    <row r="2667" spans="4:31" x14ac:dyDescent="0.25">
      <c r="D2667"/>
      <c r="E2667"/>
      <c r="AE2667" s="16"/>
    </row>
    <row r="2668" spans="4:31" x14ac:dyDescent="0.25">
      <c r="D2668"/>
      <c r="E2668"/>
      <c r="AE2668" s="16"/>
    </row>
    <row r="2669" spans="4:31" x14ac:dyDescent="0.25">
      <c r="D2669"/>
      <c r="E2669"/>
      <c r="AE2669" s="16"/>
    </row>
    <row r="2670" spans="4:31" x14ac:dyDescent="0.25">
      <c r="D2670"/>
      <c r="E2670"/>
      <c r="AE2670" s="16"/>
    </row>
    <row r="2671" spans="4:31" x14ac:dyDescent="0.25">
      <c r="D2671"/>
      <c r="E2671"/>
      <c r="AE2671" s="16"/>
    </row>
    <row r="2672" spans="4:31" x14ac:dyDescent="0.25">
      <c r="D2672"/>
      <c r="E2672"/>
      <c r="AE2672" s="16"/>
    </row>
    <row r="2673" spans="4:31" x14ac:dyDescent="0.25">
      <c r="D2673"/>
      <c r="E2673"/>
      <c r="AE2673" s="16"/>
    </row>
    <row r="2674" spans="4:31" x14ac:dyDescent="0.25">
      <c r="D2674"/>
      <c r="E2674"/>
      <c r="AE2674" s="16"/>
    </row>
    <row r="2675" spans="4:31" x14ac:dyDescent="0.25">
      <c r="D2675"/>
      <c r="E2675"/>
      <c r="AE2675" s="16"/>
    </row>
    <row r="2676" spans="4:31" x14ac:dyDescent="0.25">
      <c r="D2676"/>
      <c r="E2676"/>
      <c r="AE2676" s="16"/>
    </row>
    <row r="2677" spans="4:31" x14ac:dyDescent="0.25">
      <c r="D2677"/>
      <c r="E2677"/>
      <c r="AE2677" s="16"/>
    </row>
    <row r="2678" spans="4:31" x14ac:dyDescent="0.25">
      <c r="D2678"/>
      <c r="E2678"/>
      <c r="AE2678" s="16"/>
    </row>
    <row r="2679" spans="4:31" x14ac:dyDescent="0.25">
      <c r="D2679"/>
      <c r="E2679"/>
      <c r="AE2679" s="16"/>
    </row>
    <row r="2680" spans="4:31" x14ac:dyDescent="0.25">
      <c r="D2680"/>
      <c r="E2680"/>
      <c r="AE2680" s="16"/>
    </row>
    <row r="2681" spans="4:31" x14ac:dyDescent="0.25">
      <c r="D2681"/>
      <c r="E2681"/>
      <c r="AE2681" s="16"/>
    </row>
    <row r="2682" spans="4:31" x14ac:dyDescent="0.25">
      <c r="D2682"/>
      <c r="E2682"/>
      <c r="AE2682" s="16"/>
    </row>
    <row r="2683" spans="4:31" x14ac:dyDescent="0.25">
      <c r="D2683"/>
      <c r="E2683"/>
      <c r="AE2683" s="16"/>
    </row>
    <row r="2684" spans="4:31" x14ac:dyDescent="0.25">
      <c r="D2684"/>
      <c r="E2684"/>
      <c r="AE2684" s="16"/>
    </row>
    <row r="2685" spans="4:31" x14ac:dyDescent="0.25">
      <c r="D2685"/>
      <c r="E2685"/>
      <c r="AE2685" s="16"/>
    </row>
    <row r="2686" spans="4:31" x14ac:dyDescent="0.25">
      <c r="D2686"/>
      <c r="E2686"/>
      <c r="AE2686" s="16"/>
    </row>
    <row r="2687" spans="4:31" x14ac:dyDescent="0.25">
      <c r="D2687"/>
      <c r="E2687"/>
      <c r="AE2687" s="16"/>
    </row>
    <row r="2688" spans="4:31" x14ac:dyDescent="0.25">
      <c r="D2688"/>
      <c r="E2688"/>
      <c r="AE2688" s="16"/>
    </row>
    <row r="2689" spans="4:31" x14ac:dyDescent="0.25">
      <c r="D2689"/>
      <c r="E2689"/>
      <c r="AE2689" s="16"/>
    </row>
    <row r="2690" spans="4:31" x14ac:dyDescent="0.25">
      <c r="D2690"/>
      <c r="E2690"/>
      <c r="AE2690" s="16"/>
    </row>
    <row r="2691" spans="4:31" x14ac:dyDescent="0.25">
      <c r="D2691"/>
      <c r="E2691"/>
      <c r="AE2691" s="16"/>
    </row>
    <row r="2692" spans="4:31" x14ac:dyDescent="0.25">
      <c r="D2692"/>
      <c r="E2692"/>
      <c r="AE2692" s="16"/>
    </row>
    <row r="2693" spans="4:31" x14ac:dyDescent="0.25">
      <c r="D2693"/>
      <c r="E2693"/>
      <c r="AE2693" s="16"/>
    </row>
    <row r="2694" spans="4:31" x14ac:dyDescent="0.25">
      <c r="D2694"/>
      <c r="E2694"/>
      <c r="AE2694" s="16"/>
    </row>
    <row r="2695" spans="4:31" x14ac:dyDescent="0.25">
      <c r="D2695"/>
      <c r="E2695"/>
      <c r="AE2695" s="16"/>
    </row>
    <row r="2696" spans="4:31" x14ac:dyDescent="0.25">
      <c r="D2696"/>
      <c r="E2696"/>
      <c r="AE2696" s="16"/>
    </row>
    <row r="2697" spans="4:31" x14ac:dyDescent="0.25">
      <c r="D2697"/>
      <c r="E2697"/>
      <c r="AE2697" s="16"/>
    </row>
    <row r="2698" spans="4:31" x14ac:dyDescent="0.25">
      <c r="D2698"/>
      <c r="E2698"/>
      <c r="AE2698" s="16"/>
    </row>
    <row r="2699" spans="4:31" x14ac:dyDescent="0.25">
      <c r="D2699"/>
      <c r="E2699"/>
      <c r="AE2699" s="16"/>
    </row>
    <row r="2700" spans="4:31" x14ac:dyDescent="0.25">
      <c r="D2700"/>
      <c r="E2700"/>
      <c r="AE2700" s="16"/>
    </row>
    <row r="2701" spans="4:31" x14ac:dyDescent="0.25">
      <c r="D2701"/>
      <c r="E2701"/>
      <c r="AE2701" s="16"/>
    </row>
    <row r="2702" spans="4:31" x14ac:dyDescent="0.25">
      <c r="D2702"/>
      <c r="E2702"/>
      <c r="AE2702" s="16"/>
    </row>
    <row r="2703" spans="4:31" x14ac:dyDescent="0.25">
      <c r="D2703"/>
      <c r="E2703"/>
      <c r="AE2703" s="16"/>
    </row>
    <row r="2704" spans="4:31" x14ac:dyDescent="0.25">
      <c r="D2704"/>
      <c r="E2704"/>
      <c r="AE2704" s="16"/>
    </row>
    <row r="2705" spans="4:31" x14ac:dyDescent="0.25">
      <c r="D2705"/>
      <c r="E2705"/>
      <c r="AE2705" s="16"/>
    </row>
    <row r="2706" spans="4:31" x14ac:dyDescent="0.25">
      <c r="D2706"/>
      <c r="E2706"/>
      <c r="AE2706" s="16"/>
    </row>
    <row r="2707" spans="4:31" x14ac:dyDescent="0.25">
      <c r="D2707"/>
      <c r="E2707"/>
      <c r="AE2707" s="16"/>
    </row>
    <row r="2708" spans="4:31" x14ac:dyDescent="0.25">
      <c r="D2708"/>
      <c r="E2708"/>
      <c r="AE2708" s="16"/>
    </row>
    <row r="2709" spans="4:31" x14ac:dyDescent="0.25">
      <c r="D2709"/>
      <c r="E2709"/>
      <c r="AE2709" s="16"/>
    </row>
    <row r="2710" spans="4:31" x14ac:dyDescent="0.25">
      <c r="D2710"/>
      <c r="E2710"/>
      <c r="AE2710" s="16"/>
    </row>
    <row r="2711" spans="4:31" x14ac:dyDescent="0.25">
      <c r="D2711"/>
      <c r="E2711"/>
      <c r="AE2711" s="16"/>
    </row>
    <row r="2712" spans="4:31" x14ac:dyDescent="0.25">
      <c r="D2712"/>
      <c r="E2712"/>
      <c r="AE2712" s="16"/>
    </row>
    <row r="2713" spans="4:31" x14ac:dyDescent="0.25">
      <c r="D2713"/>
      <c r="E2713"/>
      <c r="AE2713" s="16"/>
    </row>
    <row r="2714" spans="4:31" x14ac:dyDescent="0.25">
      <c r="D2714"/>
      <c r="E2714"/>
      <c r="AE2714" s="16"/>
    </row>
    <row r="2715" spans="4:31" x14ac:dyDescent="0.25">
      <c r="D2715"/>
      <c r="E2715"/>
      <c r="AE2715" s="16"/>
    </row>
    <row r="2716" spans="4:31" x14ac:dyDescent="0.25">
      <c r="D2716"/>
      <c r="E2716"/>
      <c r="AE2716" s="16"/>
    </row>
    <row r="2717" spans="4:31" x14ac:dyDescent="0.25">
      <c r="D2717"/>
      <c r="E2717"/>
      <c r="AE2717" s="16"/>
    </row>
    <row r="2718" spans="4:31" x14ac:dyDescent="0.25">
      <c r="D2718"/>
      <c r="E2718"/>
      <c r="AE2718" s="16"/>
    </row>
    <row r="2719" spans="4:31" x14ac:dyDescent="0.25">
      <c r="D2719"/>
      <c r="E2719"/>
      <c r="AE2719" s="16"/>
    </row>
    <row r="2720" spans="4:31" x14ac:dyDescent="0.25">
      <c r="D2720"/>
      <c r="E2720"/>
      <c r="AE2720" s="16"/>
    </row>
    <row r="2721" spans="4:31" x14ac:dyDescent="0.25">
      <c r="D2721"/>
      <c r="E2721"/>
      <c r="AE2721" s="16"/>
    </row>
    <row r="2722" spans="4:31" x14ac:dyDescent="0.25">
      <c r="D2722"/>
      <c r="E2722"/>
      <c r="AE2722" s="16"/>
    </row>
    <row r="2723" spans="4:31" x14ac:dyDescent="0.25">
      <c r="D2723"/>
      <c r="E2723"/>
      <c r="AE2723" s="16"/>
    </row>
    <row r="2724" spans="4:31" x14ac:dyDescent="0.25">
      <c r="D2724"/>
      <c r="E2724"/>
      <c r="AE2724" s="16"/>
    </row>
    <row r="2725" spans="4:31" x14ac:dyDescent="0.25">
      <c r="D2725"/>
      <c r="E2725"/>
      <c r="AE2725" s="16"/>
    </row>
    <row r="2726" spans="4:31" x14ac:dyDescent="0.25">
      <c r="D2726"/>
      <c r="E2726"/>
      <c r="AE2726" s="16"/>
    </row>
    <row r="2727" spans="4:31" x14ac:dyDescent="0.25">
      <c r="D2727"/>
      <c r="E2727"/>
      <c r="AE2727" s="16"/>
    </row>
    <row r="2728" spans="4:31" x14ac:dyDescent="0.25">
      <c r="D2728"/>
      <c r="E2728"/>
      <c r="AE2728" s="16"/>
    </row>
    <row r="2729" spans="4:31" x14ac:dyDescent="0.25">
      <c r="D2729"/>
      <c r="E2729"/>
      <c r="AE2729" s="16"/>
    </row>
    <row r="2730" spans="4:31" x14ac:dyDescent="0.25">
      <c r="D2730"/>
      <c r="E2730"/>
      <c r="AE2730" s="16"/>
    </row>
    <row r="2731" spans="4:31" x14ac:dyDescent="0.25">
      <c r="D2731"/>
      <c r="E2731"/>
      <c r="AE2731" s="16"/>
    </row>
    <row r="2732" spans="4:31" x14ac:dyDescent="0.25">
      <c r="D2732"/>
      <c r="E2732"/>
      <c r="AE2732" s="16"/>
    </row>
    <row r="2733" spans="4:31" x14ac:dyDescent="0.25">
      <c r="D2733"/>
      <c r="E2733"/>
      <c r="AE2733" s="16"/>
    </row>
    <row r="2734" spans="4:31" x14ac:dyDescent="0.25">
      <c r="D2734"/>
      <c r="E2734"/>
      <c r="AE2734" s="16"/>
    </row>
    <row r="2735" spans="4:31" x14ac:dyDescent="0.25">
      <c r="D2735"/>
      <c r="E2735"/>
      <c r="AE2735" s="16"/>
    </row>
    <row r="2736" spans="4:31" x14ac:dyDescent="0.25">
      <c r="D2736"/>
      <c r="E2736"/>
      <c r="AE2736" s="16"/>
    </row>
    <row r="2737" spans="4:31" x14ac:dyDescent="0.25">
      <c r="D2737"/>
      <c r="E2737"/>
      <c r="AE2737" s="16"/>
    </row>
    <row r="2738" spans="4:31" x14ac:dyDescent="0.25">
      <c r="D2738"/>
      <c r="E2738"/>
      <c r="AE2738" s="16"/>
    </row>
    <row r="2739" spans="4:31" x14ac:dyDescent="0.25">
      <c r="D2739"/>
      <c r="E2739"/>
      <c r="AE2739" s="16"/>
    </row>
    <row r="2740" spans="4:31" x14ac:dyDescent="0.25">
      <c r="D2740"/>
      <c r="E2740"/>
      <c r="AE2740" s="16"/>
    </row>
    <row r="2741" spans="4:31" x14ac:dyDescent="0.25">
      <c r="D2741"/>
      <c r="E2741"/>
      <c r="AE2741" s="16"/>
    </row>
    <row r="2742" spans="4:31" x14ac:dyDescent="0.25">
      <c r="D2742"/>
      <c r="E2742"/>
      <c r="AE2742" s="16"/>
    </row>
    <row r="2743" spans="4:31" x14ac:dyDescent="0.25">
      <c r="D2743"/>
      <c r="E2743"/>
      <c r="AE2743" s="16"/>
    </row>
    <row r="2744" spans="4:31" x14ac:dyDescent="0.25">
      <c r="D2744"/>
      <c r="E2744"/>
      <c r="AE2744" s="16"/>
    </row>
    <row r="2745" spans="4:31" x14ac:dyDescent="0.25">
      <c r="D2745"/>
      <c r="E2745"/>
      <c r="AE2745" s="16"/>
    </row>
    <row r="2746" spans="4:31" x14ac:dyDescent="0.25">
      <c r="D2746"/>
      <c r="E2746"/>
      <c r="AE2746" s="16"/>
    </row>
    <row r="2747" spans="4:31" x14ac:dyDescent="0.25">
      <c r="D2747"/>
      <c r="E2747"/>
      <c r="AE2747" s="16"/>
    </row>
    <row r="2748" spans="4:31" x14ac:dyDescent="0.25">
      <c r="D2748"/>
      <c r="E2748"/>
      <c r="AE2748" s="16"/>
    </row>
    <row r="2749" spans="4:31" x14ac:dyDescent="0.25">
      <c r="D2749"/>
      <c r="E2749"/>
      <c r="AE2749" s="16"/>
    </row>
    <row r="2750" spans="4:31" x14ac:dyDescent="0.25">
      <c r="D2750"/>
      <c r="E2750"/>
      <c r="AE2750" s="16"/>
    </row>
    <row r="2751" spans="4:31" x14ac:dyDescent="0.25">
      <c r="D2751"/>
      <c r="E2751"/>
      <c r="AE2751" s="16"/>
    </row>
    <row r="2752" spans="4:31" x14ac:dyDescent="0.25">
      <c r="D2752"/>
      <c r="E2752"/>
      <c r="AE2752" s="16"/>
    </row>
    <row r="2753" spans="4:31" x14ac:dyDescent="0.25">
      <c r="D2753"/>
      <c r="E2753"/>
      <c r="AE2753" s="16"/>
    </row>
    <row r="2754" spans="4:31" x14ac:dyDescent="0.25">
      <c r="D2754"/>
      <c r="E2754"/>
      <c r="AE2754" s="16"/>
    </row>
    <row r="2755" spans="4:31" x14ac:dyDescent="0.25">
      <c r="D2755"/>
      <c r="E2755"/>
      <c r="AE2755" s="16"/>
    </row>
    <row r="2756" spans="4:31" x14ac:dyDescent="0.25">
      <c r="D2756"/>
      <c r="E2756"/>
      <c r="AE2756" s="16"/>
    </row>
    <row r="2757" spans="4:31" x14ac:dyDescent="0.25">
      <c r="D2757"/>
      <c r="E2757"/>
      <c r="AE2757" s="16"/>
    </row>
    <row r="2758" spans="4:31" x14ac:dyDescent="0.25">
      <c r="D2758"/>
      <c r="E2758"/>
      <c r="AE2758" s="16"/>
    </row>
    <row r="2759" spans="4:31" x14ac:dyDescent="0.25">
      <c r="D2759"/>
      <c r="E2759"/>
      <c r="AE2759" s="16"/>
    </row>
    <row r="2760" spans="4:31" x14ac:dyDescent="0.25">
      <c r="D2760"/>
      <c r="E2760"/>
      <c r="AE2760" s="16"/>
    </row>
    <row r="2761" spans="4:31" x14ac:dyDescent="0.25">
      <c r="D2761"/>
      <c r="E2761"/>
      <c r="AE2761" s="16"/>
    </row>
    <row r="2762" spans="4:31" x14ac:dyDescent="0.25">
      <c r="D2762"/>
      <c r="E2762"/>
      <c r="AE2762" s="16"/>
    </row>
    <row r="2763" spans="4:31" x14ac:dyDescent="0.25">
      <c r="D2763"/>
      <c r="E2763"/>
      <c r="AE2763" s="16"/>
    </row>
    <row r="2764" spans="4:31" x14ac:dyDescent="0.25">
      <c r="D2764"/>
      <c r="E2764"/>
      <c r="AE2764" s="16"/>
    </row>
    <row r="2765" spans="4:31" x14ac:dyDescent="0.25">
      <c r="D2765"/>
      <c r="E2765"/>
      <c r="AE2765" s="16"/>
    </row>
    <row r="2766" spans="4:31" x14ac:dyDescent="0.25">
      <c r="D2766"/>
      <c r="E2766"/>
      <c r="AE2766" s="16"/>
    </row>
    <row r="2767" spans="4:31" x14ac:dyDescent="0.25">
      <c r="D2767"/>
      <c r="E2767"/>
      <c r="AE2767" s="16"/>
    </row>
    <row r="2768" spans="4:31" x14ac:dyDescent="0.25">
      <c r="D2768"/>
      <c r="E2768"/>
      <c r="AE2768" s="16"/>
    </row>
    <row r="2769" spans="4:31" x14ac:dyDescent="0.25">
      <c r="D2769"/>
      <c r="E2769"/>
      <c r="AE2769" s="16"/>
    </row>
    <row r="2770" spans="4:31" x14ac:dyDescent="0.25">
      <c r="D2770"/>
      <c r="E2770"/>
      <c r="AE2770" s="16"/>
    </row>
    <row r="2771" spans="4:31" x14ac:dyDescent="0.25">
      <c r="D2771"/>
      <c r="E2771"/>
      <c r="AE2771" s="16"/>
    </row>
    <row r="2772" spans="4:31" x14ac:dyDescent="0.25">
      <c r="D2772"/>
      <c r="E2772"/>
      <c r="AE2772" s="16"/>
    </row>
    <row r="2773" spans="4:31" x14ac:dyDescent="0.25">
      <c r="D2773"/>
      <c r="E2773"/>
      <c r="AE2773" s="16"/>
    </row>
    <row r="2774" spans="4:31" x14ac:dyDescent="0.25">
      <c r="D2774"/>
      <c r="E2774"/>
      <c r="AE2774" s="16"/>
    </row>
    <row r="2775" spans="4:31" x14ac:dyDescent="0.25">
      <c r="D2775"/>
      <c r="E2775"/>
      <c r="AE2775" s="16"/>
    </row>
    <row r="2776" spans="4:31" x14ac:dyDescent="0.25">
      <c r="D2776"/>
      <c r="E2776"/>
      <c r="AE2776" s="16"/>
    </row>
    <row r="2777" spans="4:31" x14ac:dyDescent="0.25">
      <c r="D2777"/>
      <c r="E2777"/>
      <c r="AE2777" s="16"/>
    </row>
    <row r="2778" spans="4:31" x14ac:dyDescent="0.25">
      <c r="D2778"/>
      <c r="E2778"/>
      <c r="AE2778" s="16"/>
    </row>
    <row r="2779" spans="4:31" x14ac:dyDescent="0.25">
      <c r="D2779"/>
      <c r="E2779"/>
      <c r="AE2779" s="16"/>
    </row>
    <row r="2780" spans="4:31" x14ac:dyDescent="0.25">
      <c r="D2780"/>
      <c r="E2780"/>
      <c r="AE2780" s="16"/>
    </row>
    <row r="2781" spans="4:31" x14ac:dyDescent="0.25">
      <c r="D2781"/>
      <c r="E2781"/>
      <c r="AE2781" s="16"/>
    </row>
    <row r="2782" spans="4:31" x14ac:dyDescent="0.25">
      <c r="D2782"/>
      <c r="E2782"/>
      <c r="AE2782" s="16"/>
    </row>
    <row r="2783" spans="4:31" x14ac:dyDescent="0.25">
      <c r="D2783"/>
      <c r="E2783"/>
      <c r="AE2783" s="16"/>
    </row>
    <row r="2784" spans="4:31" x14ac:dyDescent="0.25">
      <c r="D2784"/>
      <c r="E2784"/>
      <c r="AE2784" s="16"/>
    </row>
    <row r="2785" spans="4:31" x14ac:dyDescent="0.25">
      <c r="D2785"/>
      <c r="E2785"/>
      <c r="AE2785" s="16"/>
    </row>
    <row r="2786" spans="4:31" x14ac:dyDescent="0.25">
      <c r="D2786"/>
      <c r="E2786"/>
      <c r="AE2786" s="16"/>
    </row>
    <row r="2787" spans="4:31" x14ac:dyDescent="0.25">
      <c r="D2787"/>
      <c r="E2787"/>
      <c r="AE2787" s="16"/>
    </row>
    <row r="2788" spans="4:31" x14ac:dyDescent="0.25">
      <c r="D2788"/>
      <c r="E2788"/>
      <c r="AE2788" s="16"/>
    </row>
    <row r="2789" spans="4:31" x14ac:dyDescent="0.25">
      <c r="D2789"/>
      <c r="E2789"/>
      <c r="AE2789" s="16"/>
    </row>
    <row r="2790" spans="4:31" x14ac:dyDescent="0.25">
      <c r="D2790"/>
      <c r="E2790"/>
      <c r="AE2790" s="16"/>
    </row>
    <row r="2791" spans="4:31" x14ac:dyDescent="0.25">
      <c r="D2791"/>
      <c r="E2791"/>
      <c r="AE2791" s="16"/>
    </row>
    <row r="2792" spans="4:31" x14ac:dyDescent="0.25">
      <c r="D2792"/>
      <c r="E2792"/>
      <c r="AE2792" s="16"/>
    </row>
    <row r="2793" spans="4:31" x14ac:dyDescent="0.25">
      <c r="D2793"/>
      <c r="E2793"/>
      <c r="AE2793" s="16"/>
    </row>
    <row r="2794" spans="4:31" x14ac:dyDescent="0.25">
      <c r="D2794"/>
      <c r="E2794"/>
      <c r="AE2794" s="16"/>
    </row>
    <row r="2795" spans="4:31" x14ac:dyDescent="0.25">
      <c r="D2795"/>
      <c r="E2795"/>
      <c r="AE2795" s="16"/>
    </row>
    <row r="2796" spans="4:31" x14ac:dyDescent="0.25">
      <c r="D2796"/>
      <c r="E2796"/>
      <c r="AE2796" s="16"/>
    </row>
    <row r="2797" spans="4:31" x14ac:dyDescent="0.25">
      <c r="D2797"/>
      <c r="E2797"/>
      <c r="AE2797" s="16"/>
    </row>
    <row r="2798" spans="4:31" x14ac:dyDescent="0.25">
      <c r="D2798"/>
      <c r="E2798"/>
      <c r="AE2798" s="16"/>
    </row>
    <row r="2799" spans="4:31" x14ac:dyDescent="0.25">
      <c r="D2799"/>
      <c r="E2799"/>
      <c r="AE2799" s="16"/>
    </row>
    <row r="2800" spans="4:31" x14ac:dyDescent="0.25">
      <c r="D2800"/>
      <c r="E2800"/>
      <c r="AE2800" s="16"/>
    </row>
    <row r="2801" spans="4:31" x14ac:dyDescent="0.25">
      <c r="D2801"/>
      <c r="E2801"/>
      <c r="AE2801" s="16"/>
    </row>
    <row r="2802" spans="4:31" x14ac:dyDescent="0.25">
      <c r="D2802"/>
      <c r="E2802"/>
      <c r="AE2802" s="16"/>
    </row>
    <row r="2803" spans="4:31" x14ac:dyDescent="0.25">
      <c r="D2803"/>
      <c r="E2803"/>
      <c r="AE2803" s="16"/>
    </row>
    <row r="2804" spans="4:31" x14ac:dyDescent="0.25">
      <c r="D2804"/>
      <c r="E2804"/>
      <c r="AE2804" s="16"/>
    </row>
    <row r="2805" spans="4:31" x14ac:dyDescent="0.25">
      <c r="D2805"/>
      <c r="E2805"/>
      <c r="AE2805" s="16"/>
    </row>
    <row r="2806" spans="4:31" x14ac:dyDescent="0.25">
      <c r="D2806"/>
      <c r="E2806"/>
      <c r="AE2806" s="16"/>
    </row>
    <row r="2807" spans="4:31" x14ac:dyDescent="0.25">
      <c r="D2807"/>
      <c r="E2807"/>
      <c r="AE2807" s="16"/>
    </row>
    <row r="2808" spans="4:31" x14ac:dyDescent="0.25">
      <c r="D2808"/>
      <c r="E2808"/>
      <c r="AE2808" s="16"/>
    </row>
    <row r="2809" spans="4:31" x14ac:dyDescent="0.25">
      <c r="D2809"/>
      <c r="E2809"/>
      <c r="AE2809" s="16"/>
    </row>
    <row r="2810" spans="4:31" x14ac:dyDescent="0.25">
      <c r="D2810"/>
      <c r="E2810"/>
      <c r="AE2810" s="16"/>
    </row>
    <row r="2811" spans="4:31" x14ac:dyDescent="0.25">
      <c r="D2811"/>
      <c r="E2811"/>
      <c r="AE2811" s="16"/>
    </row>
    <row r="2812" spans="4:31" x14ac:dyDescent="0.25">
      <c r="D2812"/>
      <c r="E2812"/>
      <c r="AE2812" s="16"/>
    </row>
    <row r="2813" spans="4:31" x14ac:dyDescent="0.25">
      <c r="D2813"/>
      <c r="E2813"/>
      <c r="AE2813" s="16"/>
    </row>
    <row r="2814" spans="4:31" x14ac:dyDescent="0.25">
      <c r="D2814"/>
      <c r="E2814"/>
      <c r="AE2814" s="16"/>
    </row>
    <row r="2815" spans="4:31" x14ac:dyDescent="0.25">
      <c r="D2815"/>
      <c r="E2815"/>
      <c r="AE2815" s="16"/>
    </row>
    <row r="2816" spans="4:31" x14ac:dyDescent="0.25">
      <c r="D2816"/>
      <c r="E2816"/>
      <c r="AE2816" s="16"/>
    </row>
    <row r="2817" spans="4:31" x14ac:dyDescent="0.25">
      <c r="D2817"/>
      <c r="E2817"/>
      <c r="AE2817" s="16"/>
    </row>
    <row r="2818" spans="4:31" x14ac:dyDescent="0.25">
      <c r="D2818"/>
      <c r="E2818"/>
      <c r="AE2818" s="16"/>
    </row>
    <row r="2819" spans="4:31" x14ac:dyDescent="0.25">
      <c r="D2819"/>
      <c r="E2819"/>
      <c r="AE2819" s="16"/>
    </row>
    <row r="2820" spans="4:31" x14ac:dyDescent="0.25">
      <c r="D2820"/>
      <c r="E2820"/>
      <c r="AE2820" s="16"/>
    </row>
    <row r="2821" spans="4:31" x14ac:dyDescent="0.25">
      <c r="D2821"/>
      <c r="E2821"/>
      <c r="AE2821" s="16"/>
    </row>
    <row r="2822" spans="4:31" x14ac:dyDescent="0.25">
      <c r="D2822"/>
      <c r="E2822"/>
      <c r="AE2822" s="16"/>
    </row>
    <row r="2823" spans="4:31" x14ac:dyDescent="0.25">
      <c r="D2823"/>
      <c r="E2823"/>
      <c r="AE2823" s="16"/>
    </row>
    <row r="2824" spans="4:31" x14ac:dyDescent="0.25">
      <c r="D2824"/>
      <c r="E2824"/>
      <c r="AE2824" s="16"/>
    </row>
    <row r="2825" spans="4:31" x14ac:dyDescent="0.25">
      <c r="D2825"/>
      <c r="E2825"/>
      <c r="AE2825" s="16"/>
    </row>
    <row r="2826" spans="4:31" x14ac:dyDescent="0.25">
      <c r="D2826"/>
      <c r="E2826"/>
      <c r="AE2826" s="16"/>
    </row>
    <row r="2827" spans="4:31" x14ac:dyDescent="0.25">
      <c r="D2827"/>
      <c r="E2827"/>
      <c r="AE2827" s="16"/>
    </row>
    <row r="2828" spans="4:31" x14ac:dyDescent="0.25">
      <c r="D2828"/>
      <c r="E2828"/>
      <c r="AE2828" s="16"/>
    </row>
    <row r="2829" spans="4:31" x14ac:dyDescent="0.25">
      <c r="D2829"/>
      <c r="E2829"/>
      <c r="AE2829" s="16"/>
    </row>
    <row r="2830" spans="4:31" x14ac:dyDescent="0.25">
      <c r="D2830"/>
      <c r="E2830"/>
      <c r="AE2830" s="16"/>
    </row>
    <row r="2831" spans="4:31" x14ac:dyDescent="0.25">
      <c r="D2831"/>
      <c r="E2831"/>
      <c r="AE2831" s="16"/>
    </row>
    <row r="2832" spans="4:31" x14ac:dyDescent="0.25">
      <c r="D2832"/>
      <c r="E2832"/>
      <c r="AE2832" s="16"/>
    </row>
    <row r="2833" spans="4:31" x14ac:dyDescent="0.25">
      <c r="D2833"/>
      <c r="E2833"/>
      <c r="AE2833" s="16"/>
    </row>
    <row r="2834" spans="4:31" x14ac:dyDescent="0.25">
      <c r="D2834"/>
      <c r="E2834"/>
      <c r="AE2834" s="16"/>
    </row>
    <row r="2835" spans="4:31" x14ac:dyDescent="0.25">
      <c r="D2835"/>
      <c r="E2835"/>
      <c r="AE2835" s="16"/>
    </row>
    <row r="2836" spans="4:31" x14ac:dyDescent="0.25">
      <c r="D2836"/>
      <c r="E2836"/>
      <c r="AE2836" s="16"/>
    </row>
    <row r="2837" spans="4:31" x14ac:dyDescent="0.25">
      <c r="D2837"/>
      <c r="E2837"/>
      <c r="AE2837" s="16"/>
    </row>
    <row r="2838" spans="4:31" x14ac:dyDescent="0.25">
      <c r="D2838"/>
      <c r="E2838"/>
      <c r="AE2838" s="16"/>
    </row>
    <row r="2839" spans="4:31" x14ac:dyDescent="0.25">
      <c r="D2839"/>
      <c r="E2839"/>
      <c r="AE2839" s="16"/>
    </row>
    <row r="2840" spans="4:31" x14ac:dyDescent="0.25">
      <c r="D2840"/>
      <c r="E2840"/>
      <c r="AE2840" s="16"/>
    </row>
    <row r="2841" spans="4:31" x14ac:dyDescent="0.25">
      <c r="D2841"/>
      <c r="E2841"/>
      <c r="AE2841" s="16"/>
    </row>
    <row r="2842" spans="4:31" x14ac:dyDescent="0.25">
      <c r="D2842"/>
      <c r="E2842"/>
      <c r="AE2842" s="16"/>
    </row>
    <row r="2843" spans="4:31" x14ac:dyDescent="0.25">
      <c r="D2843"/>
      <c r="E2843"/>
      <c r="AE2843" s="16"/>
    </row>
    <row r="2844" spans="4:31" x14ac:dyDescent="0.25">
      <c r="D2844"/>
      <c r="E2844"/>
      <c r="AE2844" s="16"/>
    </row>
    <row r="2845" spans="4:31" x14ac:dyDescent="0.25">
      <c r="D2845"/>
      <c r="E2845"/>
      <c r="AE2845" s="16"/>
    </row>
    <row r="2846" spans="4:31" x14ac:dyDescent="0.25">
      <c r="D2846"/>
      <c r="E2846"/>
      <c r="AE2846" s="16"/>
    </row>
    <row r="2847" spans="4:31" x14ac:dyDescent="0.25">
      <c r="D2847"/>
      <c r="E2847"/>
      <c r="AE2847" s="16"/>
    </row>
    <row r="2848" spans="4:31" x14ac:dyDescent="0.25">
      <c r="D2848"/>
      <c r="E2848"/>
      <c r="AE2848" s="16"/>
    </row>
    <row r="2849" spans="4:31" x14ac:dyDescent="0.25">
      <c r="D2849"/>
      <c r="E2849"/>
      <c r="AE2849" s="16"/>
    </row>
    <row r="2850" spans="4:31" x14ac:dyDescent="0.25">
      <c r="D2850"/>
      <c r="E2850"/>
      <c r="AE2850" s="16"/>
    </row>
    <row r="2851" spans="4:31" x14ac:dyDescent="0.25">
      <c r="D2851"/>
      <c r="E2851"/>
      <c r="AE2851" s="16"/>
    </row>
    <row r="2852" spans="4:31" x14ac:dyDescent="0.25">
      <c r="D2852"/>
      <c r="E2852"/>
      <c r="AE2852" s="16"/>
    </row>
    <row r="2853" spans="4:31" x14ac:dyDescent="0.25">
      <c r="D2853"/>
      <c r="E2853"/>
      <c r="AE2853" s="16"/>
    </row>
    <row r="2854" spans="4:31" x14ac:dyDescent="0.25">
      <c r="D2854"/>
      <c r="E2854"/>
      <c r="AE2854" s="16"/>
    </row>
    <row r="2855" spans="4:31" x14ac:dyDescent="0.25">
      <c r="D2855"/>
      <c r="E2855"/>
      <c r="AE2855" s="16"/>
    </row>
    <row r="2856" spans="4:31" x14ac:dyDescent="0.25">
      <c r="D2856"/>
      <c r="E2856"/>
      <c r="AE2856" s="16"/>
    </row>
    <row r="2857" spans="4:31" x14ac:dyDescent="0.25">
      <c r="D2857"/>
      <c r="E2857"/>
      <c r="AE2857" s="16"/>
    </row>
    <row r="2858" spans="4:31" x14ac:dyDescent="0.25">
      <c r="D2858"/>
      <c r="E2858"/>
      <c r="AE2858" s="16"/>
    </row>
    <row r="2859" spans="4:31" x14ac:dyDescent="0.25">
      <c r="D2859"/>
      <c r="E2859"/>
      <c r="AE2859" s="16"/>
    </row>
    <row r="2860" spans="4:31" x14ac:dyDescent="0.25">
      <c r="D2860"/>
      <c r="E2860"/>
      <c r="AE2860" s="16"/>
    </row>
    <row r="2861" spans="4:31" x14ac:dyDescent="0.25">
      <c r="D2861"/>
      <c r="E2861"/>
      <c r="AE2861" s="16"/>
    </row>
    <row r="2862" spans="4:31" x14ac:dyDescent="0.25">
      <c r="D2862"/>
      <c r="E2862"/>
      <c r="AE2862" s="16"/>
    </row>
    <row r="2863" spans="4:31" x14ac:dyDescent="0.25">
      <c r="D2863"/>
      <c r="E2863"/>
      <c r="AE2863" s="16"/>
    </row>
    <row r="2864" spans="4:31" x14ac:dyDescent="0.25">
      <c r="D2864"/>
      <c r="E2864"/>
      <c r="AE2864" s="16"/>
    </row>
    <row r="2865" spans="4:31" x14ac:dyDescent="0.25">
      <c r="D2865"/>
      <c r="E2865"/>
      <c r="AE2865" s="16"/>
    </row>
    <row r="2866" spans="4:31" x14ac:dyDescent="0.25">
      <c r="D2866"/>
      <c r="E2866"/>
      <c r="AE2866" s="16"/>
    </row>
    <row r="2867" spans="4:31" x14ac:dyDescent="0.25">
      <c r="D2867"/>
      <c r="E2867"/>
      <c r="AE2867" s="16"/>
    </row>
    <row r="2868" spans="4:31" x14ac:dyDescent="0.25">
      <c r="D2868"/>
      <c r="E2868"/>
      <c r="AE2868" s="16"/>
    </row>
    <row r="2869" spans="4:31" x14ac:dyDescent="0.25">
      <c r="D2869"/>
      <c r="E2869"/>
      <c r="AE2869" s="16"/>
    </row>
    <row r="2870" spans="4:31" x14ac:dyDescent="0.25">
      <c r="D2870"/>
      <c r="E2870"/>
      <c r="AE2870" s="16"/>
    </row>
    <row r="2871" spans="4:31" x14ac:dyDescent="0.25">
      <c r="D2871"/>
      <c r="E2871"/>
      <c r="AE2871" s="16"/>
    </row>
    <row r="2872" spans="4:31" x14ac:dyDescent="0.25">
      <c r="D2872"/>
      <c r="E2872"/>
      <c r="AE2872" s="16"/>
    </row>
    <row r="2873" spans="4:31" x14ac:dyDescent="0.25">
      <c r="D2873"/>
      <c r="E2873"/>
      <c r="AE2873" s="16"/>
    </row>
    <row r="2874" spans="4:31" x14ac:dyDescent="0.25">
      <c r="D2874"/>
      <c r="E2874"/>
      <c r="AE2874" s="16"/>
    </row>
    <row r="2875" spans="4:31" x14ac:dyDescent="0.25">
      <c r="D2875"/>
      <c r="E2875"/>
      <c r="AE2875" s="16"/>
    </row>
    <row r="2876" spans="4:31" x14ac:dyDescent="0.25">
      <c r="D2876"/>
      <c r="E2876"/>
      <c r="AE2876" s="16"/>
    </row>
    <row r="2877" spans="4:31" x14ac:dyDescent="0.25">
      <c r="D2877"/>
      <c r="E2877"/>
      <c r="AE2877" s="16"/>
    </row>
    <row r="2878" spans="4:31" x14ac:dyDescent="0.25">
      <c r="D2878"/>
      <c r="E2878"/>
      <c r="AE2878" s="16"/>
    </row>
    <row r="2879" spans="4:31" x14ac:dyDescent="0.25">
      <c r="D2879"/>
      <c r="E2879"/>
      <c r="AE2879" s="16"/>
    </row>
    <row r="2880" spans="4:31" x14ac:dyDescent="0.25">
      <c r="D2880"/>
      <c r="E2880"/>
      <c r="AE2880" s="16"/>
    </row>
    <row r="2881" spans="4:31" x14ac:dyDescent="0.25">
      <c r="D2881"/>
      <c r="E2881"/>
      <c r="AE2881" s="16"/>
    </row>
    <row r="2882" spans="4:31" x14ac:dyDescent="0.25">
      <c r="D2882"/>
      <c r="E2882"/>
      <c r="AE2882" s="16"/>
    </row>
    <row r="2883" spans="4:31" x14ac:dyDescent="0.25">
      <c r="D2883"/>
      <c r="E2883"/>
      <c r="AE2883" s="16"/>
    </row>
    <row r="2884" spans="4:31" x14ac:dyDescent="0.25">
      <c r="D2884"/>
      <c r="E2884"/>
      <c r="AE2884" s="16"/>
    </row>
    <row r="2885" spans="4:31" x14ac:dyDescent="0.25">
      <c r="D2885"/>
      <c r="E2885"/>
      <c r="AE2885" s="16"/>
    </row>
    <row r="2886" spans="4:31" x14ac:dyDescent="0.25">
      <c r="D2886"/>
      <c r="E2886"/>
      <c r="AE2886" s="16"/>
    </row>
    <row r="2887" spans="4:31" x14ac:dyDescent="0.25">
      <c r="D2887"/>
      <c r="E2887"/>
      <c r="AE2887" s="16"/>
    </row>
    <row r="2888" spans="4:31" x14ac:dyDescent="0.25">
      <c r="D2888"/>
      <c r="E2888"/>
      <c r="AE2888" s="16"/>
    </row>
    <row r="2889" spans="4:31" x14ac:dyDescent="0.25">
      <c r="D2889"/>
      <c r="E2889"/>
      <c r="AE2889" s="16"/>
    </row>
    <row r="2890" spans="4:31" x14ac:dyDescent="0.25">
      <c r="D2890"/>
      <c r="E2890"/>
      <c r="AE2890" s="16"/>
    </row>
    <row r="2891" spans="4:31" x14ac:dyDescent="0.25">
      <c r="D2891"/>
      <c r="E2891"/>
      <c r="AE2891" s="16"/>
    </row>
    <row r="2892" spans="4:31" x14ac:dyDescent="0.25">
      <c r="D2892"/>
      <c r="E2892"/>
      <c r="AE2892" s="16"/>
    </row>
    <row r="2893" spans="4:31" x14ac:dyDescent="0.25">
      <c r="D2893"/>
      <c r="E2893"/>
      <c r="AE2893" s="16"/>
    </row>
    <row r="2894" spans="4:31" x14ac:dyDescent="0.25">
      <c r="D2894"/>
      <c r="E2894"/>
      <c r="AE2894" s="16"/>
    </row>
    <row r="2895" spans="4:31" x14ac:dyDescent="0.25">
      <c r="D2895"/>
      <c r="E2895"/>
      <c r="AE2895" s="16"/>
    </row>
    <row r="2896" spans="4:31" x14ac:dyDescent="0.25">
      <c r="D2896"/>
      <c r="E2896"/>
      <c r="AE2896" s="16"/>
    </row>
    <row r="2897" spans="4:31" x14ac:dyDescent="0.25">
      <c r="D2897"/>
      <c r="E2897"/>
      <c r="AE2897" s="16"/>
    </row>
    <row r="2898" spans="4:31" x14ac:dyDescent="0.25">
      <c r="D2898"/>
      <c r="E2898"/>
      <c r="AE2898" s="16"/>
    </row>
    <row r="2899" spans="4:31" x14ac:dyDescent="0.25">
      <c r="D2899"/>
      <c r="E2899"/>
      <c r="AE2899" s="16"/>
    </row>
    <row r="2900" spans="4:31" x14ac:dyDescent="0.25">
      <c r="D2900"/>
      <c r="E2900"/>
      <c r="AE2900" s="16"/>
    </row>
    <row r="2901" spans="4:31" x14ac:dyDescent="0.25">
      <c r="D2901"/>
      <c r="E2901"/>
      <c r="AE2901" s="16"/>
    </row>
    <row r="2902" spans="4:31" x14ac:dyDescent="0.25">
      <c r="D2902"/>
      <c r="E2902"/>
      <c r="AE2902" s="16"/>
    </row>
    <row r="2903" spans="4:31" x14ac:dyDescent="0.25">
      <c r="D2903"/>
      <c r="E2903"/>
      <c r="AE2903" s="16"/>
    </row>
    <row r="2904" spans="4:31" x14ac:dyDescent="0.25">
      <c r="D2904"/>
      <c r="E2904"/>
      <c r="AE2904" s="16"/>
    </row>
    <row r="2905" spans="4:31" x14ac:dyDescent="0.25">
      <c r="D2905"/>
      <c r="E2905"/>
      <c r="AE2905" s="16"/>
    </row>
    <row r="2906" spans="4:31" x14ac:dyDescent="0.25">
      <c r="D2906"/>
      <c r="E2906"/>
      <c r="AE2906" s="16"/>
    </row>
    <row r="2907" spans="4:31" x14ac:dyDescent="0.25">
      <c r="D2907"/>
      <c r="E2907"/>
      <c r="AE2907" s="16"/>
    </row>
    <row r="2908" spans="4:31" x14ac:dyDescent="0.25">
      <c r="D2908"/>
      <c r="E2908"/>
      <c r="AE2908" s="16"/>
    </row>
    <row r="2909" spans="4:31" x14ac:dyDescent="0.25">
      <c r="D2909"/>
      <c r="E2909"/>
      <c r="AE2909" s="16"/>
    </row>
    <row r="2910" spans="4:31" x14ac:dyDescent="0.25">
      <c r="D2910"/>
      <c r="E2910"/>
      <c r="AE2910" s="16"/>
    </row>
    <row r="2911" spans="4:31" x14ac:dyDescent="0.25">
      <c r="D2911"/>
      <c r="E2911"/>
      <c r="AE2911" s="16"/>
    </row>
    <row r="2912" spans="4:31" x14ac:dyDescent="0.25">
      <c r="D2912"/>
      <c r="E2912"/>
      <c r="AE2912" s="16"/>
    </row>
    <row r="2913" spans="4:31" x14ac:dyDescent="0.25">
      <c r="D2913"/>
      <c r="E2913"/>
      <c r="AE2913" s="16"/>
    </row>
    <row r="2914" spans="4:31" x14ac:dyDescent="0.25">
      <c r="D2914"/>
      <c r="E2914"/>
      <c r="AE2914" s="16"/>
    </row>
    <row r="2915" spans="4:31" x14ac:dyDescent="0.25">
      <c r="D2915"/>
      <c r="E2915"/>
      <c r="AE2915" s="16"/>
    </row>
    <row r="2916" spans="4:31" x14ac:dyDescent="0.25">
      <c r="D2916"/>
      <c r="E2916"/>
      <c r="AE2916" s="16"/>
    </row>
    <row r="2917" spans="4:31" x14ac:dyDescent="0.25">
      <c r="D2917"/>
      <c r="E2917"/>
      <c r="AE2917" s="16"/>
    </row>
    <row r="2918" spans="4:31" x14ac:dyDescent="0.25">
      <c r="D2918"/>
      <c r="E2918"/>
      <c r="AE2918" s="16"/>
    </row>
    <row r="2919" spans="4:31" x14ac:dyDescent="0.25">
      <c r="D2919"/>
      <c r="E2919"/>
      <c r="AE2919" s="16"/>
    </row>
    <row r="2920" spans="4:31" x14ac:dyDescent="0.25">
      <c r="D2920"/>
      <c r="E2920"/>
      <c r="AE2920" s="16"/>
    </row>
    <row r="2921" spans="4:31" x14ac:dyDescent="0.25">
      <c r="D2921"/>
      <c r="E2921"/>
      <c r="AE2921" s="16"/>
    </row>
    <row r="2922" spans="4:31" x14ac:dyDescent="0.25">
      <c r="D2922"/>
      <c r="E2922"/>
      <c r="AE2922" s="16"/>
    </row>
    <row r="2923" spans="4:31" x14ac:dyDescent="0.25">
      <c r="D2923"/>
      <c r="E2923"/>
      <c r="AE2923" s="16"/>
    </row>
    <row r="2924" spans="4:31" x14ac:dyDescent="0.25">
      <c r="D2924"/>
      <c r="E2924"/>
      <c r="AE2924" s="16"/>
    </row>
    <row r="2925" spans="4:31" x14ac:dyDescent="0.25">
      <c r="D2925"/>
      <c r="E2925"/>
      <c r="AE2925" s="16"/>
    </row>
    <row r="2926" spans="4:31" x14ac:dyDescent="0.25">
      <c r="D2926"/>
      <c r="E2926"/>
      <c r="AE2926" s="16"/>
    </row>
    <row r="2927" spans="4:31" x14ac:dyDescent="0.25">
      <c r="D2927"/>
      <c r="E2927"/>
      <c r="AE2927" s="16"/>
    </row>
    <row r="2928" spans="4:31" x14ac:dyDescent="0.25">
      <c r="D2928"/>
      <c r="E2928"/>
      <c r="AE2928" s="16"/>
    </row>
    <row r="2929" spans="4:31" x14ac:dyDescent="0.25">
      <c r="D2929"/>
      <c r="E2929"/>
      <c r="AE2929" s="16"/>
    </row>
    <row r="2930" spans="4:31" x14ac:dyDescent="0.25">
      <c r="D2930"/>
      <c r="E2930"/>
      <c r="AE2930" s="16"/>
    </row>
    <row r="2931" spans="4:31" x14ac:dyDescent="0.25">
      <c r="D2931"/>
      <c r="E2931"/>
      <c r="AE2931" s="16"/>
    </row>
    <row r="2932" spans="4:31" x14ac:dyDescent="0.25">
      <c r="D2932"/>
      <c r="E2932"/>
      <c r="AE2932" s="16"/>
    </row>
    <row r="2933" spans="4:31" x14ac:dyDescent="0.25">
      <c r="D2933"/>
      <c r="E2933"/>
      <c r="AE2933" s="16"/>
    </row>
    <row r="2934" spans="4:31" x14ac:dyDescent="0.25">
      <c r="D2934"/>
      <c r="E2934"/>
      <c r="AE2934" s="16"/>
    </row>
    <row r="2935" spans="4:31" x14ac:dyDescent="0.25">
      <c r="D2935"/>
      <c r="E2935"/>
      <c r="AE2935" s="16"/>
    </row>
    <row r="2936" spans="4:31" x14ac:dyDescent="0.25">
      <c r="D2936"/>
      <c r="E2936"/>
      <c r="AE2936" s="16"/>
    </row>
    <row r="2937" spans="4:31" x14ac:dyDescent="0.25">
      <c r="D2937"/>
      <c r="E2937"/>
      <c r="AE2937" s="16"/>
    </row>
    <row r="2938" spans="4:31" x14ac:dyDescent="0.25">
      <c r="D2938"/>
      <c r="E2938"/>
      <c r="AE2938" s="16"/>
    </row>
    <row r="2939" spans="4:31" x14ac:dyDescent="0.25">
      <c r="D2939"/>
      <c r="E2939"/>
      <c r="AE2939" s="16"/>
    </row>
    <row r="2940" spans="4:31" x14ac:dyDescent="0.25">
      <c r="D2940"/>
      <c r="E2940"/>
      <c r="AE2940" s="16"/>
    </row>
    <row r="2941" spans="4:31" x14ac:dyDescent="0.25">
      <c r="D2941"/>
      <c r="E2941"/>
      <c r="AE2941" s="16"/>
    </row>
    <row r="2942" spans="4:31" x14ac:dyDescent="0.25">
      <c r="D2942"/>
      <c r="E2942"/>
      <c r="AE2942" s="16"/>
    </row>
    <row r="2943" spans="4:31" x14ac:dyDescent="0.25">
      <c r="D2943"/>
      <c r="E2943"/>
      <c r="AE2943" s="16"/>
    </row>
    <row r="2944" spans="4:31" x14ac:dyDescent="0.25">
      <c r="D2944"/>
      <c r="E2944"/>
      <c r="AE2944" s="16"/>
    </row>
    <row r="2945" spans="4:31" x14ac:dyDescent="0.25">
      <c r="D2945"/>
      <c r="E2945"/>
      <c r="AE2945" s="16"/>
    </row>
    <row r="2946" spans="4:31" x14ac:dyDescent="0.25">
      <c r="D2946"/>
      <c r="E2946"/>
      <c r="AE2946" s="16"/>
    </row>
    <row r="2947" spans="4:31" x14ac:dyDescent="0.25">
      <c r="D2947"/>
      <c r="E2947"/>
      <c r="AE2947" s="16"/>
    </row>
    <row r="2948" spans="4:31" x14ac:dyDescent="0.25">
      <c r="D2948"/>
      <c r="E2948"/>
      <c r="AE2948" s="16"/>
    </row>
    <row r="2949" spans="4:31" x14ac:dyDescent="0.25">
      <c r="D2949"/>
      <c r="E2949"/>
      <c r="AE2949" s="16"/>
    </row>
    <row r="2950" spans="4:31" x14ac:dyDescent="0.25">
      <c r="D2950"/>
      <c r="E2950"/>
      <c r="AE2950" s="16"/>
    </row>
    <row r="2951" spans="4:31" x14ac:dyDescent="0.25">
      <c r="D2951"/>
      <c r="E2951"/>
      <c r="AE2951" s="16"/>
    </row>
    <row r="2952" spans="4:31" x14ac:dyDescent="0.25">
      <c r="D2952"/>
      <c r="E2952"/>
      <c r="AE2952" s="16"/>
    </row>
    <row r="2953" spans="4:31" x14ac:dyDescent="0.25">
      <c r="D2953"/>
      <c r="E2953"/>
      <c r="AE2953" s="16"/>
    </row>
    <row r="2954" spans="4:31" x14ac:dyDescent="0.25">
      <c r="D2954"/>
      <c r="E2954"/>
      <c r="AE2954" s="16"/>
    </row>
    <row r="2955" spans="4:31" x14ac:dyDescent="0.25">
      <c r="D2955"/>
      <c r="E2955"/>
      <c r="AE2955" s="16"/>
    </row>
    <row r="2956" spans="4:31" x14ac:dyDescent="0.25">
      <c r="D2956"/>
      <c r="E2956"/>
      <c r="AE2956" s="16"/>
    </row>
    <row r="2957" spans="4:31" x14ac:dyDescent="0.25">
      <c r="D2957"/>
      <c r="E2957"/>
      <c r="AE2957" s="16"/>
    </row>
    <row r="2958" spans="4:31" x14ac:dyDescent="0.25">
      <c r="D2958"/>
      <c r="E2958"/>
      <c r="AE2958" s="16"/>
    </row>
    <row r="2959" spans="4:31" x14ac:dyDescent="0.25">
      <c r="D2959"/>
      <c r="E2959"/>
      <c r="AE2959" s="16"/>
    </row>
    <row r="2960" spans="4:31" x14ac:dyDescent="0.25">
      <c r="D2960"/>
      <c r="E2960"/>
      <c r="AE2960" s="16"/>
    </row>
    <row r="2961" spans="4:31" x14ac:dyDescent="0.25">
      <c r="D2961"/>
      <c r="E2961"/>
      <c r="AE2961" s="16"/>
    </row>
    <row r="2962" spans="4:31" x14ac:dyDescent="0.25">
      <c r="D2962"/>
      <c r="E2962"/>
      <c r="AE2962" s="16"/>
    </row>
    <row r="2963" spans="4:31" x14ac:dyDescent="0.25">
      <c r="D2963"/>
      <c r="E2963"/>
      <c r="AE2963" s="16"/>
    </row>
    <row r="2964" spans="4:31" x14ac:dyDescent="0.25">
      <c r="D2964"/>
      <c r="E2964"/>
      <c r="AE2964" s="16"/>
    </row>
    <row r="2965" spans="4:31" x14ac:dyDescent="0.25">
      <c r="D2965"/>
      <c r="E2965"/>
      <c r="AE2965" s="16"/>
    </row>
    <row r="2966" spans="4:31" x14ac:dyDescent="0.25">
      <c r="D2966"/>
      <c r="E2966"/>
      <c r="AE2966" s="16"/>
    </row>
    <row r="2967" spans="4:31" x14ac:dyDescent="0.25">
      <c r="D2967"/>
      <c r="E2967"/>
      <c r="AE2967" s="16"/>
    </row>
    <row r="2968" spans="4:31" x14ac:dyDescent="0.25">
      <c r="D2968"/>
      <c r="E2968"/>
      <c r="AE2968" s="16"/>
    </row>
    <row r="2969" spans="4:31" x14ac:dyDescent="0.25">
      <c r="D2969"/>
      <c r="E2969"/>
      <c r="AE2969" s="16"/>
    </row>
    <row r="2970" spans="4:31" x14ac:dyDescent="0.25">
      <c r="D2970"/>
      <c r="E2970"/>
      <c r="AE2970" s="16"/>
    </row>
    <row r="2971" spans="4:31" x14ac:dyDescent="0.25">
      <c r="D2971"/>
      <c r="E2971"/>
      <c r="AE2971" s="16"/>
    </row>
    <row r="2972" spans="4:31" x14ac:dyDescent="0.25">
      <c r="D2972"/>
      <c r="E2972"/>
      <c r="AE2972" s="16"/>
    </row>
    <row r="2973" spans="4:31" x14ac:dyDescent="0.25">
      <c r="D2973"/>
      <c r="E2973"/>
      <c r="AE2973" s="16"/>
    </row>
    <row r="2974" spans="4:31" x14ac:dyDescent="0.25">
      <c r="D2974"/>
      <c r="E2974"/>
      <c r="AE2974" s="16"/>
    </row>
    <row r="2975" spans="4:31" x14ac:dyDescent="0.25">
      <c r="D2975"/>
      <c r="E2975"/>
      <c r="AE2975" s="16"/>
    </row>
    <row r="2976" spans="4:31" x14ac:dyDescent="0.25">
      <c r="D2976"/>
      <c r="E2976"/>
      <c r="AE2976" s="16"/>
    </row>
    <row r="2977" spans="4:31" x14ac:dyDescent="0.25">
      <c r="D2977"/>
      <c r="E2977"/>
      <c r="AE2977" s="16"/>
    </row>
    <row r="2978" spans="4:31" x14ac:dyDescent="0.25">
      <c r="D2978"/>
      <c r="E2978"/>
      <c r="AE2978" s="16"/>
    </row>
    <row r="2979" spans="4:31" x14ac:dyDescent="0.25">
      <c r="D2979"/>
      <c r="E2979"/>
      <c r="AE2979" s="16"/>
    </row>
    <row r="2980" spans="4:31" x14ac:dyDescent="0.25">
      <c r="D2980"/>
      <c r="E2980"/>
      <c r="AE2980" s="16"/>
    </row>
    <row r="2981" spans="4:31" x14ac:dyDescent="0.25">
      <c r="D2981"/>
      <c r="E2981"/>
      <c r="AE2981" s="16"/>
    </row>
    <row r="2982" spans="4:31" x14ac:dyDescent="0.25">
      <c r="D2982"/>
      <c r="E2982"/>
      <c r="AE2982" s="16"/>
    </row>
    <row r="2983" spans="4:31" x14ac:dyDescent="0.25">
      <c r="D2983"/>
      <c r="E2983"/>
      <c r="AE2983" s="16"/>
    </row>
    <row r="2984" spans="4:31" x14ac:dyDescent="0.25">
      <c r="D2984"/>
      <c r="E2984"/>
      <c r="AE2984" s="16"/>
    </row>
    <row r="2985" spans="4:31" x14ac:dyDescent="0.25">
      <c r="D2985"/>
      <c r="E2985"/>
      <c r="AE2985" s="16"/>
    </row>
    <row r="2986" spans="4:31" x14ac:dyDescent="0.25">
      <c r="D2986"/>
      <c r="E2986"/>
      <c r="AE2986" s="16"/>
    </row>
    <row r="2987" spans="4:31" x14ac:dyDescent="0.25">
      <c r="D2987"/>
      <c r="E2987"/>
      <c r="AE2987" s="16"/>
    </row>
    <row r="2988" spans="4:31" x14ac:dyDescent="0.25">
      <c r="D2988"/>
      <c r="E2988"/>
      <c r="AE2988" s="16"/>
    </row>
    <row r="2989" spans="4:31" x14ac:dyDescent="0.25">
      <c r="D2989"/>
      <c r="E2989"/>
      <c r="AE2989" s="16"/>
    </row>
    <row r="2990" spans="4:31" x14ac:dyDescent="0.25">
      <c r="D2990"/>
      <c r="E2990"/>
      <c r="AE2990" s="16"/>
    </row>
    <row r="2991" spans="4:31" x14ac:dyDescent="0.25">
      <c r="D2991"/>
      <c r="E2991"/>
      <c r="AE2991" s="16"/>
    </row>
    <row r="2992" spans="4:31" x14ac:dyDescent="0.25">
      <c r="D2992"/>
      <c r="E2992"/>
      <c r="AE2992" s="16"/>
    </row>
    <row r="2993" spans="4:31" x14ac:dyDescent="0.25">
      <c r="D2993"/>
      <c r="E2993"/>
      <c r="AE2993" s="16"/>
    </row>
    <row r="2994" spans="4:31" x14ac:dyDescent="0.25">
      <c r="D2994"/>
      <c r="E2994"/>
      <c r="AE2994" s="16"/>
    </row>
    <row r="2995" spans="4:31" x14ac:dyDescent="0.25">
      <c r="D2995"/>
      <c r="E2995"/>
      <c r="AE2995" s="16"/>
    </row>
    <row r="2996" spans="4:31" x14ac:dyDescent="0.25">
      <c r="D2996"/>
      <c r="E2996"/>
      <c r="AE2996" s="16"/>
    </row>
    <row r="2997" spans="4:31" x14ac:dyDescent="0.25">
      <c r="D2997"/>
      <c r="E2997"/>
      <c r="AE2997" s="16"/>
    </row>
    <row r="2998" spans="4:31" x14ac:dyDescent="0.25">
      <c r="D2998"/>
      <c r="E2998"/>
      <c r="AE2998" s="16"/>
    </row>
    <row r="2999" spans="4:31" x14ac:dyDescent="0.25">
      <c r="D2999"/>
      <c r="E2999"/>
      <c r="AE2999" s="16"/>
    </row>
    <row r="3000" spans="4:31" x14ac:dyDescent="0.25">
      <c r="D3000"/>
      <c r="E3000"/>
      <c r="AE3000" s="16"/>
    </row>
    <row r="3001" spans="4:31" x14ac:dyDescent="0.25">
      <c r="D3001"/>
      <c r="E3001"/>
      <c r="AE3001" s="16"/>
    </row>
    <row r="3002" spans="4:31" x14ac:dyDescent="0.25">
      <c r="D3002"/>
      <c r="E3002"/>
      <c r="AE3002" s="16"/>
    </row>
    <row r="3003" spans="4:31" x14ac:dyDescent="0.25">
      <c r="D3003"/>
      <c r="E3003"/>
      <c r="AE3003" s="16"/>
    </row>
    <row r="3004" spans="4:31" x14ac:dyDescent="0.25">
      <c r="D3004"/>
      <c r="E3004"/>
      <c r="AE3004" s="16"/>
    </row>
    <row r="3005" spans="4:31" x14ac:dyDescent="0.25">
      <c r="D3005"/>
      <c r="E3005"/>
      <c r="AE3005" s="16"/>
    </row>
    <row r="3006" spans="4:31" x14ac:dyDescent="0.25">
      <c r="D3006"/>
      <c r="E3006"/>
      <c r="AE3006" s="16"/>
    </row>
    <row r="3007" spans="4:31" x14ac:dyDescent="0.25">
      <c r="D3007"/>
      <c r="E3007"/>
      <c r="AE3007" s="16"/>
    </row>
    <row r="3008" spans="4:31" x14ac:dyDescent="0.25">
      <c r="D3008"/>
      <c r="E3008"/>
      <c r="AE3008" s="16"/>
    </row>
    <row r="3009" spans="4:31" x14ac:dyDescent="0.25">
      <c r="D3009"/>
      <c r="E3009"/>
      <c r="AE3009" s="16"/>
    </row>
    <row r="3010" spans="4:31" x14ac:dyDescent="0.25">
      <c r="D3010"/>
      <c r="E3010"/>
      <c r="AE3010" s="16"/>
    </row>
    <row r="3011" spans="4:31" x14ac:dyDescent="0.25">
      <c r="D3011"/>
      <c r="E3011"/>
      <c r="AE3011" s="16"/>
    </row>
    <row r="3012" spans="4:31" x14ac:dyDescent="0.25">
      <c r="D3012"/>
      <c r="E3012"/>
      <c r="AE3012" s="16"/>
    </row>
    <row r="3013" spans="4:31" x14ac:dyDescent="0.25">
      <c r="D3013"/>
      <c r="E3013"/>
      <c r="AE3013" s="16"/>
    </row>
    <row r="3014" spans="4:31" x14ac:dyDescent="0.25">
      <c r="D3014"/>
      <c r="E3014"/>
      <c r="AE3014" s="16"/>
    </row>
    <row r="3015" spans="4:31" x14ac:dyDescent="0.25">
      <c r="D3015"/>
      <c r="E3015"/>
      <c r="AE3015" s="16"/>
    </row>
    <row r="3016" spans="4:31" x14ac:dyDescent="0.25">
      <c r="D3016"/>
      <c r="E3016"/>
      <c r="AE3016" s="16"/>
    </row>
    <row r="3017" spans="4:31" x14ac:dyDescent="0.25">
      <c r="D3017"/>
      <c r="E3017"/>
      <c r="AE3017" s="16"/>
    </row>
    <row r="3018" spans="4:31" x14ac:dyDescent="0.25">
      <c r="D3018"/>
      <c r="E3018"/>
      <c r="AE3018" s="16"/>
    </row>
    <row r="3019" spans="4:31" x14ac:dyDescent="0.25">
      <c r="D3019"/>
      <c r="E3019"/>
      <c r="AE3019" s="16"/>
    </row>
    <row r="3020" spans="4:31" x14ac:dyDescent="0.25">
      <c r="D3020"/>
      <c r="E3020"/>
      <c r="AE3020" s="16"/>
    </row>
    <row r="3021" spans="4:31" x14ac:dyDescent="0.25">
      <c r="D3021"/>
      <c r="E3021"/>
      <c r="AE3021" s="16"/>
    </row>
    <row r="3022" spans="4:31" x14ac:dyDescent="0.25">
      <c r="D3022"/>
      <c r="E3022"/>
      <c r="AE3022" s="16"/>
    </row>
    <row r="3023" spans="4:31" x14ac:dyDescent="0.25">
      <c r="D3023"/>
      <c r="E3023"/>
      <c r="AE3023" s="16"/>
    </row>
    <row r="3024" spans="4:31" x14ac:dyDescent="0.25">
      <c r="D3024"/>
      <c r="E3024"/>
      <c r="AE3024" s="16"/>
    </row>
    <row r="3025" spans="4:31" x14ac:dyDescent="0.25">
      <c r="D3025"/>
      <c r="E3025"/>
      <c r="AE3025" s="16"/>
    </row>
    <row r="3026" spans="4:31" x14ac:dyDescent="0.25">
      <c r="D3026"/>
      <c r="E3026"/>
      <c r="AE3026" s="16"/>
    </row>
    <row r="3027" spans="4:31" x14ac:dyDescent="0.25">
      <c r="D3027"/>
      <c r="E3027"/>
      <c r="AE3027" s="16"/>
    </row>
    <row r="3028" spans="4:31" x14ac:dyDescent="0.25">
      <c r="D3028"/>
      <c r="E3028"/>
      <c r="AE3028" s="16"/>
    </row>
    <row r="3029" spans="4:31" x14ac:dyDescent="0.25">
      <c r="D3029"/>
      <c r="E3029"/>
      <c r="AE3029" s="16"/>
    </row>
    <row r="3030" spans="4:31" x14ac:dyDescent="0.25">
      <c r="D3030"/>
      <c r="E3030"/>
      <c r="AE3030" s="16"/>
    </row>
    <row r="3031" spans="4:31" x14ac:dyDescent="0.25">
      <c r="D3031"/>
      <c r="E3031"/>
      <c r="AE3031" s="16"/>
    </row>
    <row r="3032" spans="4:31" x14ac:dyDescent="0.25">
      <c r="D3032"/>
      <c r="E3032"/>
      <c r="AE3032" s="16"/>
    </row>
    <row r="3033" spans="4:31" x14ac:dyDescent="0.25">
      <c r="D3033"/>
      <c r="E3033"/>
      <c r="AE3033" s="16"/>
    </row>
    <row r="3034" spans="4:31" x14ac:dyDescent="0.25">
      <c r="D3034"/>
      <c r="E3034"/>
      <c r="AE3034" s="16"/>
    </row>
    <row r="3035" spans="4:31" x14ac:dyDescent="0.25">
      <c r="D3035"/>
      <c r="E3035"/>
      <c r="AE3035" s="16"/>
    </row>
    <row r="3036" spans="4:31" x14ac:dyDescent="0.25">
      <c r="D3036"/>
      <c r="E3036"/>
      <c r="AE3036" s="16"/>
    </row>
    <row r="3037" spans="4:31" x14ac:dyDescent="0.25">
      <c r="D3037"/>
      <c r="E3037"/>
      <c r="AE3037" s="16"/>
    </row>
    <row r="3038" spans="4:31" x14ac:dyDescent="0.25">
      <c r="D3038"/>
      <c r="E3038"/>
      <c r="AE3038" s="16"/>
    </row>
    <row r="3039" spans="4:31" x14ac:dyDescent="0.25">
      <c r="D3039"/>
      <c r="E3039"/>
      <c r="AE3039" s="16"/>
    </row>
    <row r="3040" spans="4:31" x14ac:dyDescent="0.25">
      <c r="D3040"/>
      <c r="E3040"/>
      <c r="AE3040" s="16"/>
    </row>
    <row r="3041" spans="4:31" x14ac:dyDescent="0.25">
      <c r="D3041"/>
      <c r="E3041"/>
      <c r="AE3041" s="16"/>
    </row>
    <row r="3042" spans="4:31" x14ac:dyDescent="0.25">
      <c r="D3042"/>
      <c r="E3042"/>
      <c r="AE3042" s="16"/>
    </row>
    <row r="3043" spans="4:31" x14ac:dyDescent="0.25">
      <c r="D3043"/>
      <c r="E3043"/>
      <c r="AE3043" s="16"/>
    </row>
    <row r="3044" spans="4:31" x14ac:dyDescent="0.25">
      <c r="D3044"/>
      <c r="E3044"/>
      <c r="AE3044" s="16"/>
    </row>
    <row r="3045" spans="4:31" x14ac:dyDescent="0.25">
      <c r="D3045"/>
      <c r="E3045"/>
      <c r="AE3045" s="16"/>
    </row>
    <row r="3046" spans="4:31" x14ac:dyDescent="0.25">
      <c r="D3046"/>
      <c r="E3046"/>
      <c r="AE3046" s="16"/>
    </row>
    <row r="3047" spans="4:31" x14ac:dyDescent="0.25">
      <c r="D3047"/>
      <c r="E3047"/>
      <c r="AE3047" s="16"/>
    </row>
    <row r="3048" spans="4:31" x14ac:dyDescent="0.25">
      <c r="D3048"/>
      <c r="E3048"/>
      <c r="AE3048" s="16"/>
    </row>
    <row r="3049" spans="4:31" x14ac:dyDescent="0.25">
      <c r="D3049"/>
      <c r="E3049"/>
      <c r="AE3049" s="16"/>
    </row>
    <row r="3050" spans="4:31" x14ac:dyDescent="0.25">
      <c r="D3050"/>
      <c r="E3050"/>
      <c r="AE3050" s="16"/>
    </row>
    <row r="3051" spans="4:31" x14ac:dyDescent="0.25">
      <c r="D3051"/>
      <c r="E3051"/>
      <c r="AE3051" s="16"/>
    </row>
    <row r="3052" spans="4:31" x14ac:dyDescent="0.25">
      <c r="D3052"/>
      <c r="E3052"/>
      <c r="AE3052" s="16"/>
    </row>
    <row r="3053" spans="4:31" x14ac:dyDescent="0.25">
      <c r="D3053"/>
      <c r="E3053"/>
      <c r="AE3053" s="16"/>
    </row>
    <row r="3054" spans="4:31" x14ac:dyDescent="0.25">
      <c r="D3054"/>
      <c r="E3054"/>
      <c r="AE3054" s="16"/>
    </row>
    <row r="3055" spans="4:31" x14ac:dyDescent="0.25">
      <c r="D3055"/>
      <c r="E3055"/>
      <c r="AE3055" s="16"/>
    </row>
    <row r="3056" spans="4:31" x14ac:dyDescent="0.25">
      <c r="D3056"/>
      <c r="E3056"/>
      <c r="AE3056" s="16"/>
    </row>
    <row r="3057" spans="4:31" x14ac:dyDescent="0.25">
      <c r="D3057"/>
      <c r="E3057"/>
      <c r="AE3057" s="16"/>
    </row>
    <row r="3058" spans="4:31" x14ac:dyDescent="0.25">
      <c r="D3058"/>
      <c r="E3058"/>
      <c r="AE3058" s="16"/>
    </row>
    <row r="3059" spans="4:31" x14ac:dyDescent="0.25">
      <c r="D3059"/>
      <c r="E3059"/>
      <c r="AE3059" s="16"/>
    </row>
    <row r="3060" spans="4:31" x14ac:dyDescent="0.25">
      <c r="D3060"/>
      <c r="E3060"/>
      <c r="AE3060" s="16"/>
    </row>
    <row r="3061" spans="4:31" x14ac:dyDescent="0.25">
      <c r="D3061"/>
      <c r="E3061"/>
      <c r="AE3061" s="16"/>
    </row>
    <row r="3062" spans="4:31" x14ac:dyDescent="0.25">
      <c r="D3062"/>
      <c r="E3062"/>
      <c r="AE3062" s="16"/>
    </row>
    <row r="3063" spans="4:31" x14ac:dyDescent="0.25">
      <c r="D3063"/>
      <c r="E3063"/>
      <c r="AE3063" s="16"/>
    </row>
    <row r="3064" spans="4:31" x14ac:dyDescent="0.25">
      <c r="D3064"/>
      <c r="E3064"/>
      <c r="AE3064" s="16"/>
    </row>
    <row r="3065" spans="4:31" x14ac:dyDescent="0.25">
      <c r="D3065"/>
      <c r="E3065"/>
      <c r="AE3065" s="16"/>
    </row>
    <row r="3066" spans="4:31" x14ac:dyDescent="0.25">
      <c r="D3066"/>
      <c r="E3066"/>
      <c r="AE3066" s="16"/>
    </row>
    <row r="3067" spans="4:31" x14ac:dyDescent="0.25">
      <c r="D3067"/>
      <c r="E3067"/>
      <c r="AE3067" s="16"/>
    </row>
    <row r="3068" spans="4:31" x14ac:dyDescent="0.25">
      <c r="D3068"/>
      <c r="E3068"/>
      <c r="AE3068" s="16"/>
    </row>
    <row r="3069" spans="4:31" x14ac:dyDescent="0.25">
      <c r="D3069"/>
      <c r="E3069"/>
      <c r="AE3069" s="16"/>
    </row>
    <row r="3070" spans="4:31" x14ac:dyDescent="0.25">
      <c r="D3070"/>
      <c r="E3070"/>
      <c r="AE3070" s="16"/>
    </row>
    <row r="3071" spans="4:31" x14ac:dyDescent="0.25">
      <c r="D3071"/>
      <c r="E3071"/>
      <c r="AE3071" s="16"/>
    </row>
    <row r="3072" spans="4:31" x14ac:dyDescent="0.25">
      <c r="D3072"/>
      <c r="E3072"/>
      <c r="AE3072" s="16"/>
    </row>
    <row r="3073" spans="4:31" x14ac:dyDescent="0.25">
      <c r="D3073"/>
      <c r="E3073"/>
      <c r="AE3073" s="16"/>
    </row>
    <row r="3074" spans="4:31" x14ac:dyDescent="0.25">
      <c r="D3074"/>
      <c r="E3074"/>
      <c r="AE3074" s="16"/>
    </row>
    <row r="3075" spans="4:31" x14ac:dyDescent="0.25">
      <c r="D3075"/>
      <c r="E3075"/>
      <c r="AE3075" s="16"/>
    </row>
    <row r="3076" spans="4:31" x14ac:dyDescent="0.25">
      <c r="D3076"/>
      <c r="E3076"/>
      <c r="AE3076" s="16"/>
    </row>
    <row r="3077" spans="4:31" x14ac:dyDescent="0.25">
      <c r="D3077"/>
      <c r="E3077"/>
      <c r="AE3077" s="16"/>
    </row>
    <row r="3078" spans="4:31" x14ac:dyDescent="0.25">
      <c r="D3078"/>
      <c r="E3078"/>
      <c r="AE3078" s="16"/>
    </row>
    <row r="3079" spans="4:31" x14ac:dyDescent="0.25">
      <c r="D3079"/>
      <c r="E3079"/>
      <c r="AE3079" s="16"/>
    </row>
    <row r="3080" spans="4:31" x14ac:dyDescent="0.25">
      <c r="D3080"/>
      <c r="E3080"/>
      <c r="AE3080" s="16"/>
    </row>
    <row r="3081" spans="4:31" x14ac:dyDescent="0.25">
      <c r="D3081"/>
      <c r="E3081"/>
      <c r="AE3081" s="16"/>
    </row>
    <row r="3082" spans="4:31" x14ac:dyDescent="0.25">
      <c r="D3082"/>
      <c r="E3082"/>
      <c r="AE3082" s="16"/>
    </row>
    <row r="3083" spans="4:31" x14ac:dyDescent="0.25">
      <c r="D3083"/>
      <c r="E3083"/>
      <c r="AE3083" s="16"/>
    </row>
    <row r="3084" spans="4:31" x14ac:dyDescent="0.25">
      <c r="D3084"/>
      <c r="E3084"/>
      <c r="AE3084" s="16"/>
    </row>
    <row r="3085" spans="4:31" x14ac:dyDescent="0.25">
      <c r="D3085"/>
      <c r="E3085"/>
      <c r="AE3085" s="16"/>
    </row>
    <row r="3086" spans="4:31" x14ac:dyDescent="0.25">
      <c r="D3086"/>
      <c r="E3086"/>
      <c r="AE3086" s="16"/>
    </row>
    <row r="3087" spans="4:31" x14ac:dyDescent="0.25">
      <c r="D3087"/>
      <c r="E3087"/>
      <c r="AE3087" s="16"/>
    </row>
    <row r="3088" spans="4:31" x14ac:dyDescent="0.25">
      <c r="D3088"/>
      <c r="E3088"/>
      <c r="AE3088" s="16"/>
    </row>
    <row r="3089" spans="4:31" x14ac:dyDescent="0.25">
      <c r="D3089"/>
      <c r="E3089"/>
      <c r="AE3089" s="16"/>
    </row>
    <row r="3090" spans="4:31" x14ac:dyDescent="0.25">
      <c r="D3090"/>
      <c r="E3090"/>
      <c r="AE3090" s="16"/>
    </row>
    <row r="3091" spans="4:31" x14ac:dyDescent="0.25">
      <c r="D3091"/>
      <c r="E3091"/>
      <c r="AE3091" s="16"/>
    </row>
    <row r="3092" spans="4:31" x14ac:dyDescent="0.25">
      <c r="D3092"/>
      <c r="E3092"/>
      <c r="AE3092" s="16"/>
    </row>
    <row r="3093" spans="4:31" x14ac:dyDescent="0.25">
      <c r="D3093"/>
      <c r="E3093"/>
      <c r="AE3093" s="16"/>
    </row>
    <row r="3094" spans="4:31" x14ac:dyDescent="0.25">
      <c r="D3094"/>
      <c r="E3094"/>
      <c r="AE3094" s="16"/>
    </row>
    <row r="3095" spans="4:31" x14ac:dyDescent="0.25">
      <c r="D3095"/>
      <c r="E3095"/>
      <c r="AE3095" s="16"/>
    </row>
    <row r="3096" spans="4:31" x14ac:dyDescent="0.25">
      <c r="D3096"/>
      <c r="E3096"/>
      <c r="AE3096" s="16"/>
    </row>
    <row r="3097" spans="4:31" x14ac:dyDescent="0.25">
      <c r="D3097"/>
      <c r="E3097"/>
      <c r="AE3097" s="16"/>
    </row>
    <row r="3098" spans="4:31" x14ac:dyDescent="0.25">
      <c r="D3098"/>
      <c r="E3098"/>
      <c r="AE3098" s="16"/>
    </row>
    <row r="3099" spans="4:31" x14ac:dyDescent="0.25">
      <c r="D3099"/>
      <c r="E3099"/>
      <c r="AE3099" s="16"/>
    </row>
    <row r="3100" spans="4:31" x14ac:dyDescent="0.25">
      <c r="D3100"/>
      <c r="E3100"/>
      <c r="AE3100" s="16"/>
    </row>
    <row r="3101" spans="4:31" x14ac:dyDescent="0.25">
      <c r="D3101"/>
      <c r="E3101"/>
      <c r="AE3101" s="16"/>
    </row>
    <row r="3102" spans="4:31" x14ac:dyDescent="0.25">
      <c r="D3102"/>
      <c r="E3102"/>
      <c r="AE3102" s="16"/>
    </row>
    <row r="3103" spans="4:31" x14ac:dyDescent="0.25">
      <c r="D3103"/>
      <c r="E3103"/>
      <c r="AE3103" s="16"/>
    </row>
    <row r="3104" spans="4:31" x14ac:dyDescent="0.25">
      <c r="D3104"/>
      <c r="E3104"/>
      <c r="AE3104" s="16"/>
    </row>
    <row r="3105" spans="4:31" x14ac:dyDescent="0.25">
      <c r="D3105"/>
      <c r="E3105"/>
      <c r="AE3105" s="16"/>
    </row>
    <row r="3106" spans="4:31" x14ac:dyDescent="0.25">
      <c r="D3106"/>
      <c r="E3106"/>
      <c r="AE3106" s="16"/>
    </row>
    <row r="3107" spans="4:31" x14ac:dyDescent="0.25">
      <c r="D3107"/>
      <c r="E3107"/>
      <c r="AE3107" s="16"/>
    </row>
    <row r="3108" spans="4:31" x14ac:dyDescent="0.25">
      <c r="D3108"/>
      <c r="E3108"/>
      <c r="AE3108" s="16"/>
    </row>
    <row r="3109" spans="4:31" x14ac:dyDescent="0.25">
      <c r="D3109"/>
      <c r="E3109"/>
      <c r="AE3109" s="16"/>
    </row>
    <row r="3110" spans="4:31" x14ac:dyDescent="0.25">
      <c r="D3110"/>
      <c r="E3110"/>
      <c r="AE3110" s="16"/>
    </row>
    <row r="3111" spans="4:31" x14ac:dyDescent="0.25">
      <c r="D3111"/>
      <c r="E3111"/>
      <c r="AE3111" s="16"/>
    </row>
    <row r="3112" spans="4:31" x14ac:dyDescent="0.25">
      <c r="D3112"/>
      <c r="E3112"/>
      <c r="AE3112" s="16"/>
    </row>
    <row r="3113" spans="4:31" x14ac:dyDescent="0.25">
      <c r="D3113"/>
      <c r="E3113"/>
      <c r="AE3113" s="16"/>
    </row>
    <row r="3114" spans="4:31" x14ac:dyDescent="0.25">
      <c r="D3114"/>
      <c r="E3114"/>
      <c r="AE3114" s="16"/>
    </row>
    <row r="3115" spans="4:31" x14ac:dyDescent="0.25">
      <c r="D3115"/>
      <c r="E3115"/>
      <c r="AE3115" s="16"/>
    </row>
    <row r="3116" spans="4:31" x14ac:dyDescent="0.25">
      <c r="D3116"/>
      <c r="E3116"/>
      <c r="AE3116" s="16"/>
    </row>
    <row r="3117" spans="4:31" x14ac:dyDescent="0.25">
      <c r="D3117"/>
      <c r="E3117"/>
      <c r="AE3117" s="16"/>
    </row>
    <row r="3118" spans="4:31" x14ac:dyDescent="0.25">
      <c r="D3118"/>
      <c r="E3118"/>
      <c r="AE3118" s="16"/>
    </row>
    <row r="3119" spans="4:31" x14ac:dyDescent="0.25">
      <c r="D3119"/>
      <c r="E3119"/>
      <c r="AE3119" s="16"/>
    </row>
    <row r="3120" spans="4:31" x14ac:dyDescent="0.25">
      <c r="D3120"/>
      <c r="E3120"/>
      <c r="AE3120" s="16"/>
    </row>
    <row r="3121" spans="4:31" x14ac:dyDescent="0.25">
      <c r="D3121"/>
      <c r="E3121"/>
      <c r="AE3121" s="16"/>
    </row>
    <row r="3122" spans="4:31" x14ac:dyDescent="0.25">
      <c r="D3122"/>
      <c r="E3122"/>
      <c r="AE3122" s="16"/>
    </row>
    <row r="3123" spans="4:31" x14ac:dyDescent="0.25">
      <c r="D3123"/>
      <c r="E3123"/>
      <c r="AE3123" s="16"/>
    </row>
    <row r="3124" spans="4:31" x14ac:dyDescent="0.25">
      <c r="D3124"/>
      <c r="E3124"/>
      <c r="AE3124" s="16"/>
    </row>
    <row r="3125" spans="4:31" x14ac:dyDescent="0.25">
      <c r="D3125"/>
      <c r="E3125"/>
      <c r="AE3125" s="16"/>
    </row>
    <row r="3126" spans="4:31" x14ac:dyDescent="0.25">
      <c r="D3126"/>
      <c r="E3126"/>
      <c r="AE3126" s="16"/>
    </row>
    <row r="3127" spans="4:31" x14ac:dyDescent="0.25">
      <c r="D3127"/>
      <c r="E3127"/>
      <c r="AE3127" s="16"/>
    </row>
    <row r="3128" spans="4:31" x14ac:dyDescent="0.25">
      <c r="D3128"/>
      <c r="E3128"/>
      <c r="AE3128" s="16"/>
    </row>
    <row r="3129" spans="4:31" x14ac:dyDescent="0.25">
      <c r="D3129"/>
      <c r="E3129"/>
      <c r="AE3129" s="16"/>
    </row>
    <row r="3130" spans="4:31" x14ac:dyDescent="0.25">
      <c r="D3130"/>
      <c r="E3130"/>
      <c r="AE3130" s="16"/>
    </row>
    <row r="3131" spans="4:31" x14ac:dyDescent="0.25">
      <c r="D3131"/>
      <c r="E3131"/>
      <c r="AE3131" s="16"/>
    </row>
    <row r="3132" spans="4:31" x14ac:dyDescent="0.25">
      <c r="D3132"/>
      <c r="E3132"/>
      <c r="AE3132" s="16"/>
    </row>
    <row r="3133" spans="4:31" x14ac:dyDescent="0.25">
      <c r="D3133"/>
      <c r="E3133"/>
      <c r="AE3133" s="16"/>
    </row>
    <row r="3134" spans="4:31" x14ac:dyDescent="0.25">
      <c r="D3134"/>
      <c r="E3134"/>
      <c r="AE3134" s="16"/>
    </row>
    <row r="3135" spans="4:31" x14ac:dyDescent="0.25">
      <c r="D3135"/>
      <c r="E3135"/>
      <c r="AE3135" s="16"/>
    </row>
    <row r="3136" spans="4:31" x14ac:dyDescent="0.25">
      <c r="D3136"/>
      <c r="E3136"/>
      <c r="AE3136" s="16"/>
    </row>
    <row r="3137" spans="4:31" x14ac:dyDescent="0.25">
      <c r="D3137"/>
      <c r="E3137"/>
      <c r="AE3137" s="16"/>
    </row>
    <row r="3138" spans="4:31" x14ac:dyDescent="0.25">
      <c r="D3138"/>
      <c r="E3138"/>
      <c r="AE3138" s="16"/>
    </row>
    <row r="3139" spans="4:31" x14ac:dyDescent="0.25">
      <c r="D3139"/>
      <c r="E3139"/>
      <c r="AE3139" s="16"/>
    </row>
    <row r="3140" spans="4:31" x14ac:dyDescent="0.25">
      <c r="D3140"/>
      <c r="E3140"/>
      <c r="AE3140" s="16"/>
    </row>
    <row r="3141" spans="4:31" x14ac:dyDescent="0.25">
      <c r="D3141"/>
      <c r="E3141"/>
      <c r="AE3141" s="16"/>
    </row>
    <row r="3142" spans="4:31" x14ac:dyDescent="0.25">
      <c r="D3142"/>
      <c r="E3142"/>
      <c r="AE3142" s="16"/>
    </row>
    <row r="3143" spans="4:31" x14ac:dyDescent="0.25">
      <c r="D3143"/>
      <c r="E3143"/>
      <c r="AE3143" s="16"/>
    </row>
    <row r="3144" spans="4:31" x14ac:dyDescent="0.25">
      <c r="D3144"/>
      <c r="E3144"/>
      <c r="AE3144" s="16"/>
    </row>
    <row r="3145" spans="4:31" x14ac:dyDescent="0.25">
      <c r="D3145"/>
      <c r="E3145"/>
      <c r="AE3145" s="16"/>
    </row>
    <row r="3146" spans="4:31" x14ac:dyDescent="0.25">
      <c r="D3146"/>
      <c r="E3146"/>
      <c r="AE3146" s="16"/>
    </row>
    <row r="3147" spans="4:31" x14ac:dyDescent="0.25">
      <c r="D3147"/>
      <c r="E3147"/>
      <c r="AE3147" s="16"/>
    </row>
    <row r="3148" spans="4:31" x14ac:dyDescent="0.25">
      <c r="D3148"/>
      <c r="E3148"/>
      <c r="AE3148" s="16"/>
    </row>
    <row r="3149" spans="4:31" x14ac:dyDescent="0.25">
      <c r="D3149"/>
      <c r="E3149"/>
      <c r="AE3149" s="16"/>
    </row>
    <row r="3150" spans="4:31" x14ac:dyDescent="0.25">
      <c r="D3150"/>
      <c r="E3150"/>
      <c r="AE3150" s="16"/>
    </row>
    <row r="3151" spans="4:31" x14ac:dyDescent="0.25">
      <c r="D3151"/>
      <c r="E3151"/>
      <c r="AE3151" s="16"/>
    </row>
    <row r="3152" spans="4:31" x14ac:dyDescent="0.25">
      <c r="D3152"/>
      <c r="E3152"/>
      <c r="AE3152" s="16"/>
    </row>
    <row r="3153" spans="4:31" x14ac:dyDescent="0.25">
      <c r="D3153"/>
      <c r="E3153"/>
      <c r="AE3153" s="16"/>
    </row>
    <row r="3154" spans="4:31" x14ac:dyDescent="0.25">
      <c r="D3154"/>
      <c r="E3154"/>
      <c r="AE3154" s="16"/>
    </row>
    <row r="3155" spans="4:31" x14ac:dyDescent="0.25">
      <c r="D3155"/>
      <c r="E3155"/>
      <c r="AE3155" s="16"/>
    </row>
    <row r="3156" spans="4:31" x14ac:dyDescent="0.25">
      <c r="D3156"/>
      <c r="E3156"/>
      <c r="AE3156" s="16"/>
    </row>
    <row r="3157" spans="4:31" x14ac:dyDescent="0.25">
      <c r="D3157"/>
      <c r="E3157"/>
      <c r="AE3157" s="16"/>
    </row>
    <row r="3158" spans="4:31" x14ac:dyDescent="0.25">
      <c r="D3158"/>
      <c r="E3158"/>
      <c r="AE3158" s="16"/>
    </row>
    <row r="3159" spans="4:31" x14ac:dyDescent="0.25">
      <c r="D3159"/>
      <c r="E3159"/>
      <c r="AE3159" s="16"/>
    </row>
    <row r="3160" spans="4:31" x14ac:dyDescent="0.25">
      <c r="D3160"/>
      <c r="E3160"/>
      <c r="AE3160" s="16"/>
    </row>
    <row r="3161" spans="4:31" x14ac:dyDescent="0.25">
      <c r="D3161"/>
      <c r="E3161"/>
      <c r="AE3161" s="16"/>
    </row>
    <row r="3162" spans="4:31" x14ac:dyDescent="0.25">
      <c r="D3162"/>
      <c r="E3162"/>
      <c r="AE3162" s="16"/>
    </row>
    <row r="3163" spans="4:31" x14ac:dyDescent="0.25">
      <c r="D3163"/>
      <c r="E3163"/>
      <c r="AE3163" s="16"/>
    </row>
    <row r="3164" spans="4:31" x14ac:dyDescent="0.25">
      <c r="D3164"/>
      <c r="E3164"/>
      <c r="AE3164" s="16"/>
    </row>
    <row r="3165" spans="4:31" x14ac:dyDescent="0.25">
      <c r="D3165"/>
      <c r="E3165"/>
      <c r="AE3165" s="16"/>
    </row>
    <row r="3166" spans="4:31" x14ac:dyDescent="0.25">
      <c r="D3166"/>
      <c r="E3166"/>
      <c r="AE3166" s="16"/>
    </row>
    <row r="3167" spans="4:31" x14ac:dyDescent="0.25">
      <c r="D3167"/>
      <c r="E3167"/>
      <c r="AE3167" s="16"/>
    </row>
    <row r="3168" spans="4:31" x14ac:dyDescent="0.25">
      <c r="D3168"/>
      <c r="E3168"/>
      <c r="AE3168" s="16"/>
    </row>
    <row r="3169" spans="4:31" x14ac:dyDescent="0.25">
      <c r="D3169"/>
      <c r="E3169"/>
      <c r="AE3169" s="16"/>
    </row>
    <row r="3170" spans="4:31" x14ac:dyDescent="0.25">
      <c r="D3170"/>
      <c r="E3170"/>
      <c r="AE3170" s="16"/>
    </row>
    <row r="3171" spans="4:31" x14ac:dyDescent="0.25">
      <c r="D3171"/>
      <c r="E3171"/>
      <c r="AE3171" s="16"/>
    </row>
    <row r="3172" spans="4:31" x14ac:dyDescent="0.25">
      <c r="D3172"/>
      <c r="E3172"/>
      <c r="AE3172" s="16"/>
    </row>
    <row r="3173" spans="4:31" x14ac:dyDescent="0.25">
      <c r="D3173"/>
      <c r="E3173"/>
      <c r="AE3173" s="16"/>
    </row>
    <row r="3174" spans="4:31" x14ac:dyDescent="0.25">
      <c r="D3174"/>
      <c r="E3174"/>
      <c r="AE3174" s="16"/>
    </row>
    <row r="3175" spans="4:31" x14ac:dyDescent="0.25">
      <c r="D3175"/>
      <c r="E3175"/>
      <c r="AE3175" s="16"/>
    </row>
    <row r="3176" spans="4:31" x14ac:dyDescent="0.25">
      <c r="D3176"/>
      <c r="E3176"/>
      <c r="AE3176" s="16"/>
    </row>
    <row r="3177" spans="4:31" x14ac:dyDescent="0.25">
      <c r="D3177"/>
      <c r="E3177"/>
      <c r="AE3177" s="16"/>
    </row>
    <row r="3178" spans="4:31" x14ac:dyDescent="0.25">
      <c r="D3178"/>
      <c r="E3178"/>
      <c r="AE3178" s="16"/>
    </row>
    <row r="3179" spans="4:31" x14ac:dyDescent="0.25">
      <c r="D3179"/>
      <c r="E3179"/>
      <c r="AE3179" s="16"/>
    </row>
    <row r="3180" spans="4:31" x14ac:dyDescent="0.25">
      <c r="D3180"/>
      <c r="E3180"/>
      <c r="AE3180" s="16"/>
    </row>
    <row r="3181" spans="4:31" x14ac:dyDescent="0.25">
      <c r="D3181"/>
      <c r="E3181"/>
      <c r="AE3181" s="16"/>
    </row>
    <row r="3182" spans="4:31" x14ac:dyDescent="0.25">
      <c r="D3182"/>
      <c r="E3182"/>
      <c r="AE3182" s="16"/>
    </row>
    <row r="3183" spans="4:31" x14ac:dyDescent="0.25">
      <c r="D3183"/>
      <c r="E3183"/>
      <c r="AE3183" s="16"/>
    </row>
    <row r="3184" spans="4:31" x14ac:dyDescent="0.25">
      <c r="D3184"/>
      <c r="E3184"/>
      <c r="AE3184" s="16"/>
    </row>
    <row r="3185" spans="4:31" x14ac:dyDescent="0.25">
      <c r="D3185"/>
      <c r="E3185"/>
      <c r="AE3185" s="16"/>
    </row>
    <row r="3186" spans="4:31" x14ac:dyDescent="0.25">
      <c r="D3186"/>
      <c r="E3186"/>
      <c r="AE3186" s="16"/>
    </row>
    <row r="3187" spans="4:31" x14ac:dyDescent="0.25">
      <c r="D3187"/>
      <c r="E3187"/>
      <c r="AE3187" s="16"/>
    </row>
    <row r="3188" spans="4:31" x14ac:dyDescent="0.25">
      <c r="D3188"/>
      <c r="E3188"/>
      <c r="AE3188" s="16"/>
    </row>
    <row r="3189" spans="4:31" x14ac:dyDescent="0.25">
      <c r="D3189"/>
      <c r="E3189"/>
      <c r="AE3189" s="16"/>
    </row>
    <row r="3190" spans="4:31" x14ac:dyDescent="0.25">
      <c r="D3190"/>
      <c r="E3190"/>
      <c r="AE3190" s="16"/>
    </row>
    <row r="3191" spans="4:31" x14ac:dyDescent="0.25">
      <c r="D3191"/>
      <c r="E3191"/>
      <c r="AE3191" s="16"/>
    </row>
    <row r="3192" spans="4:31" x14ac:dyDescent="0.25">
      <c r="D3192"/>
      <c r="E3192"/>
      <c r="AE3192" s="16"/>
    </row>
    <row r="3193" spans="4:31" x14ac:dyDescent="0.25">
      <c r="D3193"/>
      <c r="E3193"/>
      <c r="AE3193" s="16"/>
    </row>
    <row r="3194" spans="4:31" x14ac:dyDescent="0.25">
      <c r="D3194"/>
      <c r="E3194"/>
      <c r="AE3194" s="16"/>
    </row>
    <row r="3195" spans="4:31" x14ac:dyDescent="0.25">
      <c r="D3195"/>
      <c r="E3195"/>
      <c r="AE3195" s="16"/>
    </row>
    <row r="3196" spans="4:31" x14ac:dyDescent="0.25">
      <c r="D3196"/>
      <c r="E3196"/>
      <c r="AE3196" s="16"/>
    </row>
    <row r="3197" spans="4:31" x14ac:dyDescent="0.25">
      <c r="D3197"/>
      <c r="E3197"/>
      <c r="AE3197" s="16"/>
    </row>
    <row r="3198" spans="4:31" x14ac:dyDescent="0.25">
      <c r="D3198"/>
      <c r="E3198"/>
      <c r="AE3198" s="16"/>
    </row>
    <row r="3199" spans="4:31" x14ac:dyDescent="0.25">
      <c r="D3199"/>
      <c r="E3199"/>
      <c r="AE3199" s="16"/>
    </row>
    <row r="3200" spans="4:31" x14ac:dyDescent="0.25">
      <c r="D3200"/>
      <c r="E3200"/>
      <c r="AE3200" s="16"/>
    </row>
    <row r="3201" spans="4:31" x14ac:dyDescent="0.25">
      <c r="D3201"/>
      <c r="E3201"/>
      <c r="AE3201" s="16"/>
    </row>
    <row r="3202" spans="4:31" x14ac:dyDescent="0.25">
      <c r="D3202"/>
      <c r="E3202"/>
      <c r="AE3202" s="16"/>
    </row>
    <row r="3203" spans="4:31" x14ac:dyDescent="0.25">
      <c r="D3203"/>
      <c r="E3203"/>
      <c r="AE3203" s="16"/>
    </row>
    <row r="3204" spans="4:31" x14ac:dyDescent="0.25">
      <c r="D3204"/>
      <c r="E3204"/>
      <c r="AE3204" s="16"/>
    </row>
    <row r="3205" spans="4:31" x14ac:dyDescent="0.25">
      <c r="D3205"/>
      <c r="E3205"/>
      <c r="AE3205" s="16"/>
    </row>
    <row r="3206" spans="4:31" x14ac:dyDescent="0.25">
      <c r="D3206"/>
      <c r="E3206"/>
      <c r="AE3206" s="16"/>
    </row>
    <row r="3207" spans="4:31" x14ac:dyDescent="0.25">
      <c r="D3207"/>
      <c r="E3207"/>
      <c r="AE3207" s="16"/>
    </row>
    <row r="3208" spans="4:31" x14ac:dyDescent="0.25">
      <c r="D3208"/>
      <c r="E3208"/>
      <c r="AE3208" s="16"/>
    </row>
    <row r="3209" spans="4:31" x14ac:dyDescent="0.25">
      <c r="D3209"/>
      <c r="E3209"/>
      <c r="AE3209" s="16"/>
    </row>
    <row r="3210" spans="4:31" x14ac:dyDescent="0.25">
      <c r="D3210"/>
      <c r="E3210"/>
      <c r="AE3210" s="16"/>
    </row>
    <row r="3211" spans="4:31" x14ac:dyDescent="0.25">
      <c r="D3211"/>
      <c r="E3211"/>
      <c r="AE3211" s="16"/>
    </row>
    <row r="3212" spans="4:31" x14ac:dyDescent="0.25">
      <c r="D3212"/>
      <c r="E3212"/>
      <c r="AE3212" s="16"/>
    </row>
    <row r="3213" spans="4:31" x14ac:dyDescent="0.25">
      <c r="D3213"/>
      <c r="E3213"/>
      <c r="AE3213" s="16"/>
    </row>
    <row r="3214" spans="4:31" x14ac:dyDescent="0.25">
      <c r="D3214"/>
      <c r="E3214"/>
      <c r="AE3214" s="16"/>
    </row>
    <row r="3215" spans="4:31" x14ac:dyDescent="0.25">
      <c r="D3215"/>
      <c r="E3215"/>
      <c r="AE3215" s="16"/>
    </row>
    <row r="3216" spans="4:31" x14ac:dyDescent="0.25">
      <c r="D3216"/>
      <c r="E3216"/>
      <c r="AE3216" s="16"/>
    </row>
    <row r="3217" spans="4:31" x14ac:dyDescent="0.25">
      <c r="D3217"/>
      <c r="E3217"/>
      <c r="AE3217" s="16"/>
    </row>
    <row r="3218" spans="4:31" x14ac:dyDescent="0.25">
      <c r="D3218"/>
      <c r="E3218"/>
      <c r="AE3218" s="16"/>
    </row>
    <row r="3219" spans="4:31" x14ac:dyDescent="0.25">
      <c r="D3219"/>
      <c r="E3219"/>
      <c r="AE3219" s="16"/>
    </row>
    <row r="3220" spans="4:31" x14ac:dyDescent="0.25">
      <c r="D3220"/>
      <c r="E3220"/>
      <c r="AE3220" s="16"/>
    </row>
    <row r="3221" spans="4:31" x14ac:dyDescent="0.25">
      <c r="D3221"/>
      <c r="E3221"/>
      <c r="AE3221" s="16"/>
    </row>
    <row r="3222" spans="4:31" x14ac:dyDescent="0.25">
      <c r="D3222"/>
      <c r="E3222"/>
      <c r="AE3222" s="16"/>
    </row>
    <row r="3223" spans="4:31" x14ac:dyDescent="0.25">
      <c r="D3223"/>
      <c r="E3223"/>
      <c r="AE3223" s="16"/>
    </row>
    <row r="3224" spans="4:31" x14ac:dyDescent="0.25">
      <c r="D3224"/>
      <c r="E3224"/>
      <c r="AE3224" s="16"/>
    </row>
    <row r="3225" spans="4:31" x14ac:dyDescent="0.25">
      <c r="D3225"/>
      <c r="E3225"/>
      <c r="AE3225" s="16"/>
    </row>
    <row r="3226" spans="4:31" x14ac:dyDescent="0.25">
      <c r="D3226"/>
      <c r="E3226"/>
      <c r="AE3226" s="16"/>
    </row>
    <row r="3227" spans="4:31" x14ac:dyDescent="0.25">
      <c r="D3227"/>
      <c r="E3227"/>
      <c r="AE3227" s="16"/>
    </row>
    <row r="3228" spans="4:31" x14ac:dyDescent="0.25">
      <c r="D3228"/>
      <c r="E3228"/>
      <c r="AE3228" s="16"/>
    </row>
    <row r="3229" spans="4:31" x14ac:dyDescent="0.25">
      <c r="D3229"/>
      <c r="E3229"/>
      <c r="AE3229" s="16"/>
    </row>
    <row r="3230" spans="4:31" x14ac:dyDescent="0.25">
      <c r="D3230"/>
      <c r="E3230"/>
      <c r="AE3230" s="16"/>
    </row>
    <row r="3231" spans="4:31" x14ac:dyDescent="0.25">
      <c r="D3231"/>
      <c r="E3231"/>
      <c r="AE3231" s="16"/>
    </row>
    <row r="3232" spans="4:31" x14ac:dyDescent="0.25">
      <c r="D3232"/>
      <c r="E3232"/>
      <c r="AE3232" s="16"/>
    </row>
    <row r="3233" spans="4:31" x14ac:dyDescent="0.25">
      <c r="D3233"/>
      <c r="E3233"/>
      <c r="AE3233" s="16"/>
    </row>
    <row r="3234" spans="4:31" x14ac:dyDescent="0.25">
      <c r="D3234"/>
      <c r="E3234"/>
      <c r="AE3234" s="16"/>
    </row>
    <row r="3235" spans="4:31" x14ac:dyDescent="0.25">
      <c r="D3235"/>
      <c r="E3235"/>
      <c r="AE3235" s="16"/>
    </row>
    <row r="3236" spans="4:31" x14ac:dyDescent="0.25">
      <c r="D3236"/>
      <c r="E3236"/>
      <c r="AE3236" s="16"/>
    </row>
    <row r="3237" spans="4:31" x14ac:dyDescent="0.25">
      <c r="D3237"/>
      <c r="E3237"/>
      <c r="AE3237" s="16"/>
    </row>
    <row r="3238" spans="4:31" x14ac:dyDescent="0.25">
      <c r="D3238"/>
      <c r="E3238"/>
      <c r="AE3238" s="16"/>
    </row>
    <row r="3239" spans="4:31" x14ac:dyDescent="0.25">
      <c r="D3239"/>
      <c r="E3239"/>
      <c r="AE3239" s="16"/>
    </row>
    <row r="3240" spans="4:31" x14ac:dyDescent="0.25">
      <c r="D3240"/>
      <c r="E3240"/>
      <c r="AE3240" s="16"/>
    </row>
    <row r="3241" spans="4:31" x14ac:dyDescent="0.25">
      <c r="D3241"/>
      <c r="E3241"/>
      <c r="AE3241" s="16"/>
    </row>
    <row r="3242" spans="4:31" x14ac:dyDescent="0.25">
      <c r="D3242"/>
      <c r="E3242"/>
      <c r="AE3242" s="16"/>
    </row>
    <row r="3243" spans="4:31" x14ac:dyDescent="0.25">
      <c r="D3243"/>
      <c r="E3243"/>
      <c r="AE3243" s="16"/>
    </row>
    <row r="3244" spans="4:31" x14ac:dyDescent="0.25">
      <c r="D3244"/>
      <c r="E3244"/>
      <c r="AE3244" s="16"/>
    </row>
    <row r="3245" spans="4:31" x14ac:dyDescent="0.25">
      <c r="D3245"/>
      <c r="E3245"/>
      <c r="AE3245" s="16"/>
    </row>
    <row r="3246" spans="4:31" x14ac:dyDescent="0.25">
      <c r="D3246"/>
      <c r="E3246"/>
      <c r="AE3246" s="16"/>
    </row>
    <row r="3247" spans="4:31" x14ac:dyDescent="0.25">
      <c r="D3247"/>
      <c r="E3247"/>
      <c r="AE3247" s="16"/>
    </row>
    <row r="3248" spans="4:31" x14ac:dyDescent="0.25">
      <c r="D3248"/>
      <c r="E3248"/>
      <c r="AE3248" s="16"/>
    </row>
    <row r="3249" spans="4:31" x14ac:dyDescent="0.25">
      <c r="D3249"/>
      <c r="E3249"/>
      <c r="AE3249" s="16"/>
    </row>
    <row r="3250" spans="4:31" x14ac:dyDescent="0.25">
      <c r="D3250"/>
      <c r="E3250"/>
      <c r="AE3250" s="16"/>
    </row>
    <row r="3251" spans="4:31" x14ac:dyDescent="0.25">
      <c r="D3251"/>
      <c r="E3251"/>
      <c r="AE3251" s="16"/>
    </row>
    <row r="3252" spans="4:31" x14ac:dyDescent="0.25">
      <c r="D3252"/>
      <c r="E3252"/>
      <c r="AE3252" s="16"/>
    </row>
    <row r="3253" spans="4:31" x14ac:dyDescent="0.25">
      <c r="D3253"/>
      <c r="E3253"/>
      <c r="AE3253" s="16"/>
    </row>
    <row r="3254" spans="4:31" x14ac:dyDescent="0.25">
      <c r="D3254"/>
      <c r="E3254"/>
      <c r="AE3254" s="16"/>
    </row>
    <row r="3255" spans="4:31" x14ac:dyDescent="0.25">
      <c r="D3255"/>
      <c r="E3255"/>
      <c r="AE3255" s="16"/>
    </row>
    <row r="3256" spans="4:31" x14ac:dyDescent="0.25">
      <c r="D3256"/>
      <c r="E3256"/>
      <c r="AE3256" s="16"/>
    </row>
    <row r="3257" spans="4:31" x14ac:dyDescent="0.25">
      <c r="D3257"/>
      <c r="E3257"/>
      <c r="AE3257" s="16"/>
    </row>
    <row r="3258" spans="4:31" x14ac:dyDescent="0.25">
      <c r="D3258"/>
      <c r="E3258"/>
      <c r="AE3258" s="16"/>
    </row>
    <row r="3259" spans="4:31" x14ac:dyDescent="0.25">
      <c r="D3259"/>
      <c r="E3259"/>
      <c r="AE3259" s="16"/>
    </row>
    <row r="3260" spans="4:31" x14ac:dyDescent="0.25">
      <c r="D3260"/>
      <c r="E3260"/>
      <c r="AE3260" s="16"/>
    </row>
    <row r="3261" spans="4:31" x14ac:dyDescent="0.25">
      <c r="D3261"/>
      <c r="E3261"/>
      <c r="AE3261" s="16"/>
    </row>
    <row r="3262" spans="4:31" x14ac:dyDescent="0.25">
      <c r="D3262"/>
      <c r="E3262"/>
      <c r="AE3262" s="16"/>
    </row>
    <row r="3263" spans="4:31" x14ac:dyDescent="0.25">
      <c r="D3263"/>
      <c r="E3263"/>
      <c r="AE3263" s="16"/>
    </row>
    <row r="3264" spans="4:31" x14ac:dyDescent="0.25">
      <c r="D3264"/>
      <c r="E3264"/>
      <c r="AE3264" s="16"/>
    </row>
    <row r="3265" spans="4:31" x14ac:dyDescent="0.25">
      <c r="D3265"/>
      <c r="E3265"/>
      <c r="AE3265" s="16"/>
    </row>
    <row r="3266" spans="4:31" x14ac:dyDescent="0.25">
      <c r="D3266"/>
      <c r="E3266"/>
      <c r="AE3266" s="16"/>
    </row>
    <row r="3267" spans="4:31" x14ac:dyDescent="0.25">
      <c r="D3267"/>
      <c r="E3267"/>
      <c r="AE3267" s="16"/>
    </row>
    <row r="3268" spans="4:31" x14ac:dyDescent="0.25">
      <c r="D3268"/>
      <c r="E3268"/>
      <c r="AE3268" s="16"/>
    </row>
    <row r="3269" spans="4:31" x14ac:dyDescent="0.25">
      <c r="D3269"/>
      <c r="E3269"/>
      <c r="AE3269" s="16"/>
    </row>
    <row r="3270" spans="4:31" x14ac:dyDescent="0.25">
      <c r="D3270"/>
      <c r="E3270"/>
      <c r="AE3270" s="16"/>
    </row>
    <row r="3271" spans="4:31" x14ac:dyDescent="0.25">
      <c r="D3271"/>
      <c r="E3271"/>
      <c r="AE3271" s="16"/>
    </row>
    <row r="3272" spans="4:31" x14ac:dyDescent="0.25">
      <c r="D3272"/>
      <c r="E3272"/>
      <c r="AE3272" s="16"/>
    </row>
    <row r="3273" spans="4:31" x14ac:dyDescent="0.25">
      <c r="D3273"/>
      <c r="E3273"/>
      <c r="AE3273" s="16"/>
    </row>
    <row r="3274" spans="4:31" x14ac:dyDescent="0.25">
      <c r="D3274"/>
      <c r="E3274"/>
      <c r="AE3274" s="16"/>
    </row>
    <row r="3275" spans="4:31" x14ac:dyDescent="0.25">
      <c r="D3275"/>
      <c r="E3275"/>
      <c r="AE3275" s="16"/>
    </row>
    <row r="3276" spans="4:31" x14ac:dyDescent="0.25">
      <c r="D3276"/>
      <c r="E3276"/>
      <c r="AE3276" s="16"/>
    </row>
    <row r="3277" spans="4:31" x14ac:dyDescent="0.25">
      <c r="D3277"/>
      <c r="E3277"/>
      <c r="AE3277" s="16"/>
    </row>
    <row r="3278" spans="4:31" x14ac:dyDescent="0.25">
      <c r="D3278"/>
      <c r="E3278"/>
      <c r="AE3278" s="16"/>
    </row>
    <row r="3279" spans="4:31" x14ac:dyDescent="0.25">
      <c r="D3279"/>
      <c r="E3279"/>
      <c r="AE3279" s="16"/>
    </row>
    <row r="3280" spans="4:31" x14ac:dyDescent="0.25">
      <c r="D3280"/>
      <c r="E3280"/>
      <c r="AE3280" s="16"/>
    </row>
    <row r="3281" spans="4:31" x14ac:dyDescent="0.25">
      <c r="D3281"/>
      <c r="E3281"/>
      <c r="AE3281" s="16"/>
    </row>
    <row r="3282" spans="4:31" x14ac:dyDescent="0.25">
      <c r="D3282"/>
      <c r="E3282"/>
      <c r="AE3282" s="16"/>
    </row>
    <row r="3283" spans="4:31" x14ac:dyDescent="0.25">
      <c r="D3283"/>
      <c r="E3283"/>
      <c r="AE3283" s="16"/>
    </row>
    <row r="3284" spans="4:31" x14ac:dyDescent="0.25">
      <c r="D3284"/>
      <c r="E3284"/>
      <c r="AE3284" s="16"/>
    </row>
    <row r="3285" spans="4:31" x14ac:dyDescent="0.25">
      <c r="D3285"/>
      <c r="E3285"/>
      <c r="AE3285" s="16"/>
    </row>
    <row r="3286" spans="4:31" x14ac:dyDescent="0.25">
      <c r="D3286"/>
      <c r="E3286"/>
      <c r="AE3286" s="16"/>
    </row>
    <row r="3287" spans="4:31" x14ac:dyDescent="0.25">
      <c r="D3287"/>
      <c r="E3287"/>
      <c r="AE3287" s="16"/>
    </row>
    <row r="3288" spans="4:31" x14ac:dyDescent="0.25">
      <c r="D3288"/>
      <c r="E3288"/>
      <c r="AE3288" s="16"/>
    </row>
    <row r="3289" spans="4:31" x14ac:dyDescent="0.25">
      <c r="D3289"/>
      <c r="E3289"/>
      <c r="AE3289" s="16"/>
    </row>
    <row r="3290" spans="4:31" x14ac:dyDescent="0.25">
      <c r="D3290"/>
      <c r="E3290"/>
      <c r="AE3290" s="16"/>
    </row>
    <row r="3291" spans="4:31" x14ac:dyDescent="0.25">
      <c r="D3291"/>
      <c r="E3291"/>
      <c r="AE3291" s="16"/>
    </row>
    <row r="3292" spans="4:31" x14ac:dyDescent="0.25">
      <c r="D3292"/>
      <c r="E3292"/>
      <c r="AE3292" s="16"/>
    </row>
    <row r="3293" spans="4:31" x14ac:dyDescent="0.25">
      <c r="D3293"/>
      <c r="E3293"/>
      <c r="AE3293" s="16"/>
    </row>
    <row r="3294" spans="4:31" x14ac:dyDescent="0.25">
      <c r="D3294"/>
      <c r="E3294"/>
      <c r="AE3294" s="16"/>
    </row>
    <row r="3295" spans="4:31" x14ac:dyDescent="0.25">
      <c r="D3295"/>
      <c r="E3295"/>
      <c r="AE3295" s="16"/>
    </row>
    <row r="3296" spans="4:31" x14ac:dyDescent="0.25">
      <c r="D3296"/>
      <c r="E3296"/>
      <c r="AE3296" s="16"/>
    </row>
    <row r="3297" spans="4:31" x14ac:dyDescent="0.25">
      <c r="D3297"/>
      <c r="E3297"/>
      <c r="AE3297" s="16"/>
    </row>
    <row r="3298" spans="4:31" x14ac:dyDescent="0.25">
      <c r="D3298"/>
      <c r="E3298"/>
      <c r="AE3298" s="16"/>
    </row>
    <row r="3299" spans="4:31" x14ac:dyDescent="0.25">
      <c r="D3299"/>
      <c r="E3299"/>
      <c r="AE3299" s="16"/>
    </row>
    <row r="3300" spans="4:31" x14ac:dyDescent="0.25">
      <c r="D3300"/>
      <c r="E3300"/>
      <c r="AE3300" s="16"/>
    </row>
    <row r="3301" spans="4:31" x14ac:dyDescent="0.25">
      <c r="D3301"/>
      <c r="E3301"/>
      <c r="AE3301" s="16"/>
    </row>
    <row r="3302" spans="4:31" x14ac:dyDescent="0.25">
      <c r="D3302"/>
      <c r="E3302"/>
      <c r="AE3302" s="16"/>
    </row>
    <row r="3303" spans="4:31" x14ac:dyDescent="0.25">
      <c r="D3303"/>
      <c r="E3303"/>
      <c r="AE3303" s="16"/>
    </row>
    <row r="3304" spans="4:31" x14ac:dyDescent="0.25">
      <c r="D3304"/>
      <c r="E3304"/>
      <c r="AE3304" s="16"/>
    </row>
    <row r="3305" spans="4:31" x14ac:dyDescent="0.25">
      <c r="D3305"/>
      <c r="E3305"/>
      <c r="AE3305" s="16"/>
    </row>
    <row r="3306" spans="4:31" x14ac:dyDescent="0.25">
      <c r="D3306"/>
      <c r="E3306"/>
      <c r="AE3306" s="16"/>
    </row>
    <row r="3307" spans="4:31" x14ac:dyDescent="0.25">
      <c r="D3307"/>
      <c r="E3307"/>
      <c r="AE3307" s="16"/>
    </row>
    <row r="3308" spans="4:31" x14ac:dyDescent="0.25">
      <c r="D3308"/>
      <c r="E3308"/>
      <c r="AE3308" s="16"/>
    </row>
    <row r="3309" spans="4:31" x14ac:dyDescent="0.25">
      <c r="D3309"/>
      <c r="E3309"/>
      <c r="AE3309" s="16"/>
    </row>
    <row r="3310" spans="4:31" x14ac:dyDescent="0.25">
      <c r="D3310"/>
      <c r="E3310"/>
      <c r="AE3310" s="16"/>
    </row>
    <row r="3311" spans="4:31" x14ac:dyDescent="0.25">
      <c r="D3311"/>
      <c r="E3311"/>
      <c r="AE3311" s="16"/>
    </row>
    <row r="3312" spans="4:31" x14ac:dyDescent="0.25">
      <c r="D3312"/>
      <c r="E3312"/>
      <c r="AE3312" s="16"/>
    </row>
    <row r="3313" spans="4:31" x14ac:dyDescent="0.25">
      <c r="D3313"/>
      <c r="E3313"/>
      <c r="AE3313" s="16"/>
    </row>
    <row r="3314" spans="4:31" x14ac:dyDescent="0.25">
      <c r="D3314"/>
      <c r="E3314"/>
      <c r="AE3314" s="16"/>
    </row>
    <row r="3315" spans="4:31" x14ac:dyDescent="0.25">
      <c r="D3315"/>
      <c r="E3315"/>
      <c r="AE3315" s="16"/>
    </row>
    <row r="3316" spans="4:31" x14ac:dyDescent="0.25">
      <c r="D3316"/>
      <c r="E3316"/>
      <c r="AE3316" s="16"/>
    </row>
    <row r="3317" spans="4:31" x14ac:dyDescent="0.25">
      <c r="D3317"/>
      <c r="E3317"/>
      <c r="AE3317" s="16"/>
    </row>
    <row r="3318" spans="4:31" x14ac:dyDescent="0.25">
      <c r="D3318"/>
      <c r="E3318"/>
      <c r="AE3318" s="16"/>
    </row>
    <row r="3319" spans="4:31" x14ac:dyDescent="0.25">
      <c r="D3319"/>
      <c r="E3319"/>
      <c r="AE3319" s="16"/>
    </row>
    <row r="3320" spans="4:31" x14ac:dyDescent="0.25">
      <c r="D3320"/>
      <c r="E3320"/>
      <c r="AE3320" s="16"/>
    </row>
    <row r="3321" spans="4:31" x14ac:dyDescent="0.25">
      <c r="D3321"/>
      <c r="E3321"/>
      <c r="AE3321" s="16"/>
    </row>
    <row r="3322" spans="4:31" x14ac:dyDescent="0.25">
      <c r="D3322"/>
      <c r="E3322"/>
      <c r="AE3322" s="16"/>
    </row>
    <row r="3323" spans="4:31" x14ac:dyDescent="0.25">
      <c r="D3323"/>
      <c r="E3323"/>
      <c r="AE3323" s="16"/>
    </row>
    <row r="3324" spans="4:31" x14ac:dyDescent="0.25">
      <c r="D3324"/>
      <c r="E3324"/>
      <c r="AE3324" s="16"/>
    </row>
    <row r="3325" spans="4:31" x14ac:dyDescent="0.25">
      <c r="D3325"/>
      <c r="E3325"/>
      <c r="AE3325" s="16"/>
    </row>
    <row r="3326" spans="4:31" x14ac:dyDescent="0.25">
      <c r="D3326"/>
      <c r="E3326"/>
      <c r="AE3326" s="16"/>
    </row>
    <row r="3327" spans="4:31" x14ac:dyDescent="0.25">
      <c r="D3327"/>
      <c r="E3327"/>
      <c r="AE3327" s="16"/>
    </row>
    <row r="3328" spans="4:31" x14ac:dyDescent="0.25">
      <c r="D3328"/>
      <c r="E3328"/>
      <c r="AE3328" s="16"/>
    </row>
    <row r="3329" spans="4:31" x14ac:dyDescent="0.25">
      <c r="D3329"/>
      <c r="E3329"/>
      <c r="AE3329" s="16"/>
    </row>
    <row r="3330" spans="4:31" x14ac:dyDescent="0.25">
      <c r="D3330"/>
      <c r="E3330"/>
      <c r="AE3330" s="16"/>
    </row>
    <row r="3331" spans="4:31" x14ac:dyDescent="0.25">
      <c r="D3331"/>
      <c r="E3331"/>
      <c r="AE3331" s="16"/>
    </row>
    <row r="3332" spans="4:31" x14ac:dyDescent="0.25">
      <c r="D3332"/>
      <c r="E3332"/>
      <c r="AE3332" s="16"/>
    </row>
    <row r="3333" spans="4:31" x14ac:dyDescent="0.25">
      <c r="D3333"/>
      <c r="E3333"/>
      <c r="AE3333" s="16"/>
    </row>
    <row r="3334" spans="4:31" x14ac:dyDescent="0.25">
      <c r="D3334"/>
      <c r="E3334"/>
      <c r="AE3334" s="16"/>
    </row>
    <row r="3335" spans="4:31" x14ac:dyDescent="0.25">
      <c r="D3335"/>
      <c r="E3335"/>
      <c r="AE3335" s="16"/>
    </row>
    <row r="3336" spans="4:31" x14ac:dyDescent="0.25">
      <c r="D3336"/>
      <c r="E3336"/>
      <c r="AE3336" s="16"/>
    </row>
    <row r="3337" spans="4:31" x14ac:dyDescent="0.25">
      <c r="D3337"/>
      <c r="E3337"/>
      <c r="AE3337" s="16"/>
    </row>
    <row r="3338" spans="4:31" x14ac:dyDescent="0.25">
      <c r="D3338"/>
      <c r="E3338"/>
      <c r="AE3338" s="16"/>
    </row>
    <row r="3339" spans="4:31" x14ac:dyDescent="0.25">
      <c r="D3339"/>
      <c r="E3339"/>
      <c r="AE3339" s="16"/>
    </row>
    <row r="3340" spans="4:31" x14ac:dyDescent="0.25">
      <c r="D3340"/>
      <c r="E3340"/>
      <c r="AE3340" s="16"/>
    </row>
    <row r="3341" spans="4:31" x14ac:dyDescent="0.25">
      <c r="D3341"/>
      <c r="E3341"/>
      <c r="AE3341" s="16"/>
    </row>
    <row r="3342" spans="4:31" x14ac:dyDescent="0.25">
      <c r="D3342"/>
      <c r="E3342"/>
      <c r="AE3342" s="16"/>
    </row>
    <row r="3343" spans="4:31" x14ac:dyDescent="0.25">
      <c r="D3343"/>
      <c r="E3343"/>
      <c r="AE3343" s="16"/>
    </row>
    <row r="3344" spans="4:31" x14ac:dyDescent="0.25">
      <c r="D3344"/>
      <c r="E3344"/>
      <c r="AE3344" s="16"/>
    </row>
    <row r="3345" spans="4:31" x14ac:dyDescent="0.25">
      <c r="D3345"/>
      <c r="E3345"/>
      <c r="AE3345" s="16"/>
    </row>
    <row r="3346" spans="4:31" x14ac:dyDescent="0.25">
      <c r="D3346"/>
      <c r="E3346"/>
      <c r="AE3346" s="16"/>
    </row>
    <row r="3347" spans="4:31" x14ac:dyDescent="0.25">
      <c r="D3347"/>
      <c r="E3347"/>
      <c r="AE3347" s="16"/>
    </row>
    <row r="3348" spans="4:31" x14ac:dyDescent="0.25">
      <c r="D3348"/>
      <c r="E3348"/>
      <c r="AE3348" s="16"/>
    </row>
    <row r="3349" spans="4:31" x14ac:dyDescent="0.25">
      <c r="D3349"/>
      <c r="E3349"/>
      <c r="AE3349" s="16"/>
    </row>
    <row r="3350" spans="4:31" x14ac:dyDescent="0.25">
      <c r="D3350"/>
      <c r="E3350"/>
      <c r="AE3350" s="16"/>
    </row>
    <row r="3351" spans="4:31" x14ac:dyDescent="0.25">
      <c r="D3351"/>
      <c r="E3351"/>
      <c r="AE3351" s="16"/>
    </row>
    <row r="3352" spans="4:31" x14ac:dyDescent="0.25">
      <c r="D3352"/>
      <c r="E3352"/>
      <c r="AE3352" s="16"/>
    </row>
    <row r="3353" spans="4:31" x14ac:dyDescent="0.25">
      <c r="D3353"/>
      <c r="E3353"/>
      <c r="AE3353" s="16"/>
    </row>
    <row r="3354" spans="4:31" x14ac:dyDescent="0.25">
      <c r="D3354"/>
      <c r="E3354"/>
      <c r="AE3354" s="16"/>
    </row>
    <row r="3355" spans="4:31" x14ac:dyDescent="0.25">
      <c r="D3355"/>
      <c r="E3355"/>
      <c r="AE3355" s="16"/>
    </row>
    <row r="3356" spans="4:31" x14ac:dyDescent="0.25">
      <c r="D3356"/>
      <c r="E3356"/>
      <c r="AE3356" s="16"/>
    </row>
    <row r="3357" spans="4:31" x14ac:dyDescent="0.25">
      <c r="D3357"/>
      <c r="E3357"/>
      <c r="AE3357" s="16"/>
    </row>
    <row r="3358" spans="4:31" x14ac:dyDescent="0.25">
      <c r="D3358"/>
      <c r="E3358"/>
      <c r="AE3358" s="16"/>
    </row>
    <row r="3359" spans="4:31" x14ac:dyDescent="0.25">
      <c r="D3359"/>
      <c r="E3359"/>
      <c r="AE3359" s="16"/>
    </row>
    <row r="3360" spans="4:31" x14ac:dyDescent="0.25">
      <c r="D3360"/>
      <c r="E3360"/>
      <c r="AE3360" s="16"/>
    </row>
    <row r="3361" spans="4:31" x14ac:dyDescent="0.25">
      <c r="D3361"/>
      <c r="E3361"/>
      <c r="AE3361" s="16"/>
    </row>
    <row r="3362" spans="4:31" x14ac:dyDescent="0.25">
      <c r="D3362"/>
      <c r="E3362"/>
      <c r="AE3362" s="16"/>
    </row>
    <row r="3363" spans="4:31" x14ac:dyDescent="0.25">
      <c r="D3363"/>
      <c r="E3363"/>
      <c r="AE3363" s="16"/>
    </row>
    <row r="3364" spans="4:31" x14ac:dyDescent="0.25">
      <c r="D3364"/>
      <c r="E3364"/>
      <c r="AE3364" s="16"/>
    </row>
    <row r="3365" spans="4:31" x14ac:dyDescent="0.25">
      <c r="D3365"/>
      <c r="E3365"/>
      <c r="AE3365" s="16"/>
    </row>
    <row r="3366" spans="4:31" x14ac:dyDescent="0.25">
      <c r="D3366"/>
      <c r="E3366"/>
      <c r="AE3366" s="16"/>
    </row>
    <row r="3367" spans="4:31" x14ac:dyDescent="0.25">
      <c r="D3367"/>
      <c r="E3367"/>
      <c r="AE3367" s="16"/>
    </row>
    <row r="3368" spans="4:31" x14ac:dyDescent="0.25">
      <c r="D3368"/>
      <c r="E3368"/>
      <c r="AE3368" s="16"/>
    </row>
    <row r="3369" spans="4:31" x14ac:dyDescent="0.25">
      <c r="D3369"/>
      <c r="E3369"/>
      <c r="AE3369" s="16"/>
    </row>
    <row r="3370" spans="4:31" x14ac:dyDescent="0.25">
      <c r="D3370"/>
      <c r="E3370"/>
      <c r="AE3370" s="16"/>
    </row>
    <row r="3371" spans="4:31" x14ac:dyDescent="0.25">
      <c r="D3371"/>
      <c r="E3371"/>
      <c r="AE3371" s="16"/>
    </row>
    <row r="3372" spans="4:31" x14ac:dyDescent="0.25">
      <c r="D3372"/>
      <c r="E3372"/>
      <c r="AE3372" s="16"/>
    </row>
    <row r="3373" spans="4:31" x14ac:dyDescent="0.25">
      <c r="D3373"/>
      <c r="E3373"/>
      <c r="AE3373" s="16"/>
    </row>
    <row r="3374" spans="4:31" x14ac:dyDescent="0.25">
      <c r="D3374"/>
      <c r="E3374"/>
      <c r="AE3374" s="16"/>
    </row>
    <row r="3375" spans="4:31" x14ac:dyDescent="0.25">
      <c r="D3375"/>
      <c r="E3375"/>
      <c r="AE3375" s="16"/>
    </row>
    <row r="3376" spans="4:31" x14ac:dyDescent="0.25">
      <c r="D3376"/>
      <c r="E3376"/>
      <c r="AE3376" s="16"/>
    </row>
    <row r="3377" spans="4:31" x14ac:dyDescent="0.25">
      <c r="D3377"/>
      <c r="E3377"/>
      <c r="AE3377" s="16"/>
    </row>
    <row r="3378" spans="4:31" x14ac:dyDescent="0.25">
      <c r="D3378"/>
      <c r="E3378"/>
      <c r="AE3378" s="16"/>
    </row>
    <row r="3379" spans="4:31" x14ac:dyDescent="0.25">
      <c r="D3379"/>
      <c r="E3379"/>
      <c r="AE3379" s="16"/>
    </row>
    <row r="3380" spans="4:31" x14ac:dyDescent="0.25">
      <c r="D3380"/>
      <c r="E3380"/>
      <c r="AE3380" s="16"/>
    </row>
    <row r="3381" spans="4:31" x14ac:dyDescent="0.25">
      <c r="D3381"/>
      <c r="E3381"/>
      <c r="AE3381" s="16"/>
    </row>
    <row r="3382" spans="4:31" x14ac:dyDescent="0.25">
      <c r="D3382"/>
      <c r="E3382"/>
      <c r="AE3382" s="16"/>
    </row>
    <row r="3383" spans="4:31" x14ac:dyDescent="0.25">
      <c r="D3383"/>
      <c r="E3383"/>
      <c r="AE3383" s="16"/>
    </row>
    <row r="3384" spans="4:31" x14ac:dyDescent="0.25">
      <c r="D3384"/>
      <c r="E3384"/>
      <c r="AE3384" s="16"/>
    </row>
    <row r="3385" spans="4:31" x14ac:dyDescent="0.25">
      <c r="D3385"/>
      <c r="E3385"/>
      <c r="AE3385" s="16"/>
    </row>
    <row r="3386" spans="4:31" x14ac:dyDescent="0.25">
      <c r="D3386"/>
      <c r="E3386"/>
      <c r="AE3386" s="16"/>
    </row>
    <row r="3387" spans="4:31" x14ac:dyDescent="0.25">
      <c r="D3387"/>
      <c r="E3387"/>
      <c r="AE3387" s="16"/>
    </row>
    <row r="3388" spans="4:31" x14ac:dyDescent="0.25">
      <c r="D3388"/>
      <c r="E3388"/>
      <c r="AE3388" s="16"/>
    </row>
    <row r="3389" spans="4:31" x14ac:dyDescent="0.25">
      <c r="D3389"/>
      <c r="E3389"/>
      <c r="AE3389" s="16"/>
    </row>
    <row r="3390" spans="4:31" x14ac:dyDescent="0.25">
      <c r="D3390"/>
      <c r="E3390"/>
      <c r="AE3390" s="16"/>
    </row>
    <row r="3391" spans="4:31" x14ac:dyDescent="0.25">
      <c r="D3391"/>
      <c r="E3391"/>
      <c r="AE3391" s="16"/>
    </row>
    <row r="3392" spans="4:31" x14ac:dyDescent="0.25">
      <c r="D3392"/>
      <c r="E3392"/>
      <c r="AE3392" s="16"/>
    </row>
    <row r="3393" spans="4:31" x14ac:dyDescent="0.25">
      <c r="D3393"/>
      <c r="E3393"/>
      <c r="AE3393" s="16"/>
    </row>
    <row r="3394" spans="4:31" x14ac:dyDescent="0.25">
      <c r="D3394"/>
      <c r="E3394"/>
      <c r="AE3394" s="16"/>
    </row>
    <row r="3395" spans="4:31" x14ac:dyDescent="0.25">
      <c r="D3395"/>
      <c r="E3395"/>
      <c r="AE3395" s="16"/>
    </row>
    <row r="3396" spans="4:31" x14ac:dyDescent="0.25">
      <c r="D3396"/>
      <c r="E3396"/>
      <c r="AE3396" s="16"/>
    </row>
    <row r="3397" spans="4:31" x14ac:dyDescent="0.25">
      <c r="D3397"/>
      <c r="E3397"/>
      <c r="AE3397" s="16"/>
    </row>
    <row r="3398" spans="4:31" x14ac:dyDescent="0.25">
      <c r="D3398"/>
      <c r="E3398"/>
      <c r="AE3398" s="16"/>
    </row>
    <row r="3399" spans="4:31" x14ac:dyDescent="0.25">
      <c r="D3399"/>
      <c r="E3399"/>
      <c r="AE3399" s="16"/>
    </row>
    <row r="3400" spans="4:31" x14ac:dyDescent="0.25">
      <c r="D3400"/>
      <c r="E3400"/>
      <c r="AE3400" s="16"/>
    </row>
    <row r="3401" spans="4:31" x14ac:dyDescent="0.25">
      <c r="D3401"/>
      <c r="E3401"/>
      <c r="AE3401" s="16"/>
    </row>
    <row r="3402" spans="4:31" x14ac:dyDescent="0.25">
      <c r="D3402"/>
      <c r="E3402"/>
      <c r="AE3402" s="16"/>
    </row>
    <row r="3403" spans="4:31" x14ac:dyDescent="0.25">
      <c r="D3403"/>
      <c r="E3403"/>
      <c r="AE3403" s="16"/>
    </row>
    <row r="3404" spans="4:31" x14ac:dyDescent="0.25">
      <c r="D3404"/>
      <c r="E3404"/>
      <c r="AE3404" s="16"/>
    </row>
    <row r="3405" spans="4:31" x14ac:dyDescent="0.25">
      <c r="D3405"/>
      <c r="E3405"/>
      <c r="AE3405" s="16"/>
    </row>
    <row r="3406" spans="4:31" x14ac:dyDescent="0.25">
      <c r="D3406"/>
      <c r="E3406"/>
      <c r="AE3406" s="16"/>
    </row>
    <row r="3407" spans="4:31" x14ac:dyDescent="0.25">
      <c r="D3407"/>
      <c r="E3407"/>
      <c r="AE3407" s="16"/>
    </row>
    <row r="3408" spans="4:31" x14ac:dyDescent="0.25">
      <c r="D3408"/>
      <c r="E3408"/>
      <c r="AE3408" s="16"/>
    </row>
    <row r="3409" spans="4:31" x14ac:dyDescent="0.25">
      <c r="D3409"/>
      <c r="E3409"/>
      <c r="AE3409" s="16"/>
    </row>
    <row r="3410" spans="4:31" x14ac:dyDescent="0.25">
      <c r="D3410"/>
      <c r="E3410"/>
      <c r="AE3410" s="16"/>
    </row>
    <row r="3411" spans="4:31" x14ac:dyDescent="0.25">
      <c r="D3411"/>
      <c r="E3411"/>
      <c r="AE3411" s="16"/>
    </row>
    <row r="3412" spans="4:31" x14ac:dyDescent="0.25">
      <c r="D3412"/>
      <c r="E3412"/>
      <c r="AE3412" s="16"/>
    </row>
    <row r="3413" spans="4:31" x14ac:dyDescent="0.25">
      <c r="D3413"/>
      <c r="E3413"/>
      <c r="AE3413" s="16"/>
    </row>
    <row r="3414" spans="4:31" x14ac:dyDescent="0.25">
      <c r="D3414"/>
      <c r="E3414"/>
      <c r="AE3414" s="16"/>
    </row>
    <row r="3415" spans="4:31" x14ac:dyDescent="0.25">
      <c r="D3415"/>
      <c r="E3415"/>
      <c r="AE3415" s="16"/>
    </row>
    <row r="3416" spans="4:31" x14ac:dyDescent="0.25">
      <c r="D3416"/>
      <c r="E3416"/>
      <c r="AE3416" s="16"/>
    </row>
    <row r="3417" spans="4:31" x14ac:dyDescent="0.25">
      <c r="D3417"/>
      <c r="E3417"/>
      <c r="AE3417" s="16"/>
    </row>
    <row r="3418" spans="4:31" x14ac:dyDescent="0.25">
      <c r="D3418"/>
      <c r="E3418"/>
      <c r="AE3418" s="16"/>
    </row>
    <row r="3419" spans="4:31" x14ac:dyDescent="0.25">
      <c r="D3419"/>
      <c r="E3419"/>
      <c r="AE3419" s="16"/>
    </row>
    <row r="3420" spans="4:31" x14ac:dyDescent="0.25">
      <c r="D3420"/>
      <c r="E3420"/>
      <c r="AE3420" s="16"/>
    </row>
    <row r="3421" spans="4:31" x14ac:dyDescent="0.25">
      <c r="D3421"/>
      <c r="E3421"/>
      <c r="AE3421" s="16"/>
    </row>
    <row r="3422" spans="4:31" x14ac:dyDescent="0.25">
      <c r="D3422"/>
      <c r="E3422"/>
      <c r="AE3422" s="16"/>
    </row>
    <row r="3423" spans="4:31" x14ac:dyDescent="0.25">
      <c r="D3423"/>
      <c r="E3423"/>
      <c r="AE3423" s="16"/>
    </row>
    <row r="3424" spans="4:31" x14ac:dyDescent="0.25">
      <c r="D3424"/>
      <c r="E3424"/>
      <c r="AE3424" s="16"/>
    </row>
    <row r="3425" spans="4:31" x14ac:dyDescent="0.25">
      <c r="D3425"/>
      <c r="E3425"/>
      <c r="AE3425" s="16"/>
    </row>
    <row r="3426" spans="4:31" x14ac:dyDescent="0.25">
      <c r="D3426"/>
      <c r="E3426"/>
      <c r="AE3426" s="16"/>
    </row>
    <row r="3427" spans="4:31" x14ac:dyDescent="0.25">
      <c r="D3427"/>
      <c r="E3427"/>
      <c r="AE3427" s="16"/>
    </row>
    <row r="3428" spans="4:31" x14ac:dyDescent="0.25">
      <c r="D3428"/>
      <c r="E3428"/>
      <c r="AE3428" s="16"/>
    </row>
    <row r="3429" spans="4:31" x14ac:dyDescent="0.25">
      <c r="D3429"/>
      <c r="E3429"/>
      <c r="AE3429" s="16"/>
    </row>
    <row r="3430" spans="4:31" x14ac:dyDescent="0.25">
      <c r="D3430"/>
      <c r="E3430"/>
      <c r="AE3430" s="16"/>
    </row>
    <row r="3431" spans="4:31" x14ac:dyDescent="0.25">
      <c r="D3431"/>
      <c r="E3431"/>
      <c r="AE3431" s="16"/>
    </row>
    <row r="3432" spans="4:31" x14ac:dyDescent="0.25">
      <c r="D3432"/>
      <c r="E3432"/>
      <c r="AE3432" s="16"/>
    </row>
    <row r="3433" spans="4:31" x14ac:dyDescent="0.25">
      <c r="D3433"/>
      <c r="E3433"/>
      <c r="AE3433" s="16"/>
    </row>
    <row r="3434" spans="4:31" x14ac:dyDescent="0.25">
      <c r="D3434"/>
      <c r="E3434"/>
      <c r="AE3434" s="16"/>
    </row>
    <row r="3435" spans="4:31" x14ac:dyDescent="0.25">
      <c r="D3435"/>
      <c r="E3435"/>
      <c r="AE3435" s="16"/>
    </row>
    <row r="3436" spans="4:31" x14ac:dyDescent="0.25">
      <c r="D3436"/>
      <c r="E3436"/>
      <c r="AE3436" s="16"/>
    </row>
    <row r="3437" spans="4:31" x14ac:dyDescent="0.25">
      <c r="D3437"/>
      <c r="E3437"/>
      <c r="AE3437" s="16"/>
    </row>
    <row r="3438" spans="4:31" x14ac:dyDescent="0.25">
      <c r="D3438"/>
      <c r="E3438"/>
      <c r="AE3438" s="16"/>
    </row>
    <row r="3439" spans="4:31" x14ac:dyDescent="0.25">
      <c r="D3439"/>
      <c r="E3439"/>
      <c r="AE3439" s="16"/>
    </row>
    <row r="3440" spans="4:31" x14ac:dyDescent="0.25">
      <c r="D3440"/>
      <c r="E3440"/>
      <c r="AE3440" s="16"/>
    </row>
    <row r="3441" spans="4:31" x14ac:dyDescent="0.25">
      <c r="D3441"/>
      <c r="E3441"/>
      <c r="AE3441" s="16"/>
    </row>
    <row r="3442" spans="4:31" x14ac:dyDescent="0.25">
      <c r="D3442"/>
      <c r="E3442"/>
      <c r="AE3442" s="16"/>
    </row>
    <row r="3443" spans="4:31" x14ac:dyDescent="0.25">
      <c r="D3443"/>
      <c r="E3443"/>
      <c r="AE3443" s="16"/>
    </row>
    <row r="3444" spans="4:31" x14ac:dyDescent="0.25">
      <c r="D3444"/>
      <c r="E3444"/>
      <c r="AE3444" s="16"/>
    </row>
    <row r="3445" spans="4:31" x14ac:dyDescent="0.25">
      <c r="D3445"/>
      <c r="E3445"/>
      <c r="AE3445" s="16"/>
    </row>
    <row r="3446" spans="4:31" x14ac:dyDescent="0.25">
      <c r="D3446"/>
      <c r="E3446"/>
      <c r="AE3446" s="16"/>
    </row>
    <row r="3447" spans="4:31" x14ac:dyDescent="0.25">
      <c r="D3447"/>
      <c r="E3447"/>
      <c r="AE3447" s="16"/>
    </row>
    <row r="3448" spans="4:31" x14ac:dyDescent="0.25">
      <c r="D3448"/>
      <c r="E3448"/>
      <c r="AE3448" s="16"/>
    </row>
    <row r="3449" spans="4:31" x14ac:dyDescent="0.25">
      <c r="D3449"/>
      <c r="E3449"/>
      <c r="AE3449" s="16"/>
    </row>
    <row r="3450" spans="4:31" x14ac:dyDescent="0.25">
      <c r="D3450"/>
      <c r="E3450"/>
      <c r="AE3450" s="16"/>
    </row>
    <row r="3451" spans="4:31" x14ac:dyDescent="0.25">
      <c r="D3451"/>
      <c r="E3451"/>
      <c r="AE3451" s="16"/>
    </row>
    <row r="3452" spans="4:31" x14ac:dyDescent="0.25">
      <c r="D3452"/>
      <c r="E3452"/>
      <c r="AE3452" s="16"/>
    </row>
    <row r="3453" spans="4:31" x14ac:dyDescent="0.25">
      <c r="D3453"/>
      <c r="E3453"/>
      <c r="AE3453" s="16"/>
    </row>
    <row r="3454" spans="4:31" x14ac:dyDescent="0.25">
      <c r="D3454"/>
      <c r="E3454"/>
      <c r="AE3454" s="16"/>
    </row>
    <row r="3455" spans="4:31" x14ac:dyDescent="0.25">
      <c r="D3455"/>
      <c r="E3455"/>
      <c r="AE3455" s="16"/>
    </row>
    <row r="3456" spans="4:31" x14ac:dyDescent="0.25">
      <c r="D3456"/>
      <c r="E3456"/>
      <c r="AE3456" s="16"/>
    </row>
    <row r="3457" spans="4:31" x14ac:dyDescent="0.25">
      <c r="D3457"/>
      <c r="E3457"/>
      <c r="AE3457" s="16"/>
    </row>
    <row r="3458" spans="4:31" x14ac:dyDescent="0.25">
      <c r="D3458"/>
      <c r="E3458"/>
      <c r="AE3458" s="16"/>
    </row>
    <row r="3459" spans="4:31" x14ac:dyDescent="0.25">
      <c r="D3459"/>
      <c r="E3459"/>
      <c r="AE3459" s="16"/>
    </row>
    <row r="3460" spans="4:31" x14ac:dyDescent="0.25">
      <c r="D3460"/>
      <c r="E3460"/>
      <c r="AE3460" s="16"/>
    </row>
    <row r="3461" spans="4:31" x14ac:dyDescent="0.25">
      <c r="D3461"/>
      <c r="E3461"/>
      <c r="AE3461" s="16"/>
    </row>
    <row r="3462" spans="4:31" x14ac:dyDescent="0.25">
      <c r="D3462"/>
      <c r="E3462"/>
      <c r="AE3462" s="16"/>
    </row>
    <row r="3463" spans="4:31" x14ac:dyDescent="0.25">
      <c r="D3463"/>
      <c r="E3463"/>
      <c r="AE3463" s="16"/>
    </row>
    <row r="3464" spans="4:31" x14ac:dyDescent="0.25">
      <c r="D3464"/>
      <c r="E3464"/>
      <c r="AE3464" s="16"/>
    </row>
    <row r="3465" spans="4:31" x14ac:dyDescent="0.25">
      <c r="D3465"/>
      <c r="E3465"/>
      <c r="AE3465" s="16"/>
    </row>
    <row r="3466" spans="4:31" x14ac:dyDescent="0.25">
      <c r="D3466"/>
      <c r="E3466"/>
      <c r="AE3466" s="16"/>
    </row>
    <row r="3467" spans="4:31" x14ac:dyDescent="0.25">
      <c r="D3467"/>
      <c r="E3467"/>
      <c r="AE3467" s="16"/>
    </row>
    <row r="3468" spans="4:31" x14ac:dyDescent="0.25">
      <c r="D3468"/>
      <c r="E3468"/>
      <c r="AE3468" s="16"/>
    </row>
    <row r="3469" spans="4:31" x14ac:dyDescent="0.25">
      <c r="D3469"/>
      <c r="E3469"/>
      <c r="AE3469" s="16"/>
    </row>
    <row r="3470" spans="4:31" x14ac:dyDescent="0.25">
      <c r="D3470"/>
      <c r="E3470"/>
      <c r="AE3470" s="16"/>
    </row>
    <row r="3471" spans="4:31" x14ac:dyDescent="0.25">
      <c r="D3471"/>
      <c r="E3471"/>
      <c r="AE3471" s="16"/>
    </row>
    <row r="3472" spans="4:31" x14ac:dyDescent="0.25">
      <c r="D3472"/>
      <c r="E3472"/>
      <c r="AE3472" s="16"/>
    </row>
    <row r="3473" spans="4:31" x14ac:dyDescent="0.25">
      <c r="D3473"/>
      <c r="E3473"/>
      <c r="AE3473" s="16"/>
    </row>
    <row r="3474" spans="4:31" x14ac:dyDescent="0.25">
      <c r="D3474"/>
      <c r="E3474"/>
      <c r="AE3474" s="16"/>
    </row>
    <row r="3475" spans="4:31" x14ac:dyDescent="0.25">
      <c r="D3475"/>
      <c r="E3475"/>
      <c r="AE3475" s="16"/>
    </row>
    <row r="3476" spans="4:31" x14ac:dyDescent="0.25">
      <c r="D3476"/>
      <c r="E3476"/>
      <c r="AE3476" s="16"/>
    </row>
    <row r="3477" spans="4:31" x14ac:dyDescent="0.25">
      <c r="D3477"/>
      <c r="E3477"/>
      <c r="AE3477" s="16"/>
    </row>
    <row r="3478" spans="4:31" x14ac:dyDescent="0.25">
      <c r="D3478"/>
      <c r="E3478"/>
      <c r="AE3478" s="16"/>
    </row>
    <row r="3479" spans="4:31" x14ac:dyDescent="0.25">
      <c r="D3479"/>
      <c r="E3479"/>
      <c r="AE3479" s="16"/>
    </row>
    <row r="3480" spans="4:31" x14ac:dyDescent="0.25">
      <c r="D3480"/>
      <c r="E3480"/>
      <c r="AE3480" s="16"/>
    </row>
    <row r="3481" spans="4:31" x14ac:dyDescent="0.25">
      <c r="D3481"/>
      <c r="E3481"/>
      <c r="AE3481" s="16"/>
    </row>
    <row r="3482" spans="4:31" x14ac:dyDescent="0.25">
      <c r="D3482"/>
      <c r="E3482"/>
      <c r="AE3482" s="16"/>
    </row>
    <row r="3483" spans="4:31" x14ac:dyDescent="0.25">
      <c r="D3483"/>
      <c r="E3483"/>
      <c r="AE3483" s="16"/>
    </row>
    <row r="3484" spans="4:31" x14ac:dyDescent="0.25">
      <c r="D3484"/>
      <c r="E3484"/>
      <c r="AE3484" s="16"/>
    </row>
    <row r="3485" spans="4:31" x14ac:dyDescent="0.25">
      <c r="D3485"/>
      <c r="E3485"/>
      <c r="AE3485" s="16"/>
    </row>
    <row r="3486" spans="4:31" x14ac:dyDescent="0.25">
      <c r="D3486"/>
      <c r="E3486"/>
      <c r="AE3486" s="16"/>
    </row>
    <row r="3487" spans="4:31" x14ac:dyDescent="0.25">
      <c r="D3487"/>
      <c r="E3487"/>
      <c r="AE3487" s="16"/>
    </row>
    <row r="3488" spans="4:31" x14ac:dyDescent="0.25">
      <c r="D3488"/>
      <c r="E3488"/>
      <c r="AE3488" s="16"/>
    </row>
    <row r="3489" spans="4:31" x14ac:dyDescent="0.25">
      <c r="D3489"/>
      <c r="E3489"/>
      <c r="AE3489" s="16"/>
    </row>
    <row r="3490" spans="4:31" x14ac:dyDescent="0.25">
      <c r="D3490"/>
      <c r="E3490"/>
      <c r="AE3490" s="16"/>
    </row>
    <row r="3491" spans="4:31" x14ac:dyDescent="0.25">
      <c r="D3491"/>
      <c r="E3491"/>
      <c r="AE3491" s="16"/>
    </row>
    <row r="3492" spans="4:31" x14ac:dyDescent="0.25">
      <c r="D3492"/>
      <c r="E3492"/>
      <c r="AE3492" s="16"/>
    </row>
    <row r="3493" spans="4:31" x14ac:dyDescent="0.25">
      <c r="D3493"/>
      <c r="E3493"/>
      <c r="AE3493" s="16"/>
    </row>
    <row r="3494" spans="4:31" x14ac:dyDescent="0.25">
      <c r="D3494"/>
      <c r="E3494"/>
      <c r="AE3494" s="16"/>
    </row>
    <row r="3495" spans="4:31" x14ac:dyDescent="0.25">
      <c r="D3495"/>
      <c r="E3495"/>
      <c r="AE3495" s="16"/>
    </row>
    <row r="3496" spans="4:31" x14ac:dyDescent="0.25">
      <c r="D3496"/>
      <c r="E3496"/>
      <c r="AE3496" s="16"/>
    </row>
    <row r="3497" spans="4:31" x14ac:dyDescent="0.25">
      <c r="D3497"/>
      <c r="E3497"/>
      <c r="AE3497" s="16"/>
    </row>
    <row r="3498" spans="4:31" x14ac:dyDescent="0.25">
      <c r="D3498"/>
      <c r="E3498"/>
      <c r="AE3498" s="16"/>
    </row>
    <row r="3499" spans="4:31" x14ac:dyDescent="0.25">
      <c r="D3499"/>
      <c r="E3499"/>
      <c r="AE3499" s="16"/>
    </row>
    <row r="3500" spans="4:31" x14ac:dyDescent="0.25">
      <c r="D3500"/>
      <c r="E3500"/>
      <c r="AE3500" s="16"/>
    </row>
    <row r="3501" spans="4:31" x14ac:dyDescent="0.25">
      <c r="D3501"/>
      <c r="E3501"/>
      <c r="AE3501" s="16"/>
    </row>
    <row r="3502" spans="4:31" x14ac:dyDescent="0.25">
      <c r="D3502"/>
      <c r="E3502"/>
      <c r="AE3502" s="16"/>
    </row>
    <row r="3503" spans="4:31" x14ac:dyDescent="0.25">
      <c r="D3503"/>
      <c r="E3503"/>
      <c r="AE3503" s="16"/>
    </row>
    <row r="3504" spans="4:31" x14ac:dyDescent="0.25">
      <c r="D3504"/>
      <c r="E3504"/>
      <c r="AE3504" s="16"/>
    </row>
    <row r="3505" spans="4:31" x14ac:dyDescent="0.25">
      <c r="D3505"/>
      <c r="E3505"/>
      <c r="AE3505" s="16"/>
    </row>
    <row r="3506" spans="4:31" x14ac:dyDescent="0.25">
      <c r="D3506"/>
      <c r="E3506"/>
      <c r="AE3506" s="16"/>
    </row>
    <row r="3507" spans="4:31" x14ac:dyDescent="0.25">
      <c r="D3507"/>
      <c r="E3507"/>
      <c r="AE3507" s="16"/>
    </row>
    <row r="3508" spans="4:31" x14ac:dyDescent="0.25">
      <c r="D3508"/>
      <c r="E3508"/>
      <c r="AE3508" s="16"/>
    </row>
    <row r="3509" spans="4:31" x14ac:dyDescent="0.25">
      <c r="D3509"/>
      <c r="E3509"/>
      <c r="AE3509" s="16"/>
    </row>
    <row r="3510" spans="4:31" x14ac:dyDescent="0.25">
      <c r="D3510"/>
      <c r="E3510"/>
      <c r="AE3510" s="16"/>
    </row>
    <row r="3511" spans="4:31" x14ac:dyDescent="0.25">
      <c r="D3511"/>
      <c r="E3511"/>
      <c r="AE3511" s="16"/>
    </row>
    <row r="3512" spans="4:31" x14ac:dyDescent="0.25">
      <c r="D3512"/>
      <c r="E3512"/>
      <c r="AE3512" s="16"/>
    </row>
    <row r="3513" spans="4:31" x14ac:dyDescent="0.25">
      <c r="D3513"/>
      <c r="E3513"/>
      <c r="AE3513" s="16"/>
    </row>
    <row r="3514" spans="4:31" x14ac:dyDescent="0.25">
      <c r="D3514"/>
      <c r="E3514"/>
      <c r="AE3514" s="16"/>
    </row>
    <row r="3515" spans="4:31" x14ac:dyDescent="0.25">
      <c r="D3515"/>
      <c r="E3515"/>
      <c r="AE3515" s="16"/>
    </row>
    <row r="3516" spans="4:31" x14ac:dyDescent="0.25">
      <c r="D3516"/>
      <c r="E3516"/>
      <c r="AE3516" s="16"/>
    </row>
    <row r="3517" spans="4:31" x14ac:dyDescent="0.25">
      <c r="D3517"/>
      <c r="E3517"/>
      <c r="AE3517" s="16"/>
    </row>
    <row r="3518" spans="4:31" x14ac:dyDescent="0.25">
      <c r="D3518"/>
      <c r="E3518"/>
      <c r="AE3518" s="16"/>
    </row>
    <row r="3519" spans="4:31" x14ac:dyDescent="0.25">
      <c r="D3519"/>
      <c r="E3519"/>
      <c r="AE3519" s="16"/>
    </row>
    <row r="3520" spans="4:31" x14ac:dyDescent="0.25">
      <c r="D3520"/>
      <c r="E3520"/>
      <c r="AE3520" s="16"/>
    </row>
    <row r="3521" spans="4:31" x14ac:dyDescent="0.25">
      <c r="D3521"/>
      <c r="E3521"/>
      <c r="AE3521" s="16"/>
    </row>
    <row r="3522" spans="4:31" x14ac:dyDescent="0.25">
      <c r="D3522"/>
      <c r="E3522"/>
      <c r="AE3522" s="16"/>
    </row>
    <row r="3523" spans="4:31" x14ac:dyDescent="0.25">
      <c r="D3523"/>
      <c r="E3523"/>
      <c r="AE3523" s="16"/>
    </row>
    <row r="3524" spans="4:31" x14ac:dyDescent="0.25">
      <c r="D3524"/>
      <c r="E3524"/>
      <c r="AE3524" s="16"/>
    </row>
    <row r="3525" spans="4:31" x14ac:dyDescent="0.25">
      <c r="D3525"/>
      <c r="E3525"/>
      <c r="AE3525" s="16"/>
    </row>
    <row r="3526" spans="4:31" x14ac:dyDescent="0.25">
      <c r="D3526"/>
      <c r="E3526"/>
      <c r="AE3526" s="16"/>
    </row>
    <row r="3527" spans="4:31" x14ac:dyDescent="0.25">
      <c r="D3527"/>
      <c r="E3527"/>
      <c r="AE3527" s="16"/>
    </row>
    <row r="3528" spans="4:31" x14ac:dyDescent="0.25">
      <c r="D3528"/>
      <c r="E3528"/>
      <c r="AE3528" s="16"/>
    </row>
    <row r="3529" spans="4:31" x14ac:dyDescent="0.25">
      <c r="D3529"/>
      <c r="E3529"/>
      <c r="AE3529" s="16"/>
    </row>
    <row r="3530" spans="4:31" x14ac:dyDescent="0.25">
      <c r="D3530"/>
      <c r="E3530"/>
      <c r="AE3530" s="16"/>
    </row>
    <row r="3531" spans="4:31" x14ac:dyDescent="0.25">
      <c r="D3531"/>
      <c r="E3531"/>
      <c r="AE3531" s="16"/>
    </row>
    <row r="3532" spans="4:31" x14ac:dyDescent="0.25">
      <c r="D3532"/>
      <c r="E3532"/>
      <c r="AE3532" s="16"/>
    </row>
    <row r="3533" spans="4:31" x14ac:dyDescent="0.25">
      <c r="D3533"/>
      <c r="E3533"/>
      <c r="AE3533" s="16"/>
    </row>
    <row r="3534" spans="4:31" x14ac:dyDescent="0.25">
      <c r="D3534"/>
      <c r="E3534"/>
      <c r="AE3534" s="16"/>
    </row>
    <row r="3535" spans="4:31" x14ac:dyDescent="0.25">
      <c r="D3535"/>
      <c r="E3535"/>
      <c r="AE3535" s="16"/>
    </row>
    <row r="3536" spans="4:31" x14ac:dyDescent="0.25">
      <c r="D3536"/>
      <c r="E3536"/>
      <c r="AE3536" s="16"/>
    </row>
    <row r="3537" spans="4:31" x14ac:dyDescent="0.25">
      <c r="D3537"/>
      <c r="E3537"/>
      <c r="AE3537" s="16"/>
    </row>
    <row r="3538" spans="4:31" x14ac:dyDescent="0.25">
      <c r="D3538"/>
      <c r="E3538"/>
      <c r="AE3538" s="16"/>
    </row>
    <row r="3539" spans="4:31" x14ac:dyDescent="0.25">
      <c r="D3539"/>
      <c r="E3539"/>
      <c r="AE3539" s="16"/>
    </row>
    <row r="3540" spans="4:31" x14ac:dyDescent="0.25">
      <c r="D3540"/>
      <c r="E3540"/>
      <c r="AE3540" s="16"/>
    </row>
    <row r="3541" spans="4:31" x14ac:dyDescent="0.25">
      <c r="D3541"/>
      <c r="E3541"/>
      <c r="AE3541" s="16"/>
    </row>
    <row r="3542" spans="4:31" x14ac:dyDescent="0.25">
      <c r="D3542"/>
      <c r="E3542"/>
      <c r="AE3542" s="16"/>
    </row>
    <row r="3543" spans="4:31" x14ac:dyDescent="0.25">
      <c r="D3543"/>
      <c r="E3543"/>
      <c r="AE3543" s="16"/>
    </row>
    <row r="3544" spans="4:31" x14ac:dyDescent="0.25">
      <c r="D3544"/>
      <c r="E3544"/>
      <c r="AE3544" s="16"/>
    </row>
    <row r="3545" spans="4:31" x14ac:dyDescent="0.25">
      <c r="D3545"/>
      <c r="E3545"/>
      <c r="AE3545" s="16"/>
    </row>
    <row r="3546" spans="4:31" x14ac:dyDescent="0.25">
      <c r="D3546"/>
      <c r="E3546"/>
      <c r="AE3546" s="16"/>
    </row>
    <row r="3547" spans="4:31" x14ac:dyDescent="0.25">
      <c r="D3547"/>
      <c r="E3547"/>
      <c r="AE3547" s="16"/>
    </row>
    <row r="3548" spans="4:31" x14ac:dyDescent="0.25">
      <c r="D3548"/>
      <c r="E3548"/>
      <c r="AE3548" s="16"/>
    </row>
    <row r="3549" spans="4:31" x14ac:dyDescent="0.25">
      <c r="D3549"/>
      <c r="E3549"/>
      <c r="AE3549" s="16"/>
    </row>
    <row r="3550" spans="4:31" x14ac:dyDescent="0.25">
      <c r="D3550"/>
      <c r="E3550"/>
      <c r="AE3550" s="16"/>
    </row>
    <row r="3551" spans="4:31" x14ac:dyDescent="0.25">
      <c r="D3551"/>
      <c r="E3551"/>
      <c r="AE3551" s="16"/>
    </row>
    <row r="3552" spans="4:31" x14ac:dyDescent="0.25">
      <c r="D3552"/>
      <c r="E3552"/>
      <c r="AE3552" s="16"/>
    </row>
    <row r="3553" spans="4:31" x14ac:dyDescent="0.25">
      <c r="D3553"/>
      <c r="E3553"/>
      <c r="AE3553" s="16"/>
    </row>
    <row r="3554" spans="4:31" x14ac:dyDescent="0.25">
      <c r="D3554"/>
      <c r="E3554"/>
      <c r="AE3554" s="16"/>
    </row>
    <row r="3555" spans="4:31" x14ac:dyDescent="0.25">
      <c r="D3555"/>
      <c r="E3555"/>
      <c r="AE3555" s="16"/>
    </row>
    <row r="3556" spans="4:31" x14ac:dyDescent="0.25">
      <c r="D3556"/>
      <c r="E3556"/>
      <c r="AE3556" s="16"/>
    </row>
    <row r="3557" spans="4:31" x14ac:dyDescent="0.25">
      <c r="D3557"/>
      <c r="E3557"/>
      <c r="AE3557" s="16"/>
    </row>
    <row r="3558" spans="4:31" x14ac:dyDescent="0.25">
      <c r="D3558"/>
      <c r="E3558"/>
      <c r="AE3558" s="16"/>
    </row>
    <row r="3559" spans="4:31" x14ac:dyDescent="0.25">
      <c r="D3559"/>
      <c r="E3559"/>
      <c r="AE3559" s="16"/>
    </row>
    <row r="3560" spans="4:31" x14ac:dyDescent="0.25">
      <c r="D3560"/>
      <c r="E3560"/>
      <c r="AE3560" s="16"/>
    </row>
    <row r="3561" spans="4:31" x14ac:dyDescent="0.25">
      <c r="D3561"/>
      <c r="E3561"/>
      <c r="AE3561" s="16"/>
    </row>
    <row r="3562" spans="4:31" x14ac:dyDescent="0.25">
      <c r="D3562"/>
      <c r="E3562"/>
      <c r="AE3562" s="16"/>
    </row>
    <row r="3563" spans="4:31" x14ac:dyDescent="0.25">
      <c r="D3563"/>
      <c r="E3563"/>
      <c r="AE3563" s="16"/>
    </row>
    <row r="3564" spans="4:31" x14ac:dyDescent="0.25">
      <c r="D3564"/>
      <c r="E3564"/>
      <c r="AE3564" s="16"/>
    </row>
    <row r="3565" spans="4:31" x14ac:dyDescent="0.25">
      <c r="D3565"/>
      <c r="E3565"/>
      <c r="AE3565" s="16"/>
    </row>
    <row r="3566" spans="4:31" x14ac:dyDescent="0.25">
      <c r="D3566"/>
      <c r="E3566"/>
      <c r="AE3566" s="16"/>
    </row>
    <row r="3567" spans="4:31" x14ac:dyDescent="0.25">
      <c r="D3567"/>
      <c r="E3567"/>
      <c r="AE3567" s="16"/>
    </row>
    <row r="3568" spans="4:31" x14ac:dyDescent="0.25">
      <c r="D3568"/>
      <c r="E3568"/>
      <c r="AE3568" s="16"/>
    </row>
    <row r="3569" spans="4:31" x14ac:dyDescent="0.25">
      <c r="D3569"/>
      <c r="E3569"/>
      <c r="AE3569" s="16"/>
    </row>
    <row r="3570" spans="4:31" x14ac:dyDescent="0.25">
      <c r="D3570"/>
      <c r="E3570"/>
      <c r="AE3570" s="16"/>
    </row>
    <row r="3571" spans="4:31" x14ac:dyDescent="0.25">
      <c r="D3571"/>
      <c r="E3571"/>
      <c r="AE3571" s="16"/>
    </row>
    <row r="3572" spans="4:31" x14ac:dyDescent="0.25">
      <c r="D3572"/>
      <c r="E3572"/>
      <c r="AE3572" s="16"/>
    </row>
    <row r="3573" spans="4:31" x14ac:dyDescent="0.25">
      <c r="D3573"/>
      <c r="E3573"/>
      <c r="AE3573" s="16"/>
    </row>
    <row r="3574" spans="4:31" x14ac:dyDescent="0.25">
      <c r="D3574"/>
      <c r="E3574"/>
      <c r="AE3574" s="16"/>
    </row>
    <row r="3575" spans="4:31" x14ac:dyDescent="0.25">
      <c r="D3575"/>
      <c r="E3575"/>
      <c r="AE3575" s="16"/>
    </row>
    <row r="3576" spans="4:31" x14ac:dyDescent="0.25">
      <c r="D3576"/>
      <c r="E3576"/>
      <c r="AE3576" s="16"/>
    </row>
    <row r="3577" spans="4:31" x14ac:dyDescent="0.25">
      <c r="D3577"/>
      <c r="E3577"/>
      <c r="AE3577" s="16"/>
    </row>
    <row r="3578" spans="4:31" x14ac:dyDescent="0.25">
      <c r="D3578"/>
      <c r="E3578"/>
      <c r="AE3578" s="16"/>
    </row>
    <row r="3579" spans="4:31" x14ac:dyDescent="0.25">
      <c r="D3579"/>
      <c r="E3579"/>
      <c r="AE3579" s="16"/>
    </row>
    <row r="3580" spans="4:31" x14ac:dyDescent="0.25">
      <c r="D3580"/>
      <c r="E3580"/>
      <c r="AE3580" s="16"/>
    </row>
    <row r="3581" spans="4:31" x14ac:dyDescent="0.25">
      <c r="D3581"/>
      <c r="E3581"/>
      <c r="AE3581" s="16"/>
    </row>
    <row r="3582" spans="4:31" x14ac:dyDescent="0.25">
      <c r="D3582"/>
      <c r="E3582"/>
      <c r="AE3582" s="16"/>
    </row>
    <row r="3583" spans="4:31" x14ac:dyDescent="0.25">
      <c r="D3583"/>
      <c r="E3583"/>
      <c r="AE3583" s="16"/>
    </row>
    <row r="3584" spans="4:31" x14ac:dyDescent="0.25">
      <c r="D3584"/>
      <c r="E3584"/>
      <c r="AE3584" s="16"/>
    </row>
    <row r="3585" spans="4:31" x14ac:dyDescent="0.25">
      <c r="D3585"/>
      <c r="E3585"/>
      <c r="AE3585" s="16"/>
    </row>
    <row r="3586" spans="4:31" x14ac:dyDescent="0.25">
      <c r="D3586"/>
      <c r="E3586"/>
      <c r="AE3586" s="16"/>
    </row>
    <row r="3587" spans="4:31" x14ac:dyDescent="0.25">
      <c r="D3587"/>
      <c r="E3587"/>
      <c r="AE3587" s="16"/>
    </row>
    <row r="3588" spans="4:31" x14ac:dyDescent="0.25">
      <c r="D3588"/>
      <c r="E3588"/>
      <c r="AE3588" s="16"/>
    </row>
    <row r="3589" spans="4:31" x14ac:dyDescent="0.25">
      <c r="D3589"/>
      <c r="E3589"/>
      <c r="AE3589" s="16"/>
    </row>
    <row r="3590" spans="4:31" x14ac:dyDescent="0.25">
      <c r="D3590"/>
      <c r="E3590"/>
      <c r="AE3590" s="16"/>
    </row>
    <row r="3591" spans="4:31" x14ac:dyDescent="0.25">
      <c r="D3591"/>
      <c r="E3591"/>
      <c r="AE3591" s="16"/>
    </row>
    <row r="3592" spans="4:31" x14ac:dyDescent="0.25">
      <c r="D3592"/>
      <c r="E3592"/>
      <c r="AE3592" s="16"/>
    </row>
    <row r="3593" spans="4:31" x14ac:dyDescent="0.25">
      <c r="D3593"/>
      <c r="E3593"/>
      <c r="AE3593" s="16"/>
    </row>
    <row r="3594" spans="4:31" x14ac:dyDescent="0.25">
      <c r="D3594"/>
      <c r="E3594"/>
      <c r="AE3594" s="16"/>
    </row>
    <row r="3595" spans="4:31" x14ac:dyDescent="0.25">
      <c r="D3595"/>
      <c r="E3595"/>
      <c r="AE3595" s="16"/>
    </row>
    <row r="3596" spans="4:31" x14ac:dyDescent="0.25">
      <c r="D3596"/>
      <c r="E3596"/>
      <c r="AE3596" s="16"/>
    </row>
    <row r="3597" spans="4:31" x14ac:dyDescent="0.25">
      <c r="D3597"/>
      <c r="E3597"/>
      <c r="AE3597" s="16"/>
    </row>
    <row r="3598" spans="4:31" x14ac:dyDescent="0.25">
      <c r="D3598"/>
      <c r="E3598"/>
      <c r="AE3598" s="16"/>
    </row>
    <row r="3599" spans="4:31" x14ac:dyDescent="0.25">
      <c r="D3599"/>
      <c r="E3599"/>
      <c r="AE3599" s="16"/>
    </row>
    <row r="3600" spans="4:31" x14ac:dyDescent="0.25">
      <c r="D3600"/>
      <c r="E3600"/>
      <c r="AE3600" s="16"/>
    </row>
    <row r="3601" spans="4:31" x14ac:dyDescent="0.25">
      <c r="D3601"/>
      <c r="E3601"/>
      <c r="AE3601" s="16"/>
    </row>
    <row r="3602" spans="4:31" x14ac:dyDescent="0.25">
      <c r="D3602"/>
      <c r="E3602"/>
      <c r="AE3602" s="16"/>
    </row>
    <row r="3603" spans="4:31" x14ac:dyDescent="0.25">
      <c r="D3603"/>
      <c r="E3603"/>
      <c r="AE3603" s="16"/>
    </row>
    <row r="3604" spans="4:31" x14ac:dyDescent="0.25">
      <c r="D3604"/>
      <c r="E3604"/>
      <c r="AE3604" s="16"/>
    </row>
    <row r="3605" spans="4:31" x14ac:dyDescent="0.25">
      <c r="D3605"/>
      <c r="E3605"/>
      <c r="AE3605" s="16"/>
    </row>
    <row r="3606" spans="4:31" x14ac:dyDescent="0.25">
      <c r="D3606"/>
      <c r="E3606"/>
      <c r="AE3606" s="16"/>
    </row>
    <row r="3607" spans="4:31" x14ac:dyDescent="0.25">
      <c r="D3607"/>
      <c r="E3607"/>
      <c r="AE3607" s="16"/>
    </row>
    <row r="3608" spans="4:31" x14ac:dyDescent="0.25">
      <c r="D3608"/>
      <c r="E3608"/>
      <c r="AE3608" s="16"/>
    </row>
    <row r="3609" spans="4:31" x14ac:dyDescent="0.25">
      <c r="D3609"/>
      <c r="E3609"/>
      <c r="AE3609" s="16"/>
    </row>
    <row r="3610" spans="4:31" x14ac:dyDescent="0.25">
      <c r="D3610"/>
      <c r="E3610"/>
      <c r="AE3610" s="16"/>
    </row>
    <row r="3611" spans="4:31" x14ac:dyDescent="0.25">
      <c r="D3611"/>
      <c r="E3611"/>
      <c r="AE3611" s="16"/>
    </row>
    <row r="3612" spans="4:31" x14ac:dyDescent="0.25">
      <c r="D3612"/>
      <c r="E3612"/>
      <c r="AE3612" s="16"/>
    </row>
    <row r="3613" spans="4:31" x14ac:dyDescent="0.25">
      <c r="D3613"/>
      <c r="E3613"/>
      <c r="AE3613" s="16"/>
    </row>
    <row r="3614" spans="4:31" x14ac:dyDescent="0.25">
      <c r="D3614"/>
      <c r="E3614"/>
      <c r="AE3614" s="16"/>
    </row>
    <row r="3615" spans="4:31" x14ac:dyDescent="0.25">
      <c r="D3615"/>
      <c r="E3615"/>
      <c r="AE3615" s="16"/>
    </row>
    <row r="3616" spans="4:31" x14ac:dyDescent="0.25">
      <c r="D3616"/>
      <c r="E3616"/>
      <c r="AE3616" s="16"/>
    </row>
    <row r="3617" spans="4:31" x14ac:dyDescent="0.25">
      <c r="D3617"/>
      <c r="E3617"/>
      <c r="AE3617" s="16"/>
    </row>
    <row r="3618" spans="4:31" x14ac:dyDescent="0.25">
      <c r="D3618"/>
      <c r="E3618"/>
      <c r="AE3618" s="16"/>
    </row>
    <row r="3619" spans="4:31" x14ac:dyDescent="0.25">
      <c r="D3619"/>
      <c r="E3619"/>
      <c r="AE3619" s="16"/>
    </row>
    <row r="3620" spans="4:31" x14ac:dyDescent="0.25">
      <c r="D3620"/>
      <c r="E3620"/>
      <c r="AE3620" s="16"/>
    </row>
    <row r="3621" spans="4:31" x14ac:dyDescent="0.25">
      <c r="D3621"/>
      <c r="E3621"/>
      <c r="AE3621" s="16"/>
    </row>
    <row r="3622" spans="4:31" x14ac:dyDescent="0.25">
      <c r="D3622"/>
      <c r="E3622"/>
      <c r="AE3622" s="16"/>
    </row>
    <row r="3623" spans="4:31" x14ac:dyDescent="0.25">
      <c r="D3623"/>
      <c r="E3623"/>
      <c r="AE3623" s="16"/>
    </row>
    <row r="3624" spans="4:31" x14ac:dyDescent="0.25">
      <c r="D3624"/>
      <c r="E3624"/>
      <c r="AE3624" s="16"/>
    </row>
    <row r="3625" spans="4:31" x14ac:dyDescent="0.25">
      <c r="D3625"/>
      <c r="E3625"/>
      <c r="AE3625" s="16"/>
    </row>
    <row r="3626" spans="4:31" x14ac:dyDescent="0.25">
      <c r="D3626"/>
      <c r="E3626"/>
      <c r="AE3626" s="16"/>
    </row>
    <row r="3627" spans="4:31" x14ac:dyDescent="0.25">
      <c r="D3627"/>
      <c r="E3627"/>
      <c r="AE3627" s="16"/>
    </row>
    <row r="3628" spans="4:31" x14ac:dyDescent="0.25">
      <c r="D3628"/>
      <c r="E3628"/>
      <c r="AE3628" s="16"/>
    </row>
    <row r="3629" spans="4:31" x14ac:dyDescent="0.25">
      <c r="D3629"/>
      <c r="E3629"/>
      <c r="AE3629" s="16"/>
    </row>
    <row r="3630" spans="4:31" x14ac:dyDescent="0.25">
      <c r="D3630"/>
      <c r="E3630"/>
      <c r="AE3630" s="16"/>
    </row>
    <row r="3631" spans="4:31" x14ac:dyDescent="0.25">
      <c r="D3631"/>
      <c r="E3631"/>
      <c r="AE3631" s="16"/>
    </row>
    <row r="3632" spans="4:31" x14ac:dyDescent="0.25">
      <c r="D3632"/>
      <c r="E3632"/>
      <c r="AE3632" s="16"/>
    </row>
    <row r="3633" spans="4:31" x14ac:dyDescent="0.25">
      <c r="D3633"/>
      <c r="E3633"/>
      <c r="AE3633" s="16"/>
    </row>
    <row r="3634" spans="4:31" x14ac:dyDescent="0.25">
      <c r="D3634"/>
      <c r="E3634"/>
      <c r="AE3634" s="16"/>
    </row>
    <row r="3635" spans="4:31" x14ac:dyDescent="0.25">
      <c r="D3635"/>
      <c r="E3635"/>
      <c r="AE3635" s="16"/>
    </row>
    <row r="3636" spans="4:31" x14ac:dyDescent="0.25">
      <c r="D3636"/>
      <c r="E3636"/>
      <c r="AE3636" s="16"/>
    </row>
    <row r="3637" spans="4:31" x14ac:dyDescent="0.25">
      <c r="D3637"/>
      <c r="E3637"/>
      <c r="AE3637" s="16"/>
    </row>
    <row r="3638" spans="4:31" x14ac:dyDescent="0.25">
      <c r="D3638"/>
      <c r="E3638"/>
      <c r="AE3638" s="16"/>
    </row>
    <row r="3639" spans="4:31" x14ac:dyDescent="0.25">
      <c r="D3639"/>
      <c r="E3639"/>
      <c r="AE3639" s="16"/>
    </row>
    <row r="3640" spans="4:31" x14ac:dyDescent="0.25">
      <c r="D3640"/>
      <c r="E3640"/>
      <c r="AE3640" s="16"/>
    </row>
    <row r="3641" spans="4:31" x14ac:dyDescent="0.25">
      <c r="D3641"/>
      <c r="E3641"/>
      <c r="AE3641" s="16"/>
    </row>
    <row r="3642" spans="4:31" x14ac:dyDescent="0.25">
      <c r="D3642"/>
      <c r="E3642"/>
      <c r="AE3642" s="16"/>
    </row>
    <row r="3643" spans="4:31" x14ac:dyDescent="0.25">
      <c r="D3643"/>
      <c r="E3643"/>
      <c r="AE3643" s="16"/>
    </row>
    <row r="3644" spans="4:31" x14ac:dyDescent="0.25">
      <c r="D3644"/>
      <c r="E3644"/>
      <c r="AE3644" s="16"/>
    </row>
    <row r="3645" spans="4:31" x14ac:dyDescent="0.25">
      <c r="D3645"/>
      <c r="E3645"/>
      <c r="AE3645" s="16"/>
    </row>
    <row r="3646" spans="4:31" x14ac:dyDescent="0.25">
      <c r="D3646"/>
      <c r="E3646"/>
      <c r="AE3646" s="16"/>
    </row>
    <row r="3647" spans="4:31" x14ac:dyDescent="0.25">
      <c r="D3647"/>
      <c r="E3647"/>
      <c r="AE3647" s="16"/>
    </row>
    <row r="3648" spans="4:31" x14ac:dyDescent="0.25">
      <c r="D3648"/>
      <c r="E3648"/>
      <c r="AE3648" s="16"/>
    </row>
    <row r="3649" spans="4:31" x14ac:dyDescent="0.25">
      <c r="D3649"/>
      <c r="E3649"/>
      <c r="AE3649" s="16"/>
    </row>
    <row r="3650" spans="4:31" x14ac:dyDescent="0.25">
      <c r="D3650"/>
      <c r="E3650"/>
      <c r="AE3650" s="16"/>
    </row>
    <row r="3651" spans="4:31" x14ac:dyDescent="0.25">
      <c r="D3651"/>
      <c r="E3651"/>
      <c r="AE3651" s="16"/>
    </row>
    <row r="3652" spans="4:31" x14ac:dyDescent="0.25">
      <c r="D3652"/>
      <c r="E3652"/>
      <c r="AE3652" s="16"/>
    </row>
    <row r="3653" spans="4:31" x14ac:dyDescent="0.25">
      <c r="D3653"/>
      <c r="E3653"/>
      <c r="AE3653" s="16"/>
    </row>
    <row r="3654" spans="4:31" x14ac:dyDescent="0.25">
      <c r="D3654"/>
      <c r="E3654"/>
      <c r="AE3654" s="16"/>
    </row>
    <row r="3655" spans="4:31" x14ac:dyDescent="0.25">
      <c r="D3655"/>
      <c r="E3655"/>
      <c r="AE3655" s="16"/>
    </row>
    <row r="3656" spans="4:31" x14ac:dyDescent="0.25">
      <c r="D3656"/>
      <c r="E3656"/>
      <c r="AE3656" s="16"/>
    </row>
    <row r="3657" spans="4:31" x14ac:dyDescent="0.25">
      <c r="D3657"/>
      <c r="E3657"/>
      <c r="AE3657" s="16"/>
    </row>
    <row r="3658" spans="4:31" x14ac:dyDescent="0.25">
      <c r="D3658"/>
      <c r="E3658"/>
      <c r="AE3658" s="16"/>
    </row>
    <row r="3659" spans="4:31" x14ac:dyDescent="0.25">
      <c r="D3659"/>
      <c r="E3659"/>
      <c r="AE3659" s="16"/>
    </row>
    <row r="3660" spans="4:31" x14ac:dyDescent="0.25">
      <c r="D3660"/>
      <c r="E3660"/>
      <c r="AE3660" s="16"/>
    </row>
    <row r="3661" spans="4:31" x14ac:dyDescent="0.25">
      <c r="D3661"/>
      <c r="E3661"/>
      <c r="AE3661" s="16"/>
    </row>
    <row r="3662" spans="4:31" x14ac:dyDescent="0.25">
      <c r="D3662"/>
      <c r="E3662"/>
      <c r="AE3662" s="16"/>
    </row>
    <row r="3663" spans="4:31" x14ac:dyDescent="0.25">
      <c r="D3663"/>
      <c r="E3663"/>
      <c r="AE3663" s="16"/>
    </row>
    <row r="3664" spans="4:31" x14ac:dyDescent="0.25">
      <c r="D3664"/>
      <c r="E3664"/>
      <c r="AE3664" s="16"/>
    </row>
    <row r="3665" spans="4:31" x14ac:dyDescent="0.25">
      <c r="D3665"/>
      <c r="E3665"/>
      <c r="AE3665" s="16"/>
    </row>
    <row r="3666" spans="4:31" x14ac:dyDescent="0.25">
      <c r="D3666"/>
      <c r="E3666"/>
      <c r="AE3666" s="16"/>
    </row>
    <row r="3667" spans="4:31" x14ac:dyDescent="0.25">
      <c r="D3667"/>
      <c r="E3667"/>
      <c r="AE3667" s="16"/>
    </row>
    <row r="3668" spans="4:31" x14ac:dyDescent="0.25">
      <c r="D3668"/>
      <c r="E3668"/>
      <c r="AE3668" s="16"/>
    </row>
    <row r="3669" spans="4:31" x14ac:dyDescent="0.25">
      <c r="D3669"/>
      <c r="E3669"/>
      <c r="AE3669" s="16"/>
    </row>
    <row r="3670" spans="4:31" x14ac:dyDescent="0.25">
      <c r="D3670"/>
      <c r="E3670"/>
      <c r="AE3670" s="16"/>
    </row>
    <row r="3671" spans="4:31" x14ac:dyDescent="0.25">
      <c r="D3671"/>
      <c r="E3671"/>
      <c r="AE3671" s="16"/>
    </row>
    <row r="3672" spans="4:31" x14ac:dyDescent="0.25">
      <c r="D3672"/>
      <c r="E3672"/>
      <c r="AE3672" s="16"/>
    </row>
    <row r="3673" spans="4:31" x14ac:dyDescent="0.25">
      <c r="D3673"/>
      <c r="E3673"/>
      <c r="AE3673" s="16"/>
    </row>
    <row r="3674" spans="4:31" x14ac:dyDescent="0.25">
      <c r="D3674"/>
      <c r="E3674"/>
      <c r="AE3674" s="16"/>
    </row>
    <row r="3675" spans="4:31" x14ac:dyDescent="0.25">
      <c r="D3675"/>
      <c r="E3675"/>
      <c r="AE3675" s="16"/>
    </row>
    <row r="3676" spans="4:31" x14ac:dyDescent="0.25">
      <c r="D3676"/>
      <c r="E3676"/>
      <c r="AE3676" s="16"/>
    </row>
    <row r="3677" spans="4:31" x14ac:dyDescent="0.25">
      <c r="D3677"/>
      <c r="E3677"/>
      <c r="AE3677" s="16"/>
    </row>
    <row r="3678" spans="4:31" x14ac:dyDescent="0.25">
      <c r="D3678"/>
      <c r="E3678"/>
      <c r="AE3678" s="16"/>
    </row>
    <row r="3679" spans="4:31" x14ac:dyDescent="0.25">
      <c r="D3679"/>
      <c r="E3679"/>
      <c r="AE3679" s="16"/>
    </row>
    <row r="3680" spans="4:31" x14ac:dyDescent="0.25">
      <c r="D3680"/>
      <c r="E3680"/>
      <c r="AE3680" s="16"/>
    </row>
    <row r="3681" spans="4:31" x14ac:dyDescent="0.25">
      <c r="D3681"/>
      <c r="E3681"/>
      <c r="AE3681" s="16"/>
    </row>
    <row r="3682" spans="4:31" x14ac:dyDescent="0.25">
      <c r="D3682"/>
      <c r="E3682"/>
      <c r="AE3682" s="16"/>
    </row>
    <row r="3683" spans="4:31" x14ac:dyDescent="0.25">
      <c r="D3683"/>
      <c r="E3683"/>
      <c r="AE3683" s="16"/>
    </row>
    <row r="3684" spans="4:31" x14ac:dyDescent="0.25">
      <c r="D3684"/>
      <c r="E3684"/>
      <c r="AE3684" s="16"/>
    </row>
    <row r="3685" spans="4:31" x14ac:dyDescent="0.25">
      <c r="D3685"/>
      <c r="E3685"/>
      <c r="AE3685" s="16"/>
    </row>
    <row r="3686" spans="4:31" x14ac:dyDescent="0.25">
      <c r="D3686"/>
      <c r="E3686"/>
      <c r="AE3686" s="16"/>
    </row>
    <row r="3687" spans="4:31" x14ac:dyDescent="0.25">
      <c r="D3687"/>
      <c r="E3687"/>
      <c r="AE3687" s="16"/>
    </row>
    <row r="3688" spans="4:31" x14ac:dyDescent="0.25">
      <c r="D3688"/>
      <c r="E3688"/>
      <c r="AE3688" s="16"/>
    </row>
    <row r="3689" spans="4:31" x14ac:dyDescent="0.25">
      <c r="D3689"/>
      <c r="E3689"/>
      <c r="AE3689" s="16"/>
    </row>
    <row r="3690" spans="4:31" x14ac:dyDescent="0.25">
      <c r="D3690"/>
      <c r="E3690"/>
      <c r="AE3690" s="16"/>
    </row>
    <row r="3691" spans="4:31" x14ac:dyDescent="0.25">
      <c r="D3691"/>
      <c r="E3691"/>
      <c r="AE3691" s="16"/>
    </row>
    <row r="3692" spans="4:31" x14ac:dyDescent="0.25">
      <c r="D3692"/>
      <c r="E3692"/>
      <c r="AE3692" s="16"/>
    </row>
    <row r="3693" spans="4:31" x14ac:dyDescent="0.25">
      <c r="D3693"/>
      <c r="E3693"/>
      <c r="AE3693" s="16"/>
    </row>
    <row r="3694" spans="4:31" x14ac:dyDescent="0.25">
      <c r="D3694"/>
      <c r="E3694"/>
      <c r="AE3694" s="16"/>
    </row>
    <row r="3695" spans="4:31" x14ac:dyDescent="0.25">
      <c r="D3695"/>
      <c r="E3695"/>
      <c r="AE3695" s="16"/>
    </row>
    <row r="3696" spans="4:31" x14ac:dyDescent="0.25">
      <c r="D3696"/>
      <c r="E3696"/>
      <c r="AE3696" s="16"/>
    </row>
    <row r="3697" spans="4:31" x14ac:dyDescent="0.25">
      <c r="D3697"/>
      <c r="E3697"/>
      <c r="AE3697" s="16"/>
    </row>
    <row r="3698" spans="4:31" x14ac:dyDescent="0.25">
      <c r="D3698"/>
      <c r="E3698"/>
      <c r="AE3698" s="16"/>
    </row>
    <row r="3699" spans="4:31" x14ac:dyDescent="0.25">
      <c r="D3699"/>
      <c r="E3699"/>
      <c r="AE3699" s="16"/>
    </row>
    <row r="3700" spans="4:31" x14ac:dyDescent="0.25">
      <c r="D3700"/>
      <c r="E3700"/>
      <c r="AE3700" s="16"/>
    </row>
    <row r="3701" spans="4:31" x14ac:dyDescent="0.25">
      <c r="D3701"/>
      <c r="E3701"/>
      <c r="AE3701" s="16"/>
    </row>
    <row r="3702" spans="4:31" x14ac:dyDescent="0.25">
      <c r="D3702"/>
      <c r="E3702"/>
      <c r="AE3702" s="16"/>
    </row>
    <row r="3703" spans="4:31" x14ac:dyDescent="0.25">
      <c r="D3703"/>
      <c r="E3703"/>
      <c r="AE3703" s="16"/>
    </row>
    <row r="3704" spans="4:31" x14ac:dyDescent="0.25">
      <c r="D3704"/>
      <c r="E3704"/>
      <c r="AE3704" s="16"/>
    </row>
    <row r="3705" spans="4:31" x14ac:dyDescent="0.25">
      <c r="D3705"/>
      <c r="E3705"/>
      <c r="AE3705" s="16"/>
    </row>
    <row r="3706" spans="4:31" x14ac:dyDescent="0.25">
      <c r="D3706"/>
      <c r="E3706"/>
      <c r="AE3706" s="16"/>
    </row>
    <row r="3707" spans="4:31" x14ac:dyDescent="0.25">
      <c r="D3707"/>
      <c r="E3707"/>
      <c r="AE3707" s="16"/>
    </row>
    <row r="3708" spans="4:31" x14ac:dyDescent="0.25">
      <c r="D3708"/>
      <c r="E3708"/>
      <c r="AE3708" s="16"/>
    </row>
    <row r="3709" spans="4:31" x14ac:dyDescent="0.25">
      <c r="D3709"/>
      <c r="E3709"/>
      <c r="AE3709" s="16"/>
    </row>
    <row r="3710" spans="4:31" x14ac:dyDescent="0.25">
      <c r="D3710"/>
      <c r="E3710"/>
      <c r="AE3710" s="16"/>
    </row>
    <row r="3711" spans="4:31" x14ac:dyDescent="0.25">
      <c r="D3711"/>
      <c r="E3711"/>
      <c r="AE3711" s="16"/>
    </row>
    <row r="3712" spans="4:31" x14ac:dyDescent="0.25">
      <c r="D3712"/>
      <c r="E3712"/>
      <c r="AE3712" s="16"/>
    </row>
    <row r="3713" spans="4:31" x14ac:dyDescent="0.25">
      <c r="D3713"/>
      <c r="E3713"/>
      <c r="AE3713" s="16"/>
    </row>
    <row r="3714" spans="4:31" x14ac:dyDescent="0.25">
      <c r="D3714"/>
      <c r="E3714"/>
      <c r="AE3714" s="16"/>
    </row>
    <row r="3715" spans="4:31" x14ac:dyDescent="0.25">
      <c r="D3715"/>
      <c r="E3715"/>
      <c r="AE3715" s="16"/>
    </row>
    <row r="3716" spans="4:31" x14ac:dyDescent="0.25">
      <c r="D3716"/>
      <c r="E3716"/>
      <c r="AE3716" s="16"/>
    </row>
    <row r="3717" spans="4:31" x14ac:dyDescent="0.25">
      <c r="D3717"/>
      <c r="E3717"/>
      <c r="AE3717" s="16"/>
    </row>
    <row r="3718" spans="4:31" x14ac:dyDescent="0.25">
      <c r="D3718"/>
      <c r="E3718"/>
      <c r="AE3718" s="16"/>
    </row>
    <row r="3719" spans="4:31" x14ac:dyDescent="0.25">
      <c r="D3719"/>
      <c r="E3719"/>
      <c r="AE3719" s="16"/>
    </row>
    <row r="3720" spans="4:31" x14ac:dyDescent="0.25">
      <c r="D3720"/>
      <c r="E3720"/>
      <c r="AE3720" s="16"/>
    </row>
    <row r="3721" spans="4:31" x14ac:dyDescent="0.25">
      <c r="D3721"/>
      <c r="E3721"/>
      <c r="AE3721" s="16"/>
    </row>
    <row r="3722" spans="4:31" x14ac:dyDescent="0.25">
      <c r="D3722"/>
      <c r="E3722"/>
      <c r="AE3722" s="16"/>
    </row>
    <row r="3723" spans="4:31" x14ac:dyDescent="0.25">
      <c r="D3723"/>
      <c r="E3723"/>
      <c r="AE3723" s="16"/>
    </row>
    <row r="3724" spans="4:31" x14ac:dyDescent="0.25">
      <c r="D3724"/>
      <c r="E3724"/>
      <c r="AE3724" s="16"/>
    </row>
    <row r="3725" spans="4:31" x14ac:dyDescent="0.25">
      <c r="D3725"/>
      <c r="E3725"/>
      <c r="AE3725" s="16"/>
    </row>
    <row r="3726" spans="4:31" x14ac:dyDescent="0.25">
      <c r="D3726"/>
      <c r="E3726"/>
      <c r="AE3726" s="16"/>
    </row>
    <row r="3727" spans="4:31" x14ac:dyDescent="0.25">
      <c r="D3727"/>
      <c r="E3727"/>
      <c r="AE3727" s="16"/>
    </row>
    <row r="3728" spans="4:31" x14ac:dyDescent="0.25">
      <c r="D3728"/>
      <c r="E3728"/>
      <c r="AE3728" s="16"/>
    </row>
    <row r="3729" spans="4:31" x14ac:dyDescent="0.25">
      <c r="D3729"/>
      <c r="E3729"/>
      <c r="AE3729" s="16"/>
    </row>
    <row r="3730" spans="4:31" x14ac:dyDescent="0.25">
      <c r="D3730"/>
      <c r="E3730"/>
      <c r="AE3730" s="16"/>
    </row>
    <row r="3731" spans="4:31" x14ac:dyDescent="0.25">
      <c r="D3731"/>
      <c r="E3731"/>
      <c r="AE3731" s="16"/>
    </row>
    <row r="3732" spans="4:31" x14ac:dyDescent="0.25">
      <c r="D3732"/>
      <c r="E3732"/>
      <c r="AE3732" s="16"/>
    </row>
    <row r="3733" spans="4:31" x14ac:dyDescent="0.25">
      <c r="D3733"/>
      <c r="E3733"/>
      <c r="AE3733" s="16"/>
    </row>
    <row r="3734" spans="4:31" x14ac:dyDescent="0.25">
      <c r="D3734"/>
      <c r="E3734"/>
      <c r="AE3734" s="16"/>
    </row>
    <row r="3735" spans="4:31" x14ac:dyDescent="0.25">
      <c r="D3735"/>
      <c r="E3735"/>
      <c r="AE3735" s="16"/>
    </row>
    <row r="3736" spans="4:31" x14ac:dyDescent="0.25">
      <c r="D3736"/>
      <c r="E3736"/>
      <c r="AE3736" s="16"/>
    </row>
    <row r="3737" spans="4:31" x14ac:dyDescent="0.25">
      <c r="D3737"/>
      <c r="E3737"/>
      <c r="AE3737" s="16"/>
    </row>
    <row r="3738" spans="4:31" x14ac:dyDescent="0.25">
      <c r="D3738"/>
      <c r="E3738"/>
      <c r="AE3738" s="16"/>
    </row>
    <row r="3739" spans="4:31" x14ac:dyDescent="0.25">
      <c r="D3739"/>
      <c r="E3739"/>
      <c r="AE3739" s="16"/>
    </row>
    <row r="3740" spans="4:31" x14ac:dyDescent="0.25">
      <c r="D3740"/>
      <c r="E3740"/>
      <c r="AE3740" s="16"/>
    </row>
    <row r="3741" spans="4:31" x14ac:dyDescent="0.25">
      <c r="D3741"/>
      <c r="E3741"/>
      <c r="AE3741" s="16"/>
    </row>
    <row r="3742" spans="4:31" x14ac:dyDescent="0.25">
      <c r="D3742"/>
      <c r="E3742"/>
      <c r="AE3742" s="16"/>
    </row>
    <row r="3743" spans="4:31" x14ac:dyDescent="0.25">
      <c r="D3743"/>
      <c r="E3743"/>
      <c r="AE3743" s="16"/>
    </row>
    <row r="3744" spans="4:31" x14ac:dyDescent="0.25">
      <c r="D3744"/>
      <c r="E3744"/>
      <c r="AE3744" s="16"/>
    </row>
    <row r="3745" spans="4:31" x14ac:dyDescent="0.25">
      <c r="D3745"/>
      <c r="E3745"/>
      <c r="AE3745" s="16"/>
    </row>
    <row r="3746" spans="4:31" x14ac:dyDescent="0.25">
      <c r="D3746"/>
      <c r="E3746"/>
      <c r="AE3746" s="16"/>
    </row>
    <row r="3747" spans="4:31" x14ac:dyDescent="0.25">
      <c r="D3747"/>
      <c r="E3747"/>
      <c r="AE3747" s="16"/>
    </row>
    <row r="3748" spans="4:31" x14ac:dyDescent="0.25">
      <c r="D3748"/>
      <c r="E3748"/>
      <c r="AE3748" s="16"/>
    </row>
    <row r="3749" spans="4:31" x14ac:dyDescent="0.25">
      <c r="D3749"/>
      <c r="E3749"/>
      <c r="AE3749" s="16"/>
    </row>
    <row r="3750" spans="4:31" x14ac:dyDescent="0.25">
      <c r="D3750"/>
      <c r="E3750"/>
      <c r="AE3750" s="16"/>
    </row>
    <row r="3751" spans="4:31" x14ac:dyDescent="0.25">
      <c r="D3751"/>
      <c r="E3751"/>
      <c r="AE3751" s="16"/>
    </row>
    <row r="3752" spans="4:31" x14ac:dyDescent="0.25">
      <c r="D3752"/>
      <c r="E3752"/>
      <c r="AE3752" s="16"/>
    </row>
    <row r="3753" spans="4:31" x14ac:dyDescent="0.25">
      <c r="D3753"/>
      <c r="E3753"/>
      <c r="AE3753" s="16"/>
    </row>
    <row r="3754" spans="4:31" x14ac:dyDescent="0.25">
      <c r="D3754"/>
      <c r="E3754"/>
      <c r="AE3754" s="16"/>
    </row>
    <row r="3755" spans="4:31" x14ac:dyDescent="0.25">
      <c r="D3755"/>
      <c r="E3755"/>
      <c r="AE3755" s="16"/>
    </row>
    <row r="3756" spans="4:31" x14ac:dyDescent="0.25">
      <c r="D3756"/>
      <c r="E3756"/>
      <c r="AE3756" s="16"/>
    </row>
    <row r="3757" spans="4:31" x14ac:dyDescent="0.25">
      <c r="D3757"/>
      <c r="E3757"/>
      <c r="AE3757" s="16"/>
    </row>
    <row r="3758" spans="4:31" x14ac:dyDescent="0.25">
      <c r="D3758"/>
      <c r="E3758"/>
      <c r="AE3758" s="16"/>
    </row>
    <row r="3759" spans="4:31" x14ac:dyDescent="0.25">
      <c r="D3759"/>
      <c r="E3759"/>
      <c r="AE3759" s="16"/>
    </row>
    <row r="3760" spans="4:31" x14ac:dyDescent="0.25">
      <c r="D3760"/>
      <c r="E3760"/>
      <c r="AE3760" s="16"/>
    </row>
    <row r="3761" spans="4:31" x14ac:dyDescent="0.25">
      <c r="D3761"/>
      <c r="E3761"/>
      <c r="AE3761" s="16"/>
    </row>
    <row r="3762" spans="4:31" x14ac:dyDescent="0.25">
      <c r="D3762"/>
      <c r="E3762"/>
      <c r="AE3762" s="16"/>
    </row>
    <row r="3763" spans="4:31" x14ac:dyDescent="0.25">
      <c r="D3763"/>
      <c r="E3763"/>
      <c r="AE3763" s="16"/>
    </row>
    <row r="3764" spans="4:31" x14ac:dyDescent="0.25">
      <c r="D3764"/>
      <c r="E3764"/>
      <c r="AE3764" s="16"/>
    </row>
    <row r="3765" spans="4:31" x14ac:dyDescent="0.25">
      <c r="D3765"/>
      <c r="E3765"/>
      <c r="AE3765" s="16"/>
    </row>
    <row r="3766" spans="4:31" x14ac:dyDescent="0.25">
      <c r="D3766"/>
      <c r="E3766"/>
      <c r="AE3766" s="16"/>
    </row>
    <row r="3767" spans="4:31" x14ac:dyDescent="0.25">
      <c r="D3767"/>
      <c r="E3767"/>
      <c r="AE3767" s="16"/>
    </row>
    <row r="3768" spans="4:31" x14ac:dyDescent="0.25">
      <c r="D3768"/>
      <c r="E3768"/>
      <c r="AE3768" s="16"/>
    </row>
    <row r="3769" spans="4:31" x14ac:dyDescent="0.25">
      <c r="D3769"/>
      <c r="E3769"/>
      <c r="AE3769" s="16"/>
    </row>
    <row r="3770" spans="4:31" x14ac:dyDescent="0.25">
      <c r="D3770"/>
      <c r="E3770"/>
      <c r="AE3770" s="16"/>
    </row>
    <row r="3771" spans="4:31" x14ac:dyDescent="0.25">
      <c r="D3771"/>
      <c r="E3771"/>
      <c r="AE3771" s="16"/>
    </row>
    <row r="3772" spans="4:31" x14ac:dyDescent="0.25">
      <c r="D3772"/>
      <c r="E3772"/>
      <c r="AE3772" s="16"/>
    </row>
    <row r="3773" spans="4:31" x14ac:dyDescent="0.25">
      <c r="D3773"/>
      <c r="E3773"/>
      <c r="AE3773" s="16"/>
    </row>
    <row r="3774" spans="4:31" x14ac:dyDescent="0.25">
      <c r="D3774"/>
      <c r="E3774"/>
      <c r="AE3774" s="16"/>
    </row>
    <row r="3775" spans="4:31" x14ac:dyDescent="0.25">
      <c r="D3775"/>
      <c r="E3775"/>
      <c r="AE3775" s="16"/>
    </row>
    <row r="3776" spans="4:31" x14ac:dyDescent="0.25">
      <c r="D3776"/>
      <c r="E3776"/>
      <c r="AE3776" s="16"/>
    </row>
    <row r="3777" spans="4:31" x14ac:dyDescent="0.25">
      <c r="D3777"/>
      <c r="E3777"/>
      <c r="AE3777" s="16"/>
    </row>
    <row r="3778" spans="4:31" x14ac:dyDescent="0.25">
      <c r="D3778"/>
      <c r="E3778"/>
      <c r="AE3778" s="16"/>
    </row>
    <row r="3779" spans="4:31" x14ac:dyDescent="0.25">
      <c r="D3779"/>
      <c r="E3779"/>
      <c r="AE3779" s="16"/>
    </row>
    <row r="3780" spans="4:31" x14ac:dyDescent="0.25">
      <c r="D3780"/>
      <c r="E3780"/>
      <c r="AE3780" s="16"/>
    </row>
    <row r="3781" spans="4:31" x14ac:dyDescent="0.25">
      <c r="D3781"/>
      <c r="E3781"/>
      <c r="AE3781" s="16"/>
    </row>
    <row r="3782" spans="4:31" x14ac:dyDescent="0.25">
      <c r="D3782"/>
      <c r="E3782"/>
      <c r="AE3782" s="16"/>
    </row>
    <row r="3783" spans="4:31" x14ac:dyDescent="0.25">
      <c r="D3783"/>
      <c r="E3783"/>
      <c r="AE3783" s="16"/>
    </row>
    <row r="3784" spans="4:31" x14ac:dyDescent="0.25">
      <c r="D3784"/>
      <c r="E3784"/>
      <c r="AE3784" s="16"/>
    </row>
    <row r="3785" spans="4:31" x14ac:dyDescent="0.25">
      <c r="D3785"/>
      <c r="E3785"/>
      <c r="AE3785" s="16"/>
    </row>
    <row r="3786" spans="4:31" x14ac:dyDescent="0.25">
      <c r="D3786"/>
      <c r="E3786"/>
      <c r="AE3786" s="16"/>
    </row>
    <row r="3787" spans="4:31" x14ac:dyDescent="0.25">
      <c r="D3787"/>
      <c r="E3787"/>
      <c r="AE3787" s="16"/>
    </row>
    <row r="3788" spans="4:31" x14ac:dyDescent="0.25">
      <c r="D3788"/>
      <c r="E3788"/>
      <c r="AE3788" s="16"/>
    </row>
    <row r="3789" spans="4:31" x14ac:dyDescent="0.25">
      <c r="D3789"/>
      <c r="E3789"/>
      <c r="AE3789" s="16"/>
    </row>
    <row r="3790" spans="4:31" x14ac:dyDescent="0.25">
      <c r="D3790"/>
      <c r="E3790"/>
      <c r="AE3790" s="16"/>
    </row>
    <row r="3791" spans="4:31" x14ac:dyDescent="0.25">
      <c r="D3791"/>
      <c r="E3791"/>
      <c r="AE3791" s="16"/>
    </row>
    <row r="3792" spans="4:31" x14ac:dyDescent="0.25">
      <c r="D3792"/>
      <c r="E3792"/>
      <c r="AE3792" s="16"/>
    </row>
    <row r="3793" spans="4:31" x14ac:dyDescent="0.25">
      <c r="D3793"/>
      <c r="E3793"/>
      <c r="AE3793" s="16"/>
    </row>
    <row r="3794" spans="4:31" x14ac:dyDescent="0.25">
      <c r="D3794"/>
      <c r="E3794"/>
      <c r="AE3794" s="16"/>
    </row>
    <row r="3795" spans="4:31" x14ac:dyDescent="0.25">
      <c r="D3795"/>
      <c r="E3795"/>
      <c r="AE3795" s="16"/>
    </row>
    <row r="3796" spans="4:31" x14ac:dyDescent="0.25">
      <c r="D3796"/>
      <c r="E3796"/>
      <c r="AE3796" s="16"/>
    </row>
    <row r="3797" spans="4:31" x14ac:dyDescent="0.25">
      <c r="D3797"/>
      <c r="E3797"/>
      <c r="AE3797" s="16"/>
    </row>
    <row r="3798" spans="4:31" x14ac:dyDescent="0.25">
      <c r="D3798"/>
      <c r="E3798"/>
      <c r="AE3798" s="16"/>
    </row>
    <row r="3799" spans="4:31" x14ac:dyDescent="0.25">
      <c r="D3799"/>
      <c r="E3799"/>
      <c r="AE3799" s="16"/>
    </row>
    <row r="3800" spans="4:31" x14ac:dyDescent="0.25">
      <c r="D3800"/>
      <c r="E3800"/>
      <c r="AE3800" s="16"/>
    </row>
    <row r="3801" spans="4:31" x14ac:dyDescent="0.25">
      <c r="D3801"/>
      <c r="E3801"/>
      <c r="AE3801" s="16"/>
    </row>
    <row r="3802" spans="4:31" x14ac:dyDescent="0.25">
      <c r="D3802"/>
      <c r="E3802"/>
      <c r="AE3802" s="16"/>
    </row>
    <row r="3803" spans="4:31" x14ac:dyDescent="0.25">
      <c r="D3803"/>
      <c r="E3803"/>
      <c r="AE3803" s="16"/>
    </row>
    <row r="3804" spans="4:31" x14ac:dyDescent="0.25">
      <c r="D3804"/>
      <c r="E3804"/>
      <c r="AE3804" s="16"/>
    </row>
    <row r="3805" spans="4:31" x14ac:dyDescent="0.25">
      <c r="D3805"/>
      <c r="E3805"/>
      <c r="AE3805" s="16"/>
    </row>
    <row r="3806" spans="4:31" x14ac:dyDescent="0.25">
      <c r="D3806"/>
      <c r="E3806"/>
      <c r="AE3806" s="16"/>
    </row>
    <row r="3807" spans="4:31" x14ac:dyDescent="0.25">
      <c r="D3807"/>
      <c r="E3807"/>
      <c r="AE3807" s="16"/>
    </row>
    <row r="3808" spans="4:31" x14ac:dyDescent="0.25">
      <c r="D3808"/>
      <c r="E3808"/>
      <c r="AE3808" s="16"/>
    </row>
    <row r="3809" spans="4:31" x14ac:dyDescent="0.25">
      <c r="D3809"/>
      <c r="E3809"/>
      <c r="AE3809" s="16"/>
    </row>
    <row r="3810" spans="4:31" x14ac:dyDescent="0.25">
      <c r="D3810"/>
      <c r="E3810"/>
      <c r="AE3810" s="16"/>
    </row>
    <row r="3811" spans="4:31" x14ac:dyDescent="0.25">
      <c r="D3811"/>
      <c r="E3811"/>
      <c r="AE3811" s="16"/>
    </row>
    <row r="3812" spans="4:31" x14ac:dyDescent="0.25">
      <c r="D3812"/>
      <c r="E3812"/>
      <c r="AE3812" s="16"/>
    </row>
    <row r="3813" spans="4:31" x14ac:dyDescent="0.25">
      <c r="D3813"/>
      <c r="E3813"/>
      <c r="AE3813" s="16"/>
    </row>
    <row r="3814" spans="4:31" x14ac:dyDescent="0.25">
      <c r="D3814"/>
      <c r="E3814"/>
      <c r="AE3814" s="16"/>
    </row>
    <row r="3815" spans="4:31" x14ac:dyDescent="0.25">
      <c r="D3815"/>
      <c r="E3815"/>
      <c r="AE3815" s="16"/>
    </row>
    <row r="3816" spans="4:31" x14ac:dyDescent="0.25">
      <c r="D3816"/>
      <c r="E3816"/>
      <c r="AE3816" s="16"/>
    </row>
    <row r="3817" spans="4:31" x14ac:dyDescent="0.25">
      <c r="D3817"/>
      <c r="E3817"/>
      <c r="AE3817" s="16"/>
    </row>
    <row r="3818" spans="4:31" x14ac:dyDescent="0.25">
      <c r="D3818"/>
      <c r="E3818"/>
      <c r="AE3818" s="16"/>
    </row>
    <row r="3819" spans="4:31" x14ac:dyDescent="0.25">
      <c r="D3819"/>
      <c r="E3819"/>
      <c r="AE3819" s="16"/>
    </row>
    <row r="3820" spans="4:31" x14ac:dyDescent="0.25">
      <c r="D3820"/>
      <c r="E3820"/>
      <c r="AE3820" s="16"/>
    </row>
    <row r="3821" spans="4:31" x14ac:dyDescent="0.25">
      <c r="D3821"/>
      <c r="E3821"/>
      <c r="AE3821" s="16"/>
    </row>
    <row r="3822" spans="4:31" x14ac:dyDescent="0.25">
      <c r="D3822"/>
      <c r="E3822"/>
      <c r="AE3822" s="16"/>
    </row>
  </sheetData>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9848365991394A83A404C3E8899213" ma:contentTypeVersion="15" ma:contentTypeDescription="Create a new document." ma:contentTypeScope="" ma:versionID="fa463a89a63056d871cd0a91377126f9">
  <xsd:schema xmlns:xsd="http://www.w3.org/2001/XMLSchema" xmlns:xs="http://www.w3.org/2001/XMLSchema" xmlns:p="http://schemas.microsoft.com/office/2006/metadata/properties" xmlns:ns2="cb17327e-6101-4be0-ad3c-de6b97683de9" xmlns:ns3="2a47193c-2614-4ad4-a2bd-dd1a5203c9e3" targetNamespace="http://schemas.microsoft.com/office/2006/metadata/properties" ma:root="true" ma:fieldsID="c09c4c30d47520919945cf67c44f83fa" ns2:_="" ns3:_="">
    <xsd:import namespace="cb17327e-6101-4be0-ad3c-de6b97683de9"/>
    <xsd:import namespace="2a47193c-2614-4ad4-a2bd-dd1a5203c9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17327e-6101-4be0-ad3c-de6b97683d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73e5d3-86f4-436a-b35a-a9b626cf63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47193c-2614-4ad4-a2bd-dd1a5203c9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68f005c-e3a6-410b-a1f7-34feab15ee13}" ma:internalName="TaxCatchAll" ma:showField="CatchAllData" ma:web="2a47193c-2614-4ad4-a2bd-dd1a5203c9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17327e-6101-4be0-ad3c-de6b97683de9">
      <Terms xmlns="http://schemas.microsoft.com/office/infopath/2007/PartnerControls"/>
    </lcf76f155ced4ddcb4097134ff3c332f>
    <TaxCatchAll xmlns="2a47193c-2614-4ad4-a2bd-dd1a5203c9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7BFF6B-9C0C-4A9D-8611-701A204E0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17327e-6101-4be0-ad3c-de6b97683de9"/>
    <ds:schemaRef ds:uri="2a47193c-2614-4ad4-a2bd-dd1a5203c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68E87D-F168-4CF0-95CE-3AF3A4E2C40B}">
  <ds:schemaRefs>
    <ds:schemaRef ds:uri="http://schemas.microsoft.com/office/infopath/2007/PartnerControls"/>
    <ds:schemaRef ds:uri="http://purl.org/dc/elements/1.1/"/>
    <ds:schemaRef ds:uri="http://schemas.microsoft.com/office/2006/metadata/properties"/>
    <ds:schemaRef ds:uri="cb17327e-6101-4be0-ad3c-de6b97683de9"/>
    <ds:schemaRef ds:uri="2a47193c-2614-4ad4-a2bd-dd1a5203c9e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541CF3D-8390-4D90-B5AF-7F04B8B3BB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Sheet1</vt:lpstr>
      <vt:lpstr>MS</vt:lpstr>
      <vt:lpstr>ICD10 Key</vt:lpstr>
      <vt:lpstr>detail</vt:lpstr>
      <vt:lpstr>Expedited</vt:lpstr>
      <vt:lpstr>Prior_Authorizations</vt:lpstr>
      <vt:lpstr>TurnAroundTimeDays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Mississippi Prior Authorization Statistics for Commercial Insured Business</dc:title>
  <dc:subject>2023 Texas Pharmacy Prior Authorization Statistics for Commercial Insured Business</dc:subject>
  <dc:creator>Aetna</dc:creator>
  <cp:lastModifiedBy>Jewett, Cindy</cp:lastModifiedBy>
  <dcterms:created xsi:type="dcterms:W3CDTF">2022-12-13T23:22:04Z</dcterms:created>
  <dcterms:modified xsi:type="dcterms:W3CDTF">2025-03-07T17:52:16Z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etDate">
    <vt:lpwstr>2022-12-13T23:11:19Z</vt:lpwstr>
  </property>
  <property fmtid="{D5CDD505-2E9C-101B-9397-08002B2CF9AE}" pid="4" name="MSIP_Label_67599526-06ca-49cc-9fa9-5307800a949a_Method">
    <vt:lpwstr>Standard</vt:lpwstr>
  </property>
  <property fmtid="{D5CDD505-2E9C-101B-9397-08002B2CF9AE}" pid="5" name="MSIP_Label_67599526-06ca-49cc-9fa9-5307800a949a_Name">
    <vt:lpwstr>67599526-06ca-49cc-9fa9-5307800a949a</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ActionId">
    <vt:lpwstr>71ddf267-a978-4e9b-bf3e-1f8f345488fe</vt:lpwstr>
  </property>
  <property fmtid="{D5CDD505-2E9C-101B-9397-08002B2CF9AE}" pid="8" name="MSIP_Label_67599526-06ca-49cc-9fa9-5307800a949a_ContentBits">
    <vt:lpwstr>0</vt:lpwstr>
  </property>
  <property fmtid="{D5CDD505-2E9C-101B-9397-08002B2CF9AE}" pid="9" name="ContentTypeId">
    <vt:lpwstr>0x010100549848365991394A83A404C3E8899213</vt:lpwstr>
  </property>
  <property fmtid="{D5CDD505-2E9C-101B-9397-08002B2CF9AE}" pid="10" name="MediaServiceImageTags">
    <vt:lpwstr/>
  </property>
</Properties>
</file>