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A876532\R studio\Aetna.com work\New final Pivot template\"/>
    </mc:Choice>
  </mc:AlternateContent>
  <xr:revisionPtr revIDLastSave="0" documentId="13_ncr:1_{017EE0CE-9B52-479F-99BD-F4EEF49BD5CB}" xr6:coauthVersionLast="47" xr6:coauthVersionMax="47" xr10:uidLastSave="{00000000-0000-0000-0000-000000000000}"/>
  <bookViews>
    <workbookView xWindow="28680" yWindow="-1800" windowWidth="29040" windowHeight="17520" firstSheet="1" activeTab="1" xr2:uid="{00000000-000D-0000-FFFF-FFFF00000000}"/>
  </bookViews>
  <sheets>
    <sheet name="Sheet1" sheetId="4" state="hidden" r:id="rId1"/>
    <sheet name="WY" sheetId="7" r:id="rId2"/>
    <sheet name="ICD10 Key" sheetId="8" r:id="rId3"/>
    <sheet name="detail" sheetId="1" state="hidden" r:id="rId4"/>
  </sheets>
  <definedNames>
    <definedName name="_xlnm._FilterDatabase" localSheetId="3" hidden="1">detail!$A$1:$T$3822</definedName>
    <definedName name="_xlnm._FilterDatabase" localSheetId="2" hidden="1">'ICD10 Key'!$A$1:$B$1819</definedName>
    <definedName name="Expedited">WY!#REF!</definedName>
    <definedName name="Prior_Authorizations">WY!$A$16</definedName>
    <definedName name="TurnAroundTimeDays">#REF!</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4" l="1"/>
  <c r="E27" i="4"/>
  <c r="G21" i="4"/>
  <c r="D21" i="4"/>
  <c r="C21" i="4"/>
  <c r="F24" i="4"/>
  <c r="D24" i="4"/>
  <c r="F27" i="4"/>
  <c r="H24" i="4"/>
  <c r="F21" i="4"/>
  <c r="E21" i="4"/>
  <c r="G24" i="4"/>
  <c r="E24" i="4"/>
  <c r="C24" i="4"/>
  <c r="H27" i="4"/>
  <c r="D27" i="4"/>
  <c r="C27" i="4"/>
  <c r="A30" i="7"/>
  <c r="B18" i="7"/>
  <c r="D18" i="7"/>
  <c r="A18" i="7"/>
  <c r="E21" i="7" l="1"/>
  <c r="E18" i="7"/>
  <c r="C18" i="7"/>
</calcChain>
</file>

<file path=xl/sharedStrings.xml><?xml version="1.0" encoding="utf-8"?>
<sst xmlns="http://schemas.openxmlformats.org/spreadsheetml/2006/main" count="6890" uniqueCount="4596">
  <si>
    <t>count_pa</t>
  </si>
  <si>
    <t>PAuths</t>
  </si>
  <si>
    <t>pauths_approved</t>
  </si>
  <si>
    <t>pauths_denied</t>
  </si>
  <si>
    <t>Denied</t>
  </si>
  <si>
    <t>Approved</t>
  </si>
  <si>
    <t>Overturned</t>
  </si>
  <si>
    <t>UpHeld</t>
  </si>
  <si>
    <t>Appeals:</t>
  </si>
  <si>
    <t>Average (Days)</t>
  </si>
  <si>
    <t>%Approved</t>
  </si>
  <si>
    <t>%Denied</t>
  </si>
  <si>
    <t>%Overturned</t>
  </si>
  <si>
    <t>%UpHeld</t>
  </si>
  <si>
    <t/>
  </si>
  <si>
    <t>Did not meet Medical Necessity Criteria</t>
  </si>
  <si>
    <t>Drug Subject to Quantity Limits</t>
  </si>
  <si>
    <t>Grand Total</t>
  </si>
  <si>
    <t>(All)</t>
  </si>
  <si>
    <t>Total Count</t>
  </si>
  <si>
    <t>Provider Specialty:</t>
  </si>
  <si>
    <t>Drug:</t>
  </si>
  <si>
    <t>Directions:</t>
  </si>
  <si>
    <t>2. Multiple selections are possible by using the checkboxes in the drop down.</t>
  </si>
  <si>
    <t>3. To reset your choices check the "All" box in the drop down.</t>
  </si>
  <si>
    <t>(Assistive Technology Users: Content continues in following row.)</t>
  </si>
  <si>
    <t>%Appealed</t>
  </si>
  <si>
    <t>Family Medicine</t>
  </si>
  <si>
    <t>Fax</t>
  </si>
  <si>
    <t>ePA</t>
  </si>
  <si>
    <t>Physician Assistant</t>
  </si>
  <si>
    <t>Internal Medicine</t>
  </si>
  <si>
    <t>Psychiatry &amp; Neurology</t>
  </si>
  <si>
    <t>Nurse Practitioner</t>
  </si>
  <si>
    <t>ICD10</t>
  </si>
  <si>
    <t>A04</t>
  </si>
  <si>
    <t>A08</t>
  </si>
  <si>
    <t>A09</t>
  </si>
  <si>
    <t>A31</t>
  </si>
  <si>
    <t>A49</t>
  </si>
  <si>
    <t>A51</t>
  </si>
  <si>
    <t>A53</t>
  </si>
  <si>
    <t>A54</t>
  </si>
  <si>
    <t>A63</t>
  </si>
  <si>
    <t>B00</t>
  </si>
  <si>
    <t>B02</t>
  </si>
  <si>
    <t>B07</t>
  </si>
  <si>
    <t>B17</t>
  </si>
  <si>
    <t>B18</t>
  </si>
  <si>
    <t>B20</t>
  </si>
  <si>
    <t>B25</t>
  </si>
  <si>
    <t>B27</t>
  </si>
  <si>
    <t>B34</t>
  </si>
  <si>
    <t>B35</t>
  </si>
  <si>
    <t>B36</t>
  </si>
  <si>
    <t>B37</t>
  </si>
  <si>
    <t>B44</t>
  </si>
  <si>
    <t>B80</t>
  </si>
  <si>
    <t>B82</t>
  </si>
  <si>
    <t>B85</t>
  </si>
  <si>
    <t>B86</t>
  </si>
  <si>
    <t>B88</t>
  </si>
  <si>
    <t>B89</t>
  </si>
  <si>
    <t>B95</t>
  </si>
  <si>
    <t>B96</t>
  </si>
  <si>
    <t>C10</t>
  </si>
  <si>
    <t>C15</t>
  </si>
  <si>
    <t>C16</t>
  </si>
  <si>
    <t>C17</t>
  </si>
  <si>
    <t>C18</t>
  </si>
  <si>
    <t>C19</t>
  </si>
  <si>
    <t>C20</t>
  </si>
  <si>
    <t>C21</t>
  </si>
  <si>
    <t>C22</t>
  </si>
  <si>
    <t>C25</t>
  </si>
  <si>
    <t>C32</t>
  </si>
  <si>
    <t>C34</t>
  </si>
  <si>
    <t>C41</t>
  </si>
  <si>
    <t>C43</t>
  </si>
  <si>
    <t>C44</t>
  </si>
  <si>
    <t>C48</t>
  </si>
  <si>
    <t>C49</t>
  </si>
  <si>
    <t>C50</t>
  </si>
  <si>
    <t>C54</t>
  </si>
  <si>
    <t>C55</t>
  </si>
  <si>
    <t>C56</t>
  </si>
  <si>
    <t>C57</t>
  </si>
  <si>
    <t>C61</t>
  </si>
  <si>
    <t>C64</t>
  </si>
  <si>
    <t>C67</t>
  </si>
  <si>
    <t>C71</t>
  </si>
  <si>
    <t>C73</t>
  </si>
  <si>
    <t>C74</t>
  </si>
  <si>
    <t>C77</t>
  </si>
  <si>
    <t>C78</t>
  </si>
  <si>
    <t>C79</t>
  </si>
  <si>
    <t>C7A</t>
  </si>
  <si>
    <t>C80</t>
  </si>
  <si>
    <t>C81</t>
  </si>
  <si>
    <t>C82</t>
  </si>
  <si>
    <t>C83</t>
  </si>
  <si>
    <t>C84</t>
  </si>
  <si>
    <t>C85</t>
  </si>
  <si>
    <t>C90</t>
  </si>
  <si>
    <t>C91</t>
  </si>
  <si>
    <t>C92</t>
  </si>
  <si>
    <t>C95</t>
  </si>
  <si>
    <t>D25</t>
  </si>
  <si>
    <t>D29</t>
  </si>
  <si>
    <t>D32</t>
  </si>
  <si>
    <t>D35</t>
  </si>
  <si>
    <t>D3A</t>
  </si>
  <si>
    <t>D43</t>
  </si>
  <si>
    <t>D45</t>
  </si>
  <si>
    <t>D47</t>
  </si>
  <si>
    <t>D48</t>
  </si>
  <si>
    <t>D50</t>
  </si>
  <si>
    <t>D56</t>
  </si>
  <si>
    <t>D57</t>
  </si>
  <si>
    <t>D59</t>
  </si>
  <si>
    <t>D61</t>
  </si>
  <si>
    <t>D63</t>
  </si>
  <si>
    <t>D64</t>
  </si>
  <si>
    <t>D68</t>
  </si>
  <si>
    <t>D69</t>
  </si>
  <si>
    <t>D70</t>
  </si>
  <si>
    <t>D72</t>
  </si>
  <si>
    <t>D75</t>
  </si>
  <si>
    <t>D80</t>
  </si>
  <si>
    <t>D83</t>
  </si>
  <si>
    <t>D84</t>
  </si>
  <si>
    <t>D86</t>
  </si>
  <si>
    <t>D89</t>
  </si>
  <si>
    <t>E03</t>
  </si>
  <si>
    <t>E04</t>
  </si>
  <si>
    <t>E06</t>
  </si>
  <si>
    <t>E07</t>
  </si>
  <si>
    <t>E08</t>
  </si>
  <si>
    <t>E10</t>
  </si>
  <si>
    <t>E11</t>
  </si>
  <si>
    <t>E13</t>
  </si>
  <si>
    <t>E16</t>
  </si>
  <si>
    <t>E21</t>
  </si>
  <si>
    <t>E22</t>
  </si>
  <si>
    <t>E23</t>
  </si>
  <si>
    <t>E24</t>
  </si>
  <si>
    <t>E26</t>
  </si>
  <si>
    <t>E27</t>
  </si>
  <si>
    <t>E28</t>
  </si>
  <si>
    <t>E29</t>
  </si>
  <si>
    <t>E30</t>
  </si>
  <si>
    <t>E34</t>
  </si>
  <si>
    <t>E53</t>
  </si>
  <si>
    <t>E55</t>
  </si>
  <si>
    <t>E56</t>
  </si>
  <si>
    <t>E66</t>
  </si>
  <si>
    <t>E70</t>
  </si>
  <si>
    <t>E72</t>
  </si>
  <si>
    <t>E74</t>
  </si>
  <si>
    <t>E78</t>
  </si>
  <si>
    <t>E83</t>
  </si>
  <si>
    <t>E84</t>
  </si>
  <si>
    <t>E87</t>
  </si>
  <si>
    <t>E88</t>
  </si>
  <si>
    <t>E89</t>
  </si>
  <si>
    <t>F03</t>
  </si>
  <si>
    <t>F06</t>
  </si>
  <si>
    <t>F09</t>
  </si>
  <si>
    <t>F10</t>
  </si>
  <si>
    <t>F11</t>
  </si>
  <si>
    <t>F12</t>
  </si>
  <si>
    <t>F13</t>
  </si>
  <si>
    <t>F17</t>
  </si>
  <si>
    <t>F20</t>
  </si>
  <si>
    <t>F25</t>
  </si>
  <si>
    <t>F31</t>
  </si>
  <si>
    <t>F32</t>
  </si>
  <si>
    <t>F33</t>
  </si>
  <si>
    <t>F34</t>
  </si>
  <si>
    <t>F39</t>
  </si>
  <si>
    <t>F40</t>
  </si>
  <si>
    <t>F41</t>
  </si>
  <si>
    <t>F42</t>
  </si>
  <si>
    <t>F43</t>
  </si>
  <si>
    <t>F44</t>
  </si>
  <si>
    <t>F48</t>
  </si>
  <si>
    <t>F50</t>
  </si>
  <si>
    <t>F51</t>
  </si>
  <si>
    <t>F52</t>
  </si>
  <si>
    <t>F53</t>
  </si>
  <si>
    <t>F64</t>
  </si>
  <si>
    <t>F84</t>
  </si>
  <si>
    <t>F90</t>
  </si>
  <si>
    <t>F95</t>
  </si>
  <si>
    <t>F98</t>
  </si>
  <si>
    <t>G10</t>
  </si>
  <si>
    <t>G20</t>
  </si>
  <si>
    <t>G21</t>
  </si>
  <si>
    <t>G24</t>
  </si>
  <si>
    <t>G25</t>
  </si>
  <si>
    <t>G31</t>
  </si>
  <si>
    <t>G35</t>
  </si>
  <si>
    <t>G36</t>
  </si>
  <si>
    <t>G40</t>
  </si>
  <si>
    <t>G43</t>
  </si>
  <si>
    <t>G44</t>
  </si>
  <si>
    <t>G47</t>
  </si>
  <si>
    <t>G50</t>
  </si>
  <si>
    <t>G51</t>
  </si>
  <si>
    <t>G54</t>
  </si>
  <si>
    <t>G56</t>
  </si>
  <si>
    <t>G57</t>
  </si>
  <si>
    <t>G58</t>
  </si>
  <si>
    <t>G60</t>
  </si>
  <si>
    <t>G61</t>
  </si>
  <si>
    <t>G62</t>
  </si>
  <si>
    <t>G63</t>
  </si>
  <si>
    <t>G70</t>
  </si>
  <si>
    <t>G71</t>
  </si>
  <si>
    <t>G72</t>
  </si>
  <si>
    <t>G80</t>
  </si>
  <si>
    <t>G81</t>
  </si>
  <si>
    <t>G83</t>
  </si>
  <si>
    <t>G89</t>
  </si>
  <si>
    <t>G90</t>
  </si>
  <si>
    <t>G93</t>
  </si>
  <si>
    <t>G95</t>
  </si>
  <si>
    <t>G96</t>
  </si>
  <si>
    <t>H01</t>
  </si>
  <si>
    <t>H02</t>
  </si>
  <si>
    <t>H04</t>
  </si>
  <si>
    <t>H05</t>
  </si>
  <si>
    <t>H10</t>
  </si>
  <si>
    <t>H16</t>
  </si>
  <si>
    <t>H20</t>
  </si>
  <si>
    <t>H25</t>
  </si>
  <si>
    <t>H30</t>
  </si>
  <si>
    <t>H34</t>
  </si>
  <si>
    <t>H35</t>
  </si>
  <si>
    <t>H40</t>
  </si>
  <si>
    <t>H43</t>
  </si>
  <si>
    <t>H44</t>
  </si>
  <si>
    <t>H52</t>
  </si>
  <si>
    <t>H59</t>
  </si>
  <si>
    <t>H60</t>
  </si>
  <si>
    <t>H65</t>
  </si>
  <si>
    <t>H66</t>
  </si>
  <si>
    <t>H68</t>
  </si>
  <si>
    <t>H69</t>
  </si>
  <si>
    <t>H90</t>
  </si>
  <si>
    <t>H92</t>
  </si>
  <si>
    <t>I10</t>
  </si>
  <si>
    <t>I11</t>
  </si>
  <si>
    <t>I12</t>
  </si>
  <si>
    <t>I13</t>
  </si>
  <si>
    <t>I15</t>
  </si>
  <si>
    <t>I25</t>
  </si>
  <si>
    <t>I26</t>
  </si>
  <si>
    <t>I27</t>
  </si>
  <si>
    <t>I42</t>
  </si>
  <si>
    <t>I47</t>
  </si>
  <si>
    <t>I48</t>
  </si>
  <si>
    <t>I50</t>
  </si>
  <si>
    <t>I51</t>
  </si>
  <si>
    <t>I63</t>
  </si>
  <si>
    <t>I65</t>
  </si>
  <si>
    <t>I70</t>
  </si>
  <si>
    <t>I71</t>
  </si>
  <si>
    <t>I73</t>
  </si>
  <si>
    <t>I77</t>
  </si>
  <si>
    <t>I80</t>
  </si>
  <si>
    <t>I81</t>
  </si>
  <si>
    <t>I82</t>
  </si>
  <si>
    <t>I83</t>
  </si>
  <si>
    <t>I86</t>
  </si>
  <si>
    <t>I88</t>
  </si>
  <si>
    <t>I89</t>
  </si>
  <si>
    <t>I95</t>
  </si>
  <si>
    <t>I96</t>
  </si>
  <si>
    <t>J01</t>
  </si>
  <si>
    <t>J03</t>
  </si>
  <si>
    <t>J06</t>
  </si>
  <si>
    <t>J10</t>
  </si>
  <si>
    <t>J11</t>
  </si>
  <si>
    <t>J15</t>
  </si>
  <si>
    <t>J21</t>
  </si>
  <si>
    <t>J30</t>
  </si>
  <si>
    <t>J31</t>
  </si>
  <si>
    <t>J32</t>
  </si>
  <si>
    <t>J33</t>
  </si>
  <si>
    <t>J34</t>
  </si>
  <si>
    <t>J35</t>
  </si>
  <si>
    <t>J44</t>
  </si>
  <si>
    <t>J45</t>
  </si>
  <si>
    <t>J47</t>
  </si>
  <si>
    <t>J84</t>
  </si>
  <si>
    <t>J96</t>
  </si>
  <si>
    <t>J98</t>
  </si>
  <si>
    <t>K01</t>
  </si>
  <si>
    <t>K03</t>
  </si>
  <si>
    <t>K08</t>
  </si>
  <si>
    <t>K11</t>
  </si>
  <si>
    <t>K12</t>
  </si>
  <si>
    <t>K13</t>
  </si>
  <si>
    <t>K20</t>
  </si>
  <si>
    <t>K21</t>
  </si>
  <si>
    <t>K22</t>
  </si>
  <si>
    <t>K25</t>
  </si>
  <si>
    <t>K26</t>
  </si>
  <si>
    <t>K27</t>
  </si>
  <si>
    <t>K29</t>
  </si>
  <si>
    <t>K30</t>
  </si>
  <si>
    <t>K31</t>
  </si>
  <si>
    <t>K35</t>
  </si>
  <si>
    <t>K40</t>
  </si>
  <si>
    <t>K42</t>
  </si>
  <si>
    <t>K43</t>
  </si>
  <si>
    <t>K44</t>
  </si>
  <si>
    <t>K50</t>
  </si>
  <si>
    <t>K51</t>
  </si>
  <si>
    <t>K52</t>
  </si>
  <si>
    <t>K57</t>
  </si>
  <si>
    <t>K58</t>
  </si>
  <si>
    <t>K59</t>
  </si>
  <si>
    <t>K60</t>
  </si>
  <si>
    <t>K61</t>
  </si>
  <si>
    <t>K62</t>
  </si>
  <si>
    <t>K63</t>
  </si>
  <si>
    <t>K64</t>
  </si>
  <si>
    <t>K70</t>
  </si>
  <si>
    <t>K72</t>
  </si>
  <si>
    <t>K74</t>
  </si>
  <si>
    <t>K76</t>
  </si>
  <si>
    <t>K80</t>
  </si>
  <si>
    <t>K83</t>
  </si>
  <si>
    <t>K85</t>
  </si>
  <si>
    <t>K86</t>
  </si>
  <si>
    <t>K90</t>
  </si>
  <si>
    <t>K91</t>
  </si>
  <si>
    <t>K92</t>
  </si>
  <si>
    <t>K95</t>
  </si>
  <si>
    <t>L01</t>
  </si>
  <si>
    <t>L02</t>
  </si>
  <si>
    <t>L03</t>
  </si>
  <si>
    <t>L05</t>
  </si>
  <si>
    <t>L08</t>
  </si>
  <si>
    <t>L20</t>
  </si>
  <si>
    <t>L21</t>
  </si>
  <si>
    <t>L22</t>
  </si>
  <si>
    <t>L23</t>
  </si>
  <si>
    <t>L24</t>
  </si>
  <si>
    <t>L25</t>
  </si>
  <si>
    <t>L27</t>
  </si>
  <si>
    <t>L28</t>
  </si>
  <si>
    <t>L29</t>
  </si>
  <si>
    <t>L30</t>
  </si>
  <si>
    <t>L40</t>
  </si>
  <si>
    <t>L41</t>
  </si>
  <si>
    <t>L42</t>
  </si>
  <si>
    <t>L43</t>
  </si>
  <si>
    <t>L44</t>
  </si>
  <si>
    <t>L50</t>
  </si>
  <si>
    <t>L53</t>
  </si>
  <si>
    <t>L56</t>
  </si>
  <si>
    <t>L57</t>
  </si>
  <si>
    <t>L60</t>
  </si>
  <si>
    <t>L63</t>
  </si>
  <si>
    <t>L64</t>
  </si>
  <si>
    <t>L65</t>
  </si>
  <si>
    <t>L66</t>
  </si>
  <si>
    <t>L68</t>
  </si>
  <si>
    <t>L70</t>
  </si>
  <si>
    <t>L71</t>
  </si>
  <si>
    <t>L73</t>
  </si>
  <si>
    <t>L74</t>
  </si>
  <si>
    <t>L80</t>
  </si>
  <si>
    <t>L81</t>
  </si>
  <si>
    <t>L82</t>
  </si>
  <si>
    <t>L83</t>
  </si>
  <si>
    <t>L84</t>
  </si>
  <si>
    <t>L85</t>
  </si>
  <si>
    <t>L88</t>
  </si>
  <si>
    <t>L89</t>
  </si>
  <si>
    <t>L90</t>
  </si>
  <si>
    <t>L92</t>
  </si>
  <si>
    <t>L93</t>
  </si>
  <si>
    <t>L95</t>
  </si>
  <si>
    <t>L97</t>
  </si>
  <si>
    <t>L98</t>
  </si>
  <si>
    <t>M04</t>
  </si>
  <si>
    <t>M05</t>
  </si>
  <si>
    <t>M06</t>
  </si>
  <si>
    <t>M07</t>
  </si>
  <si>
    <t>M08</t>
  </si>
  <si>
    <t>M10</t>
  </si>
  <si>
    <t>M12</t>
  </si>
  <si>
    <t>M13</t>
  </si>
  <si>
    <t>M14</t>
  </si>
  <si>
    <t>M15</t>
  </si>
  <si>
    <t>M16</t>
  </si>
  <si>
    <t>M17</t>
  </si>
  <si>
    <t>M19</t>
  </si>
  <si>
    <t>M1A</t>
  </si>
  <si>
    <t>M20</t>
  </si>
  <si>
    <t>M21</t>
  </si>
  <si>
    <t>M22</t>
  </si>
  <si>
    <t>M23</t>
  </si>
  <si>
    <t>M24</t>
  </si>
  <si>
    <t>M25</t>
  </si>
  <si>
    <t>M26</t>
  </si>
  <si>
    <t>M27</t>
  </si>
  <si>
    <t>M31</t>
  </si>
  <si>
    <t>M32</t>
  </si>
  <si>
    <t>M33</t>
  </si>
  <si>
    <t>M35</t>
  </si>
  <si>
    <t>M36</t>
  </si>
  <si>
    <t>M41</t>
  </si>
  <si>
    <t>M43</t>
  </si>
  <si>
    <t>M45</t>
  </si>
  <si>
    <t>M46</t>
  </si>
  <si>
    <t>M47</t>
  </si>
  <si>
    <t>M48</t>
  </si>
  <si>
    <t>M50</t>
  </si>
  <si>
    <t>M51</t>
  </si>
  <si>
    <t>M53</t>
  </si>
  <si>
    <t>M54</t>
  </si>
  <si>
    <t>M60</t>
  </si>
  <si>
    <t>M62</t>
  </si>
  <si>
    <t>M65</t>
  </si>
  <si>
    <t>M66</t>
  </si>
  <si>
    <t>M67</t>
  </si>
  <si>
    <t>M70</t>
  </si>
  <si>
    <t>M71</t>
  </si>
  <si>
    <t>M72</t>
  </si>
  <si>
    <t>M75</t>
  </si>
  <si>
    <t>M77</t>
  </si>
  <si>
    <t>M79</t>
  </si>
  <si>
    <t>M80</t>
  </si>
  <si>
    <t>M81</t>
  </si>
  <si>
    <t>M83</t>
  </si>
  <si>
    <t>M85</t>
  </si>
  <si>
    <t>M86</t>
  </si>
  <si>
    <t>M87</t>
  </si>
  <si>
    <t>M88</t>
  </si>
  <si>
    <t>M89</t>
  </si>
  <si>
    <t>M92</t>
  </si>
  <si>
    <t>M93</t>
  </si>
  <si>
    <t>M94</t>
  </si>
  <si>
    <t>M95</t>
  </si>
  <si>
    <t>M96</t>
  </si>
  <si>
    <t>M97</t>
  </si>
  <si>
    <t>M99</t>
  </si>
  <si>
    <t>N01</t>
  </si>
  <si>
    <t>N02</t>
  </si>
  <si>
    <t>N05</t>
  </si>
  <si>
    <t>N13</t>
  </si>
  <si>
    <t>N18</t>
  </si>
  <si>
    <t>N20</t>
  </si>
  <si>
    <t>N23</t>
  </si>
  <si>
    <t>N25</t>
  </si>
  <si>
    <t>N28</t>
  </si>
  <si>
    <t>N30</t>
  </si>
  <si>
    <t>N31</t>
  </si>
  <si>
    <t>N32</t>
  </si>
  <si>
    <t>N34</t>
  </si>
  <si>
    <t>N39</t>
  </si>
  <si>
    <t>N40</t>
  </si>
  <si>
    <t>N41</t>
  </si>
  <si>
    <t>N42</t>
  </si>
  <si>
    <t>N46</t>
  </si>
  <si>
    <t>N48</t>
  </si>
  <si>
    <t>N49</t>
  </si>
  <si>
    <t>N50</t>
  </si>
  <si>
    <t>N52</t>
  </si>
  <si>
    <t>N65</t>
  </si>
  <si>
    <t>N76</t>
  </si>
  <si>
    <t>N77</t>
  </si>
  <si>
    <t>N80</t>
  </si>
  <si>
    <t>N83</t>
  </si>
  <si>
    <t>N85</t>
  </si>
  <si>
    <t>N89</t>
  </si>
  <si>
    <t>N90</t>
  </si>
  <si>
    <t>N91</t>
  </si>
  <si>
    <t>N92</t>
  </si>
  <si>
    <t>N93</t>
  </si>
  <si>
    <t>N94</t>
  </si>
  <si>
    <t>N95</t>
  </si>
  <si>
    <t>N96</t>
  </si>
  <si>
    <t>N97</t>
  </si>
  <si>
    <t>O09</t>
  </si>
  <si>
    <t>O21</t>
  </si>
  <si>
    <t>O24</t>
  </si>
  <si>
    <t>O60</t>
  </si>
  <si>
    <t>O82</t>
  </si>
  <si>
    <t>O90</t>
  </si>
  <si>
    <t>O99</t>
  </si>
  <si>
    <t>P05</t>
  </si>
  <si>
    <t>P07</t>
  </si>
  <si>
    <t>P27</t>
  </si>
  <si>
    <t>P28</t>
  </si>
  <si>
    <t>Q21</t>
  </si>
  <si>
    <t>Q34</t>
  </si>
  <si>
    <t>Q38</t>
  </si>
  <si>
    <t>Q61</t>
  </si>
  <si>
    <t>Q65</t>
  </si>
  <si>
    <t>Q79</t>
  </si>
  <si>
    <t>Q82</t>
  </si>
  <si>
    <t>Q85</t>
  </si>
  <si>
    <t>Q87</t>
  </si>
  <si>
    <t>Q90</t>
  </si>
  <si>
    <t>R00</t>
  </si>
  <si>
    <t>R03</t>
  </si>
  <si>
    <t>R05</t>
  </si>
  <si>
    <t>R06</t>
  </si>
  <si>
    <t>R07</t>
  </si>
  <si>
    <t>R09</t>
  </si>
  <si>
    <t>R10</t>
  </si>
  <si>
    <t>R11</t>
  </si>
  <si>
    <t>R12</t>
  </si>
  <si>
    <t>R13</t>
  </si>
  <si>
    <t>R14</t>
  </si>
  <si>
    <t>R19</t>
  </si>
  <si>
    <t>R20</t>
  </si>
  <si>
    <t>R21</t>
  </si>
  <si>
    <t>R22</t>
  </si>
  <si>
    <t>R23</t>
  </si>
  <si>
    <t>R25</t>
  </si>
  <si>
    <t>R26</t>
  </si>
  <si>
    <t>R30</t>
  </si>
  <si>
    <t>R31</t>
  </si>
  <si>
    <t>R32</t>
  </si>
  <si>
    <t>R33</t>
  </si>
  <si>
    <t>R35</t>
  </si>
  <si>
    <t>R39</t>
  </si>
  <si>
    <t>R40</t>
  </si>
  <si>
    <t>R41</t>
  </si>
  <si>
    <t>R42</t>
  </si>
  <si>
    <t>R45</t>
  </si>
  <si>
    <t>R51</t>
  </si>
  <si>
    <t>R52</t>
  </si>
  <si>
    <t>R53</t>
  </si>
  <si>
    <t>R56</t>
  </si>
  <si>
    <t>R58</t>
  </si>
  <si>
    <t>R62</t>
  </si>
  <si>
    <t>R63</t>
  </si>
  <si>
    <t>R64</t>
  </si>
  <si>
    <t>R68</t>
  </si>
  <si>
    <t>R73</t>
  </si>
  <si>
    <t>R74</t>
  </si>
  <si>
    <t>R76</t>
  </si>
  <si>
    <t>R78</t>
  </si>
  <si>
    <t>R79</t>
  </si>
  <si>
    <t>R80</t>
  </si>
  <si>
    <t>R82</t>
  </si>
  <si>
    <t>R85</t>
  </si>
  <si>
    <t>R86</t>
  </si>
  <si>
    <t>R89</t>
  </si>
  <si>
    <t>R91</t>
  </si>
  <si>
    <t>R93</t>
  </si>
  <si>
    <t>R94</t>
  </si>
  <si>
    <t>R97</t>
  </si>
  <si>
    <t>S01</t>
  </si>
  <si>
    <t>S02</t>
  </si>
  <si>
    <t>S06</t>
  </si>
  <si>
    <t>S14</t>
  </si>
  <si>
    <t>S16</t>
  </si>
  <si>
    <t>S22</t>
  </si>
  <si>
    <t>S29</t>
  </si>
  <si>
    <t>S31</t>
  </si>
  <si>
    <t>S32</t>
  </si>
  <si>
    <t>S36</t>
  </si>
  <si>
    <t>S39</t>
  </si>
  <si>
    <t>S42</t>
  </si>
  <si>
    <t>S43</t>
  </si>
  <si>
    <t>S46</t>
  </si>
  <si>
    <t>S49</t>
  </si>
  <si>
    <t>S51</t>
  </si>
  <si>
    <t>S52</t>
  </si>
  <si>
    <t>S54</t>
  </si>
  <si>
    <t>S61</t>
  </si>
  <si>
    <t>S62</t>
  </si>
  <si>
    <t>S63</t>
  </si>
  <si>
    <t>S64</t>
  </si>
  <si>
    <t>S72</t>
  </si>
  <si>
    <t>S76</t>
  </si>
  <si>
    <t>S81</t>
  </si>
  <si>
    <t>S82</t>
  </si>
  <si>
    <t>S83</t>
  </si>
  <si>
    <t>S86</t>
  </si>
  <si>
    <t>S89</t>
  </si>
  <si>
    <t>S91</t>
  </si>
  <si>
    <t>S92</t>
  </si>
  <si>
    <t>S93</t>
  </si>
  <si>
    <t>S99</t>
  </si>
  <si>
    <t>T15</t>
  </si>
  <si>
    <t>T20</t>
  </si>
  <si>
    <t>T22</t>
  </si>
  <si>
    <t>T61</t>
  </si>
  <si>
    <t>T75</t>
  </si>
  <si>
    <t>T78</t>
  </si>
  <si>
    <t>T80</t>
  </si>
  <si>
    <t>T81</t>
  </si>
  <si>
    <t>T84</t>
  </si>
  <si>
    <t>T86</t>
  </si>
  <si>
    <t>T87</t>
  </si>
  <si>
    <t>U07</t>
  </si>
  <si>
    <t>U09</t>
  </si>
  <si>
    <t>V89</t>
  </si>
  <si>
    <t>W19</t>
  </si>
  <si>
    <t>W54</t>
  </si>
  <si>
    <t>A00</t>
  </si>
  <si>
    <t>Cholera due to Vibrio cholerae 01, biovar cholerae</t>
  </si>
  <si>
    <t>A01</t>
  </si>
  <si>
    <t>Typhoid fever, unspecified</t>
  </si>
  <si>
    <t>A02</t>
  </si>
  <si>
    <t>Salmonella enteritis</t>
  </si>
  <si>
    <t>A03</t>
  </si>
  <si>
    <t>Shigellosis due to Shigella dysenteriae</t>
  </si>
  <si>
    <t>Enteropathogenic Escherichia coli infection</t>
  </si>
  <si>
    <t>A05</t>
  </si>
  <si>
    <t>Foodborne staphylococcal intoxication</t>
  </si>
  <si>
    <t>A06</t>
  </si>
  <si>
    <t>Acute amebic dysentery</t>
  </si>
  <si>
    <t>A07</t>
  </si>
  <si>
    <t>Balantidiasis</t>
  </si>
  <si>
    <t>Rotaviral enteritis</t>
  </si>
  <si>
    <t>Infectious gastroenteritis and colitis, unspecified</t>
  </si>
  <si>
    <t>A15</t>
  </si>
  <si>
    <t>Tuberculosis of lung</t>
  </si>
  <si>
    <t>A17</t>
  </si>
  <si>
    <t>Tuberculous meningitis</t>
  </si>
  <si>
    <t>A18</t>
  </si>
  <si>
    <t>Tuberculosis of spine</t>
  </si>
  <si>
    <t>A19</t>
  </si>
  <si>
    <t>Acute miliary tuberculosis of a single specified site</t>
  </si>
  <si>
    <t>A20</t>
  </si>
  <si>
    <t>Bubonic plague</t>
  </si>
  <si>
    <t>A21</t>
  </si>
  <si>
    <t>Ulceroglandular tularemia</t>
  </si>
  <si>
    <t>A22</t>
  </si>
  <si>
    <t>Cutaneous anthrax</t>
  </si>
  <si>
    <t>A23</t>
  </si>
  <si>
    <t>Brucellosis due to Brucella melitensis</t>
  </si>
  <si>
    <t>A24</t>
  </si>
  <si>
    <t>Glanders</t>
  </si>
  <si>
    <t>A25</t>
  </si>
  <si>
    <t>Spirillosis</t>
  </si>
  <si>
    <t>A26</t>
  </si>
  <si>
    <t>Cutaneous erysipeloid</t>
  </si>
  <si>
    <t>A27</t>
  </si>
  <si>
    <t>Leptospirosis icterohemorrhagica</t>
  </si>
  <si>
    <t>A28</t>
  </si>
  <si>
    <t>Pasteurellosis</t>
  </si>
  <si>
    <t>A30</t>
  </si>
  <si>
    <t>Indeterminate leprosy</t>
  </si>
  <si>
    <t>Pulmonary mycobacterial infection</t>
  </si>
  <si>
    <t>A32</t>
  </si>
  <si>
    <t>Cutaneous listeriosis</t>
  </si>
  <si>
    <t>A33</t>
  </si>
  <si>
    <t>Tetanus neonatorum</t>
  </si>
  <si>
    <t>A34</t>
  </si>
  <si>
    <t>Obstetrical tetanus</t>
  </si>
  <si>
    <t>A35</t>
  </si>
  <si>
    <t>Other tetanus</t>
  </si>
  <si>
    <t>A36</t>
  </si>
  <si>
    <t>Pharyngeal diphtheria</t>
  </si>
  <si>
    <t>A37</t>
  </si>
  <si>
    <t>Whooping cough due to Bordetella pertussis without pneumonia</t>
  </si>
  <si>
    <t>A38</t>
  </si>
  <si>
    <t>Scarlet fever with otitis media</t>
  </si>
  <si>
    <t>A39</t>
  </si>
  <si>
    <t>Meningococcal meningitis</t>
  </si>
  <si>
    <t>A40</t>
  </si>
  <si>
    <t>Sepsis due to streptococcus, group A</t>
  </si>
  <si>
    <t>A41</t>
  </si>
  <si>
    <t>Sepsis due to Methicillin susceptible Staphylococcus aureus</t>
  </si>
  <si>
    <t>A42</t>
  </si>
  <si>
    <t>Pulmonary actinomycosis</t>
  </si>
  <si>
    <t>A43</t>
  </si>
  <si>
    <t>Pulmonary nocardiosis</t>
  </si>
  <si>
    <t>A44</t>
  </si>
  <si>
    <t>Systemic bartonellosis</t>
  </si>
  <si>
    <t>A46</t>
  </si>
  <si>
    <t>Erysipelas</t>
  </si>
  <si>
    <t>A48</t>
  </si>
  <si>
    <t>Gas gangrene</t>
  </si>
  <si>
    <t>Methicillin suscep staph infection, unsp site</t>
  </si>
  <si>
    <t>A50</t>
  </si>
  <si>
    <t>Early congenital syphilitic oculopathy</t>
  </si>
  <si>
    <t>Primary genital syphilis</t>
  </si>
  <si>
    <t>A52</t>
  </si>
  <si>
    <t>Cardiovascular syphilis, unspecified</t>
  </si>
  <si>
    <t>Latent syphilis, unspecified as early or late</t>
  </si>
  <si>
    <t>Gonococcal infection of lower genitourinary tract, unsp</t>
  </si>
  <si>
    <t>A55</t>
  </si>
  <si>
    <t>Chlamydial lymphogranuloma (venereum)</t>
  </si>
  <si>
    <t>A56</t>
  </si>
  <si>
    <t>Chlamydial infection of lower genitourinary tract, unsp</t>
  </si>
  <si>
    <t>A57</t>
  </si>
  <si>
    <t>Chancroid</t>
  </si>
  <si>
    <t>A58</t>
  </si>
  <si>
    <t>Granuloma inguinale</t>
  </si>
  <si>
    <t>A59</t>
  </si>
  <si>
    <t>Urogenital trichomoniasis, unspecified</t>
  </si>
  <si>
    <t>A60</t>
  </si>
  <si>
    <t>Herpesviral infection of urogenital system, unspecified</t>
  </si>
  <si>
    <t>Anogenital (venereal) warts</t>
  </si>
  <si>
    <t>A64</t>
  </si>
  <si>
    <t>Unspecified sexually transmitted disease</t>
  </si>
  <si>
    <t>A65</t>
  </si>
  <si>
    <t>Nonvenereal syphilis</t>
  </si>
  <si>
    <t>A66</t>
  </si>
  <si>
    <t>Initial lesions of yaws</t>
  </si>
  <si>
    <t>A67</t>
  </si>
  <si>
    <t>Primary lesions of pinta</t>
  </si>
  <si>
    <t>A68</t>
  </si>
  <si>
    <t>Louse-borne relapsing fever</t>
  </si>
  <si>
    <t>A69</t>
  </si>
  <si>
    <t>Necrotizing ulcerative stomatitis</t>
  </si>
  <si>
    <t>A70</t>
  </si>
  <si>
    <t>Chlamydia psittaci infections</t>
  </si>
  <si>
    <t>A71</t>
  </si>
  <si>
    <t>Initial stage of trachoma</t>
  </si>
  <si>
    <t>A74</t>
  </si>
  <si>
    <t>Chlamydial conjunctivitis</t>
  </si>
  <si>
    <t>A75</t>
  </si>
  <si>
    <t>Epidemic louse-borne typhus fever d/t Rickettsia prowazekii</t>
  </si>
  <si>
    <t>A77</t>
  </si>
  <si>
    <t>Spotted fever due to Rickettsia rickettsii</t>
  </si>
  <si>
    <t>A78</t>
  </si>
  <si>
    <t>Q fever</t>
  </si>
  <si>
    <t>A79</t>
  </si>
  <si>
    <t>Trench fever</t>
  </si>
  <si>
    <t>A80</t>
  </si>
  <si>
    <t>Acute paralytic poliomyelitis, vaccine-associated</t>
  </si>
  <si>
    <t>A81</t>
  </si>
  <si>
    <t>Creutzfeldt-Jakob disease, unspecified</t>
  </si>
  <si>
    <t>A82</t>
  </si>
  <si>
    <t>Sylvatic rabies</t>
  </si>
  <si>
    <t>A83</t>
  </si>
  <si>
    <t>Japanese encephalitis</t>
  </si>
  <si>
    <t>A84</t>
  </si>
  <si>
    <t>Far Eastern tick-borne encephalitis</t>
  </si>
  <si>
    <t>A85</t>
  </si>
  <si>
    <t>Enteroviral encephalitis</t>
  </si>
  <si>
    <t>A86</t>
  </si>
  <si>
    <t>Unspecified viral encephalitis</t>
  </si>
  <si>
    <t>A87</t>
  </si>
  <si>
    <t>Enteroviral meningitis</t>
  </si>
  <si>
    <t>A88</t>
  </si>
  <si>
    <t>Enteroviral exanthematous fever [Boston exanthem]</t>
  </si>
  <si>
    <t>A89</t>
  </si>
  <si>
    <t>Unspecified viral infection of central nervous system</t>
  </si>
  <si>
    <t>A90</t>
  </si>
  <si>
    <t>Dengue fever [classical dengue]</t>
  </si>
  <si>
    <t>A91</t>
  </si>
  <si>
    <t>Dengue hemorrhagic fever</t>
  </si>
  <si>
    <t>A92</t>
  </si>
  <si>
    <t>Chikungunya virus disease</t>
  </si>
  <si>
    <t>A93</t>
  </si>
  <si>
    <t>Oropouche virus disease</t>
  </si>
  <si>
    <t>A94</t>
  </si>
  <si>
    <t>Unspecified arthropod-borne viral fever</t>
  </si>
  <si>
    <t>A95</t>
  </si>
  <si>
    <t>Sylvatic yellow fever</t>
  </si>
  <si>
    <t>A96</t>
  </si>
  <si>
    <t>Junin hemorrhagic fever</t>
  </si>
  <si>
    <t>A98</t>
  </si>
  <si>
    <t>Crimean-Congo hemorrhagic fever</t>
  </si>
  <si>
    <t>A99</t>
  </si>
  <si>
    <t>Unspecified viral hemorrhagic fever</t>
  </si>
  <si>
    <t>Eczema herpeticum</t>
  </si>
  <si>
    <t>B01</t>
  </si>
  <si>
    <t>Varicella meningitis</t>
  </si>
  <si>
    <t>Zoster encephalitis</t>
  </si>
  <si>
    <t>B03</t>
  </si>
  <si>
    <t>Smallpox</t>
  </si>
  <si>
    <t>B04</t>
  </si>
  <si>
    <t>Monkeypox</t>
  </si>
  <si>
    <t>B05</t>
  </si>
  <si>
    <t>Measles complicated by encephalitis</t>
  </si>
  <si>
    <t>B06</t>
  </si>
  <si>
    <t>Rubella with neurological complication, unspecified</t>
  </si>
  <si>
    <t>Plantar wart</t>
  </si>
  <si>
    <t>B08</t>
  </si>
  <si>
    <t>Cowpox</t>
  </si>
  <si>
    <t>B09</t>
  </si>
  <si>
    <t>Unsp viral infection with skin and mucous membrane lesions</t>
  </si>
  <si>
    <t>B10</t>
  </si>
  <si>
    <t>Human herpesvirus 6 encephalitis</t>
  </si>
  <si>
    <t>B15</t>
  </si>
  <si>
    <t>Hepatitis A with hepatic coma</t>
  </si>
  <si>
    <t>B16</t>
  </si>
  <si>
    <t>Acute hepatitis B with delta-agent with hepatic coma</t>
  </si>
  <si>
    <t>Acute delta-(super) infection of hepatitis B carrier</t>
  </si>
  <si>
    <t>Chronic viral hepatitis B with delta-agent</t>
  </si>
  <si>
    <t>B19</t>
  </si>
  <si>
    <t>Unspecified viral hepatitis with hepatic coma</t>
  </si>
  <si>
    <t>Human immunodeficiency virus [HIV] disease</t>
  </si>
  <si>
    <t>Cytomegaloviral pneumonitis</t>
  </si>
  <si>
    <t>B26</t>
  </si>
  <si>
    <t>Mumps orchitis</t>
  </si>
  <si>
    <t>Gammaherpesviral mononucleosis without complication</t>
  </si>
  <si>
    <t>B30</t>
  </si>
  <si>
    <t>Keratoconjunctivitis due to adenovirus</t>
  </si>
  <si>
    <t>B33</t>
  </si>
  <si>
    <t>Epidemic myalgia</t>
  </si>
  <si>
    <t>Adenovirus infection, unspecified</t>
  </si>
  <si>
    <t>Tinea barbae and tinea capitis</t>
  </si>
  <si>
    <t>Pityriasis versicolor</t>
  </si>
  <si>
    <t>Candidal stomatitis</t>
  </si>
  <si>
    <t>B38</t>
  </si>
  <si>
    <t>Acute pulmonary coccidioidomycosis</t>
  </si>
  <si>
    <t>B39</t>
  </si>
  <si>
    <t>Acute pulmonary histoplasmosis capsulati</t>
  </si>
  <si>
    <t>B40</t>
  </si>
  <si>
    <t>Acute pulmonary blastomycosis</t>
  </si>
  <si>
    <t>B41</t>
  </si>
  <si>
    <t>Pulmonary paracoccidioidomycosis</t>
  </si>
  <si>
    <t>B42</t>
  </si>
  <si>
    <t>Pulmonary sporotrichosis</t>
  </si>
  <si>
    <t>B43</t>
  </si>
  <si>
    <t>Cutaneous chromomycosis</t>
  </si>
  <si>
    <t>Invasive pulmonary aspergillosis</t>
  </si>
  <si>
    <t>B45</t>
  </si>
  <si>
    <t>Pulmonary cryptococcosis</t>
  </si>
  <si>
    <t>B46</t>
  </si>
  <si>
    <t>Pulmonary mucormycosis</t>
  </si>
  <si>
    <t>B47</t>
  </si>
  <si>
    <t>Eumycetoma</t>
  </si>
  <si>
    <t>B48</t>
  </si>
  <si>
    <t>Lobomycosis</t>
  </si>
  <si>
    <t>B49</t>
  </si>
  <si>
    <t>Unspecified mycosis</t>
  </si>
  <si>
    <t>B50</t>
  </si>
  <si>
    <t>Plasmodium falciparum malaria with cerebral complications</t>
  </si>
  <si>
    <t>B51</t>
  </si>
  <si>
    <t>Plasmodium vivax malaria with rupture of spleen</t>
  </si>
  <si>
    <t>B52</t>
  </si>
  <si>
    <t>Plasmodium malariae malaria with nephropathy</t>
  </si>
  <si>
    <t>B53</t>
  </si>
  <si>
    <t>Plasmodium ovale malaria</t>
  </si>
  <si>
    <t>B54</t>
  </si>
  <si>
    <t>Unspecified malaria</t>
  </si>
  <si>
    <t>B55</t>
  </si>
  <si>
    <t>Visceral leishmaniasis</t>
  </si>
  <si>
    <t>B56</t>
  </si>
  <si>
    <t>Gambiense trypanosomiasis</t>
  </si>
  <si>
    <t>B57</t>
  </si>
  <si>
    <t>Acute Chagas' disease with heart involvement</t>
  </si>
  <si>
    <t>B58</t>
  </si>
  <si>
    <t>Toxoplasma oculopathy, unspecified</t>
  </si>
  <si>
    <t>B59</t>
  </si>
  <si>
    <t>Pneumocystosis</t>
  </si>
  <si>
    <t>B60</t>
  </si>
  <si>
    <t>Babesiosis</t>
  </si>
  <si>
    <t>B64</t>
  </si>
  <si>
    <t>Unspecified protozoal disease</t>
  </si>
  <si>
    <t>B65</t>
  </si>
  <si>
    <t>Schistosomiasis due to Schistosoma haematobium</t>
  </si>
  <si>
    <t>B66</t>
  </si>
  <si>
    <t>Opisthorchiasis</t>
  </si>
  <si>
    <t>B67</t>
  </si>
  <si>
    <t>Echinococcus granulosus infection of liver</t>
  </si>
  <si>
    <t>B68</t>
  </si>
  <si>
    <t>Taenia solium taeniasis</t>
  </si>
  <si>
    <t>B69</t>
  </si>
  <si>
    <t>Cysticercosis of central nervous system</t>
  </si>
  <si>
    <t>B70</t>
  </si>
  <si>
    <t>Diphyllobothriasis</t>
  </si>
  <si>
    <t>B71</t>
  </si>
  <si>
    <t>Hymenolepiasis</t>
  </si>
  <si>
    <t>B72</t>
  </si>
  <si>
    <t>Dracunculiasis</t>
  </si>
  <si>
    <t>B73</t>
  </si>
  <si>
    <t>Onchocerciasis with eye involvement, unspecified</t>
  </si>
  <si>
    <t>B74</t>
  </si>
  <si>
    <t>Filariasis due to Wuchereria bancrofti</t>
  </si>
  <si>
    <t>B75</t>
  </si>
  <si>
    <t>Trichinellosis</t>
  </si>
  <si>
    <t>B76</t>
  </si>
  <si>
    <t>Ancylostomiasis</t>
  </si>
  <si>
    <t>B77</t>
  </si>
  <si>
    <t>Ascariasis with intestinal complications</t>
  </si>
  <si>
    <t>B78</t>
  </si>
  <si>
    <t>Intestinal strongyloidiasis</t>
  </si>
  <si>
    <t>B79</t>
  </si>
  <si>
    <t>Trichuriasis</t>
  </si>
  <si>
    <t>Enterobiasis</t>
  </si>
  <si>
    <t>B81</t>
  </si>
  <si>
    <t>Anisakiasis</t>
  </si>
  <si>
    <t>Intestinal helminthiasis, unspecified</t>
  </si>
  <si>
    <t>B83</t>
  </si>
  <si>
    <t>Visceral larva migrans</t>
  </si>
  <si>
    <t>Pediculosis due to Pediculus humanus capitis</t>
  </si>
  <si>
    <t>Scabies</t>
  </si>
  <si>
    <t>B87</t>
  </si>
  <si>
    <t>Cutaneous myiasis</t>
  </si>
  <si>
    <t>Other acariasis</t>
  </si>
  <si>
    <t>Unspecified parasitic disease</t>
  </si>
  <si>
    <t>B90</t>
  </si>
  <si>
    <t>Sequelae of central nervous system tuberculosis</t>
  </si>
  <si>
    <t>B91</t>
  </si>
  <si>
    <t>Sequelae of poliomyelitis</t>
  </si>
  <si>
    <t>B92</t>
  </si>
  <si>
    <t>Sequelae of leprosy</t>
  </si>
  <si>
    <t>B94</t>
  </si>
  <si>
    <t>Sequelae of trachoma</t>
  </si>
  <si>
    <t>Streptococcus, group A, causing diseases classd elswhr</t>
  </si>
  <si>
    <t>Mycoplasma pneumoniae as the cause of diseases classd elswhr</t>
  </si>
  <si>
    <t>B97</t>
  </si>
  <si>
    <t>Adenovirus as the cause of diseases classified elsewhere</t>
  </si>
  <si>
    <t>B99</t>
  </si>
  <si>
    <t>Other infectious disease</t>
  </si>
  <si>
    <t>C00</t>
  </si>
  <si>
    <t>Malignant neoplasm of external upper lip</t>
  </si>
  <si>
    <t>C01</t>
  </si>
  <si>
    <t>Malignant neoplasm of base of tongue</t>
  </si>
  <si>
    <t>C02</t>
  </si>
  <si>
    <t>Malignant neoplasm of dorsal surface of tongue</t>
  </si>
  <si>
    <t>C03</t>
  </si>
  <si>
    <t>Malignant neoplasm of upper gum</t>
  </si>
  <si>
    <t>C04</t>
  </si>
  <si>
    <t>Malignant neoplasm of anterior floor of mouth</t>
  </si>
  <si>
    <t>C05</t>
  </si>
  <si>
    <t>Malignant neoplasm of hard palate</t>
  </si>
  <si>
    <t>C06</t>
  </si>
  <si>
    <t>Malignant neoplasm of cheek mucosa</t>
  </si>
  <si>
    <t>C07</t>
  </si>
  <si>
    <t>Malignant neoplasm of parotid gland</t>
  </si>
  <si>
    <t>C08</t>
  </si>
  <si>
    <t>Malignant neoplasm of submandibular gland</t>
  </si>
  <si>
    <t>C09</t>
  </si>
  <si>
    <t>Malignant neoplasm of tonsillar fossa</t>
  </si>
  <si>
    <t>Malignant neoplasm of vallecula</t>
  </si>
  <si>
    <t>C11</t>
  </si>
  <si>
    <t>Malignant neoplasm of superior wall of nasopharynx</t>
  </si>
  <si>
    <t>C12</t>
  </si>
  <si>
    <t>Malignant neoplasm of pyriform sinus</t>
  </si>
  <si>
    <t>C13</t>
  </si>
  <si>
    <t>Malignant neoplasm of postcricoid region</t>
  </si>
  <si>
    <t>C14</t>
  </si>
  <si>
    <t>Malignant neoplasm of pharynx, unspecified</t>
  </si>
  <si>
    <t>Malignant neoplasm of upper third of esophagus</t>
  </si>
  <si>
    <t>Malignant neoplasm of cardia</t>
  </si>
  <si>
    <t>Malignant neoplasm of duodenum</t>
  </si>
  <si>
    <t>Malignant neoplasm of cecum</t>
  </si>
  <si>
    <t>Malignant neoplasm of rectosigmoid junction</t>
  </si>
  <si>
    <t>Malignant neoplasm of rectum</t>
  </si>
  <si>
    <t>Malignant neoplasm of anus, unspecified</t>
  </si>
  <si>
    <t>Liver cell carcinoma</t>
  </si>
  <si>
    <t>C23</t>
  </si>
  <si>
    <t>Malignant neoplasm of gallbladder</t>
  </si>
  <si>
    <t>C24</t>
  </si>
  <si>
    <t>Malignant neoplasm of extrahepatic bile duct</t>
  </si>
  <si>
    <t>Malignant neoplasm of head of pancreas</t>
  </si>
  <si>
    <t>C26</t>
  </si>
  <si>
    <t>Malignant neoplasm of intestinal tract, part unspecified</t>
  </si>
  <si>
    <t>C30</t>
  </si>
  <si>
    <t>Malignant neoplasm of nasal cavity</t>
  </si>
  <si>
    <t>C31</t>
  </si>
  <si>
    <t>Malignant neoplasm of maxillary sinus</t>
  </si>
  <si>
    <t>Malignant neoplasm of glottis</t>
  </si>
  <si>
    <t>C33</t>
  </si>
  <si>
    <t>Malignant neoplasm of trachea</t>
  </si>
  <si>
    <t>Malignant neoplasm of unspecified main bronchus</t>
  </si>
  <si>
    <t>C37</t>
  </si>
  <si>
    <t>Malignant neoplasm of thymus</t>
  </si>
  <si>
    <t>C38</t>
  </si>
  <si>
    <t>Malignant neoplasm of heart</t>
  </si>
  <si>
    <t>C39</t>
  </si>
  <si>
    <t>Malignant neoplasm of upper respiratory tract, part unsp</t>
  </si>
  <si>
    <t>C40</t>
  </si>
  <si>
    <t>Malig neoplasm of scapula and long bones of unsp upper limb</t>
  </si>
  <si>
    <t>Malignant neoplasm of bones of skull and face</t>
  </si>
  <si>
    <t>Malignant melanoma of lip</t>
  </si>
  <si>
    <t>Unspecified malignant neoplasm of skin of lip</t>
  </si>
  <si>
    <t>C45</t>
  </si>
  <si>
    <t>Mesothelioma of pleura</t>
  </si>
  <si>
    <t>C46</t>
  </si>
  <si>
    <t>Kaposi's sarcoma of skin</t>
  </si>
  <si>
    <t>C47</t>
  </si>
  <si>
    <t>Malignant neoplasm of prph nerves of head, face and neck</t>
  </si>
  <si>
    <t>Malignant neoplasm of retroperitoneum</t>
  </si>
  <si>
    <t>Malig neoplm of conn and soft tissue of head, face and neck</t>
  </si>
  <si>
    <t>C4A</t>
  </si>
  <si>
    <t>Merkel cell carcinoma of lip</t>
  </si>
  <si>
    <t>Malignant neoplasm of nipple and areola, right female breast</t>
  </si>
  <si>
    <t>C51</t>
  </si>
  <si>
    <t>Malignant neoplasm of labium majus</t>
  </si>
  <si>
    <t>C52</t>
  </si>
  <si>
    <t>Malignant neoplasm of vagina</t>
  </si>
  <si>
    <t>C53</t>
  </si>
  <si>
    <t>Malignant neoplasm of endocervix</t>
  </si>
  <si>
    <t>Malignant neoplasm of isthmus uteri</t>
  </si>
  <si>
    <t>Malignant neoplasm of uterus, part unspecified</t>
  </si>
  <si>
    <t>Malignant neoplasm of right ovary</t>
  </si>
  <si>
    <t>Malignant neoplasm of unspecified fallopian tube</t>
  </si>
  <si>
    <t>C58</t>
  </si>
  <si>
    <t>Malignant neoplasm of placenta</t>
  </si>
  <si>
    <t>C60</t>
  </si>
  <si>
    <t>Malignant neoplasm of prepuce</t>
  </si>
  <si>
    <t>Malignant neoplasm of prostate</t>
  </si>
  <si>
    <t>C62</t>
  </si>
  <si>
    <t>Malignant neoplasm of unspecified undescended testis</t>
  </si>
  <si>
    <t>C63</t>
  </si>
  <si>
    <t>Malignant neoplasm of unspecified epididymis</t>
  </si>
  <si>
    <t>Malignant neoplasm of right kidney, except renal pelvis</t>
  </si>
  <si>
    <t>C65</t>
  </si>
  <si>
    <t>Malignant neoplasm of right renal pelvis</t>
  </si>
  <si>
    <t>C66</t>
  </si>
  <si>
    <t>Malignant neoplasm of right ureter</t>
  </si>
  <si>
    <t>Malignant neoplasm of trigone of bladder</t>
  </si>
  <si>
    <t>C68</t>
  </si>
  <si>
    <t>Malignant neoplasm of urethra</t>
  </si>
  <si>
    <t>C69</t>
  </si>
  <si>
    <t>Malignant neoplasm of unspecified conjunctiva</t>
  </si>
  <si>
    <t>C70</t>
  </si>
  <si>
    <t>Malignant neoplasm of cerebral meninges</t>
  </si>
  <si>
    <t>Malignant neoplasm of cerebrum, except lobes and ventricles</t>
  </si>
  <si>
    <t>C72</t>
  </si>
  <si>
    <t>Malignant neoplasm of spinal cord</t>
  </si>
  <si>
    <t>Malignant neoplasm of thyroid gland</t>
  </si>
  <si>
    <t>Malignant neoplasm of cortex of unspecified adrenal gland</t>
  </si>
  <si>
    <t>C75</t>
  </si>
  <si>
    <t>Malignant neoplasm of parathyroid gland</t>
  </si>
  <si>
    <t>C76</t>
  </si>
  <si>
    <t>Malignant neoplasm of head, face and neck</t>
  </si>
  <si>
    <t>Sec and unsp malig neoplasm of nodes of head, face and neck</t>
  </si>
  <si>
    <t>Secondary malignant neoplasm of unspecified lung</t>
  </si>
  <si>
    <t>Secondary malignant neoplasm of unsp kidney and renal pelvis</t>
  </si>
  <si>
    <t>Malignant carcinoid tumor of unspecified site</t>
  </si>
  <si>
    <t>C7B</t>
  </si>
  <si>
    <t>Secondary carcinoid tumors, unspecified site</t>
  </si>
  <si>
    <t>Disseminated malignant neoplasm, unspecified</t>
  </si>
  <si>
    <t>Nodular lymphocyte predominant Hodgkin lymphoma, unsp site</t>
  </si>
  <si>
    <t>Follicular lymphoma grade I, unspecified site</t>
  </si>
  <si>
    <t>Small cell B-cell lymphoma, unspecified site</t>
  </si>
  <si>
    <t>Mycosis fungoides, unspecified site</t>
  </si>
  <si>
    <t>Unspecified B-cell lymphoma, unspecified site</t>
  </si>
  <si>
    <t>C86</t>
  </si>
  <si>
    <t>Extranodal NK/T-cell lymphoma, nasal type</t>
  </si>
  <si>
    <t>C88</t>
  </si>
  <si>
    <t>Waldenstrom macroglobulinemia</t>
  </si>
  <si>
    <t>Multiple myeloma not having achieved remission</t>
  </si>
  <si>
    <t>Acute lymphoblastic leukemia not having achieved remission</t>
  </si>
  <si>
    <t>Acute myeloblastic leukemia, not having achieved remission</t>
  </si>
  <si>
    <t>C93</t>
  </si>
  <si>
    <t>Acute monoblastic/monocytic leukemia, not achieve remission</t>
  </si>
  <si>
    <t>C94</t>
  </si>
  <si>
    <t>Acute erythroid leukemia, not having achieved remission</t>
  </si>
  <si>
    <t>Acute leukemia of unsp cell type not achieve remission</t>
  </si>
  <si>
    <t>C96</t>
  </si>
  <si>
    <t>Multifocal and multisystemic Langerhans-cell histiocytosis</t>
  </si>
  <si>
    <t>D00</t>
  </si>
  <si>
    <t>Carcinoma in situ of oral cavity, unspecified site</t>
  </si>
  <si>
    <t>D01</t>
  </si>
  <si>
    <t>Carcinoma in situ of colon</t>
  </si>
  <si>
    <t>D02</t>
  </si>
  <si>
    <t>Carcinoma in situ of larynx</t>
  </si>
  <si>
    <t>D03</t>
  </si>
  <si>
    <t>Melanoma in situ of lip</t>
  </si>
  <si>
    <t>D04</t>
  </si>
  <si>
    <t>Carcinoma in situ of skin of lip</t>
  </si>
  <si>
    <t>D05</t>
  </si>
  <si>
    <t>Lobular carcinoma in situ of unspecified breast</t>
  </si>
  <si>
    <t>D06</t>
  </si>
  <si>
    <t>Carcinoma in situ of endocervix</t>
  </si>
  <si>
    <t>D07</t>
  </si>
  <si>
    <t>Carcinoma in situ of endometrium</t>
  </si>
  <si>
    <t>D09</t>
  </si>
  <si>
    <t>Carcinoma in situ of bladder</t>
  </si>
  <si>
    <t>D10</t>
  </si>
  <si>
    <t>Benign neoplasm of lip</t>
  </si>
  <si>
    <t>D11</t>
  </si>
  <si>
    <t>Benign neoplasm of parotid gland</t>
  </si>
  <si>
    <t>D12</t>
  </si>
  <si>
    <t>Benign neoplasm of cecum</t>
  </si>
  <si>
    <t>D13</t>
  </si>
  <si>
    <t>Benign neoplasm of esophagus</t>
  </si>
  <si>
    <t>D14</t>
  </si>
  <si>
    <t>Benign neoplasm of mid ear, nasl cav and accessory sinuses</t>
  </si>
  <si>
    <t>D15</t>
  </si>
  <si>
    <t>Benign neoplasm of thymus</t>
  </si>
  <si>
    <t>D16</t>
  </si>
  <si>
    <t>Benign neoplasm of scapula and long bones of unsp upper limb</t>
  </si>
  <si>
    <t>D17</t>
  </si>
  <si>
    <t>Ben lipomatous neoplm of skin, subcu of head, face and neck</t>
  </si>
  <si>
    <t>D18</t>
  </si>
  <si>
    <t>Hemangioma unspecified site</t>
  </si>
  <si>
    <t>D19</t>
  </si>
  <si>
    <t>Benign neoplasm of mesothelial tissue of pleura</t>
  </si>
  <si>
    <t>D20</t>
  </si>
  <si>
    <t>Benign neoplasm of soft tissue of retroperitoneum</t>
  </si>
  <si>
    <t>D21</t>
  </si>
  <si>
    <t>Benign neoplasm of connctv/soft tiss of head, face and neck</t>
  </si>
  <si>
    <t>D22</t>
  </si>
  <si>
    <t>Melanocytic nevi of lip</t>
  </si>
  <si>
    <t>D23</t>
  </si>
  <si>
    <t>Other benign neoplasm of skin of lip</t>
  </si>
  <si>
    <t>D24</t>
  </si>
  <si>
    <t>Benign neoplasm of right breast</t>
  </si>
  <si>
    <t>Submucous leiomyoma of uterus</t>
  </si>
  <si>
    <t>D26</t>
  </si>
  <si>
    <t>Other benign neoplasm of cervix uteri</t>
  </si>
  <si>
    <t>D27</t>
  </si>
  <si>
    <t>Benign neoplasm of right ovary</t>
  </si>
  <si>
    <t>D28</t>
  </si>
  <si>
    <t>Benign neoplasm of vulva</t>
  </si>
  <si>
    <t>Benign neoplasm of penis</t>
  </si>
  <si>
    <t>D30</t>
  </si>
  <si>
    <t>Benign neoplasm of unspecified kidney</t>
  </si>
  <si>
    <t>D31</t>
  </si>
  <si>
    <t>Benign neoplasm of unspecified conjunctiva</t>
  </si>
  <si>
    <t>Benign neoplasm of cerebral meninges</t>
  </si>
  <si>
    <t>D33</t>
  </si>
  <si>
    <t>Benign neoplasm of brain, supratentorial</t>
  </si>
  <si>
    <t>D34</t>
  </si>
  <si>
    <t>Benign neoplasm of thyroid gland</t>
  </si>
  <si>
    <t>Benign neoplasm of unspecified adrenal gland</t>
  </si>
  <si>
    <t>D36</t>
  </si>
  <si>
    <t>Benign neoplasm of lymph nodes</t>
  </si>
  <si>
    <t>D37</t>
  </si>
  <si>
    <t>Neoplasm of uncertain behavior of lip</t>
  </si>
  <si>
    <t>D38</t>
  </si>
  <si>
    <t>Neoplasm of uncertain behavior of larynx</t>
  </si>
  <si>
    <t>D39</t>
  </si>
  <si>
    <t>Neoplasm of uncertain behavior of uterus</t>
  </si>
  <si>
    <t>Benign carcinoid tumor of unspecified site</t>
  </si>
  <si>
    <t>D40</t>
  </si>
  <si>
    <t>Neoplasm of uncertain behavior of prostate</t>
  </si>
  <si>
    <t>D41</t>
  </si>
  <si>
    <t>Neoplasm of uncertain behavior of unspecified kidney</t>
  </si>
  <si>
    <t>D42</t>
  </si>
  <si>
    <t>Neoplasm of uncertain behavior of cerebral meninges</t>
  </si>
  <si>
    <t>Neoplasm of uncertain behavior of brain, supratentorial</t>
  </si>
  <si>
    <t>D44</t>
  </si>
  <si>
    <t>Neoplasm of uncertain behavior of thyroid gland</t>
  </si>
  <si>
    <t>Polycythemia vera</t>
  </si>
  <si>
    <t>D46</t>
  </si>
  <si>
    <t>Refractory anemia without ring sideroblasts, so stated</t>
  </si>
  <si>
    <t>Histiocytic and mast cell tumors of uncertain behavior</t>
  </si>
  <si>
    <t>Neoplasm of uncertain behavior of bone/artic cartl</t>
  </si>
  <si>
    <t>D49</t>
  </si>
  <si>
    <t>Neoplasm of unspecified behavior of digestive system</t>
  </si>
  <si>
    <t>Iron deficiency anemia secondary to blood loss (chronic)</t>
  </si>
  <si>
    <t>D51</t>
  </si>
  <si>
    <t>Vitamin B12 defic anemia due to intrinsic factor deficiency</t>
  </si>
  <si>
    <t>D52</t>
  </si>
  <si>
    <t>Dietary folate deficiency anemia</t>
  </si>
  <si>
    <t>D53</t>
  </si>
  <si>
    <t>Protein deficiency anemia</t>
  </si>
  <si>
    <t>D55</t>
  </si>
  <si>
    <t>Anemia due to glucose-6-phosphate dehydrogenase deficiency</t>
  </si>
  <si>
    <t>Alpha thalassemia</t>
  </si>
  <si>
    <t>Hb-SS disease with crisis, unspecified</t>
  </si>
  <si>
    <t>D58</t>
  </si>
  <si>
    <t>Hereditary spherocytosis</t>
  </si>
  <si>
    <t>Drug-induced autoimmune hemolytic anemia</t>
  </si>
  <si>
    <t>D60</t>
  </si>
  <si>
    <t>Chronic acquired pure red cell aplasia</t>
  </si>
  <si>
    <t>Constitutional (pure) red blood cell aplasia</t>
  </si>
  <si>
    <t>D62</t>
  </si>
  <si>
    <t>Acute posthemorrhagic anemia</t>
  </si>
  <si>
    <t>Anemia in neoplastic disease</t>
  </si>
  <si>
    <t>Hereditary sideroblastic anemia</t>
  </si>
  <si>
    <t>D65</t>
  </si>
  <si>
    <t>Disseminated intravascular coagulation</t>
  </si>
  <si>
    <t>D66</t>
  </si>
  <si>
    <t>Hereditary factor VIII deficiency</t>
  </si>
  <si>
    <t>D67</t>
  </si>
  <si>
    <t>Hereditary factor IX deficiency</t>
  </si>
  <si>
    <t>Von Willebrand's disease</t>
  </si>
  <si>
    <t>Allergic purpura</t>
  </si>
  <si>
    <t>Congenital agranulocytosis</t>
  </si>
  <si>
    <t>D71</t>
  </si>
  <si>
    <t>Functional disorders of polymorphonuclear neutrophils</t>
  </si>
  <si>
    <t>Genetic anomalies of leukocytes</t>
  </si>
  <si>
    <t>D73</t>
  </si>
  <si>
    <t>Hyposplenism</t>
  </si>
  <si>
    <t>D74</t>
  </si>
  <si>
    <t>Congenital methemoglobinemia</t>
  </si>
  <si>
    <t>Familial erythrocytosis</t>
  </si>
  <si>
    <t>D76</t>
  </si>
  <si>
    <t>Hemophagocytic lymphohistiocytosis</t>
  </si>
  <si>
    <t>D77</t>
  </si>
  <si>
    <t>Oth disord of bld/bld-frm organs in diseases classd elswhr</t>
  </si>
  <si>
    <t>D78</t>
  </si>
  <si>
    <t>Intraop hemor/hemtom of the spleen comp a proc on the spleen</t>
  </si>
  <si>
    <t>Hereditary hypogammaglobulinemia</t>
  </si>
  <si>
    <t>D81</t>
  </si>
  <si>
    <t>Severe combined immunodeficiency with reticular dysgenesis</t>
  </si>
  <si>
    <t>D82</t>
  </si>
  <si>
    <t>Wiskott-Aldrich syndrome</t>
  </si>
  <si>
    <t>Com variab immunodef w predom abnlt of B-cell nums &amp; functn</t>
  </si>
  <si>
    <t>Lymphocyte function antigen-1 [LFA-1] defect</t>
  </si>
  <si>
    <t>Sarcoidosis of lung</t>
  </si>
  <si>
    <t>Polyclonal hypergammaglobulinemia</t>
  </si>
  <si>
    <t>E00</t>
  </si>
  <si>
    <t>Congenital iodine-deficiency syndrome, neurological type</t>
  </si>
  <si>
    <t>E01</t>
  </si>
  <si>
    <t>Iodine-deficiency related diffuse (endemic) goiter</t>
  </si>
  <si>
    <t>E02</t>
  </si>
  <si>
    <t>Subclinical iodine-deficiency hypothyroidism</t>
  </si>
  <si>
    <t>Congenital hypothyroidism with diffuse goiter</t>
  </si>
  <si>
    <t>Nontoxic diffuse goiter</t>
  </si>
  <si>
    <t>E05</t>
  </si>
  <si>
    <t>Thyrotoxicosis w diffuse goiter w/o thyrotoxic crisis</t>
  </si>
  <si>
    <t>Acute thyroiditis</t>
  </si>
  <si>
    <t>Hypersecretion of calcitonin</t>
  </si>
  <si>
    <t>Diab d/t undrl cond w hyprosm w/o nonket hyprgly-hypros coma</t>
  </si>
  <si>
    <t>E09</t>
  </si>
  <si>
    <t>Drug/chem diab w hyprosm w/o nonket hyprgly-hypros coma</t>
  </si>
  <si>
    <t>Type 1 diabetes mellitus with ketoacidosis without coma</t>
  </si>
  <si>
    <t>Type 2 diab w hyprosm w/o nonket hyprgly-hypros coma (NKHHC)</t>
  </si>
  <si>
    <t>Oth diab w hyprosm w/o nonket hyprgly-hypros coma (NKHHC)</t>
  </si>
  <si>
    <t>E15</t>
  </si>
  <si>
    <t>Nondiabetic hypoglycemic coma</t>
  </si>
  <si>
    <t>Drug-induced hypoglycemia without coma</t>
  </si>
  <si>
    <t>E20</t>
  </si>
  <si>
    <t>Idiopathic hypoparathyroidism</t>
  </si>
  <si>
    <t>Primary hyperparathyroidism</t>
  </si>
  <si>
    <t>Acromegaly and pituitary gigantism</t>
  </si>
  <si>
    <t>Hypopituitarism</t>
  </si>
  <si>
    <t>Pituitary-dependent Cushing's disease</t>
  </si>
  <si>
    <t>E25</t>
  </si>
  <si>
    <t>Congenital adrenogenital disorders assoc w enzyme deficiency</t>
  </si>
  <si>
    <t>Conn's syndrome</t>
  </si>
  <si>
    <t>Other adrenocortical overactivity</t>
  </si>
  <si>
    <t>Estrogen excess</t>
  </si>
  <si>
    <t>Testicular hyperfunction</t>
  </si>
  <si>
    <t>Delayed puberty</t>
  </si>
  <si>
    <t>E31</t>
  </si>
  <si>
    <t>Autoimmune polyglandular failure</t>
  </si>
  <si>
    <t>E32</t>
  </si>
  <si>
    <t>Persistent hyperplasia of thymus</t>
  </si>
  <si>
    <t>Carcinoid syndrome</t>
  </si>
  <si>
    <t>E35</t>
  </si>
  <si>
    <t>Disorders of endocrine glands in diseases classd elswhr</t>
  </si>
  <si>
    <t>E36</t>
  </si>
  <si>
    <t>Intraop hemor/hemtom of endo sys org comp an endo sys proc</t>
  </si>
  <si>
    <t>E40</t>
  </si>
  <si>
    <t>Kwashiorkor</t>
  </si>
  <si>
    <t>E41</t>
  </si>
  <si>
    <t>Nutritional marasmus</t>
  </si>
  <si>
    <t>E42</t>
  </si>
  <si>
    <t>Marasmic kwashiorkor</t>
  </si>
  <si>
    <t>E43</t>
  </si>
  <si>
    <t>Unspecified severe protein-calorie malnutrition</t>
  </si>
  <si>
    <t>E44</t>
  </si>
  <si>
    <t>Moderate protein-calorie malnutrition</t>
  </si>
  <si>
    <t>E45</t>
  </si>
  <si>
    <t>Retarded development following protein-calorie malnutrition</t>
  </si>
  <si>
    <t>E46</t>
  </si>
  <si>
    <t>Unspecified protein-calorie malnutrition</t>
  </si>
  <si>
    <t>E50</t>
  </si>
  <si>
    <t>Vitamin A deficiency with conjunctival xerosis</t>
  </si>
  <si>
    <t>E51</t>
  </si>
  <si>
    <t>Dry beriberi</t>
  </si>
  <si>
    <t>E52</t>
  </si>
  <si>
    <t>Niacin deficiency [pellagra]</t>
  </si>
  <si>
    <t>Riboflavin deficiency</t>
  </si>
  <si>
    <t>E54</t>
  </si>
  <si>
    <t>Ascorbic acid deficiency</t>
  </si>
  <si>
    <t>Rickets, active</t>
  </si>
  <si>
    <t>Deficiency of vitamin E</t>
  </si>
  <si>
    <t>E58</t>
  </si>
  <si>
    <t>Dietary calcium deficiency</t>
  </si>
  <si>
    <t>E59</t>
  </si>
  <si>
    <t>Dietary selenium deficiency</t>
  </si>
  <si>
    <t>E60</t>
  </si>
  <si>
    <t>Dietary zinc deficiency</t>
  </si>
  <si>
    <t>E61</t>
  </si>
  <si>
    <t>Copper deficiency</t>
  </si>
  <si>
    <t>E63</t>
  </si>
  <si>
    <t>Essential fatty acid [EFA] deficiency</t>
  </si>
  <si>
    <t>E64</t>
  </si>
  <si>
    <t>Sequelae of protein-calorie malnutrition</t>
  </si>
  <si>
    <t>E65</t>
  </si>
  <si>
    <t>Localized adiposity</t>
  </si>
  <si>
    <t>Morbid (severe) obesity due to excess calories</t>
  </si>
  <si>
    <t>E67</t>
  </si>
  <si>
    <t>Hypervitaminosis A</t>
  </si>
  <si>
    <t>E68</t>
  </si>
  <si>
    <t>Sequelae of hyperalimentation</t>
  </si>
  <si>
    <t>Classical phenylketonuria</t>
  </si>
  <si>
    <t>E71</t>
  </si>
  <si>
    <t>Maple-syrup-urine disease</t>
  </si>
  <si>
    <t>Disorders of amino-acid transport, unspecified</t>
  </si>
  <si>
    <t>E73</t>
  </si>
  <si>
    <t>Congenital lactase deficiency</t>
  </si>
  <si>
    <t>Glycogen storage disease, unspecified</t>
  </si>
  <si>
    <t>E75</t>
  </si>
  <si>
    <t>GM2 gangliosidosis, unspecified</t>
  </si>
  <si>
    <t>E76</t>
  </si>
  <si>
    <t>Hurler's syndrome</t>
  </si>
  <si>
    <t>E77</t>
  </si>
  <si>
    <t>Defects in post-translational mod of lysosomal enzymes</t>
  </si>
  <si>
    <t>Pure hypercholesterolemia</t>
  </si>
  <si>
    <t>E79</t>
  </si>
  <si>
    <t>Hyperuricemia w/o signs of inflam arthrit and tophaceous dis</t>
  </si>
  <si>
    <t>E80</t>
  </si>
  <si>
    <t>Hereditary erythropoietic porphyria</t>
  </si>
  <si>
    <t>Disorder of copper metabolism, unspecified</t>
  </si>
  <si>
    <t>Cystic fibrosis with pulmonary manifestations</t>
  </si>
  <si>
    <t>E85</t>
  </si>
  <si>
    <t>Non-neuropathic heredofamilial amyloidosis</t>
  </si>
  <si>
    <t>E86</t>
  </si>
  <si>
    <t>Dehydration</t>
  </si>
  <si>
    <t>Hyperosmolality and hypernatremia</t>
  </si>
  <si>
    <t>Alpha-1-antitrypsin deficiency</t>
  </si>
  <si>
    <t>Postprocedural hypothyroidism</t>
  </si>
  <si>
    <t>F01</t>
  </si>
  <si>
    <t>Vascular dementia, unsp severity, without beh/psych/mood/anx</t>
  </si>
  <si>
    <t>F02</t>
  </si>
  <si>
    <t>Dem in oth dis classd elswhr, unsp sev, w/o beh/psych/mood/anx</t>
  </si>
  <si>
    <t>Unsp dementia, unsp severity, without beh/psych/mood/anx</t>
  </si>
  <si>
    <t>F04</t>
  </si>
  <si>
    <t>Amnestic disorder due to known physiological condition</t>
  </si>
  <si>
    <t>F05</t>
  </si>
  <si>
    <t>Delirium due to known physiological condition</t>
  </si>
  <si>
    <t>Psychotic disorder w hallucin due to known physiol condition</t>
  </si>
  <si>
    <t>F07</t>
  </si>
  <si>
    <t>Personality change due to known physiological condition</t>
  </si>
  <si>
    <t>Unsp mental disorder due to known physiological condition</t>
  </si>
  <si>
    <t>Alcohol abuse, uncomplicated</t>
  </si>
  <si>
    <t>Opioid abuse, uncomplicated</t>
  </si>
  <si>
    <t>Cannabis abuse, uncomplicated</t>
  </si>
  <si>
    <t>Sedative, hypnotic or anxiolytic abuse, uncomplicated</t>
  </si>
  <si>
    <t>F14</t>
  </si>
  <si>
    <t>Cocaine abuse, uncomplicated</t>
  </si>
  <si>
    <t>F15</t>
  </si>
  <si>
    <t>Other stimulant abuse, uncomplicated</t>
  </si>
  <si>
    <t>F16</t>
  </si>
  <si>
    <t>Hallucinogen abuse, uncomplicated</t>
  </si>
  <si>
    <t>Nicotine dependence, unspecified, uncomplicated</t>
  </si>
  <si>
    <t>F18</t>
  </si>
  <si>
    <t>Inhalant abuse, uncomplicated</t>
  </si>
  <si>
    <t>F19</t>
  </si>
  <si>
    <t>Other psychoactive substance abuse, uncomplicated</t>
  </si>
  <si>
    <t>Paranoid schizophrenia</t>
  </si>
  <si>
    <t>F21</t>
  </si>
  <si>
    <t>Schizotypal disorder</t>
  </si>
  <si>
    <t>F22</t>
  </si>
  <si>
    <t>Delusional disorders</t>
  </si>
  <si>
    <t>F23</t>
  </si>
  <si>
    <t>Brief psychotic disorder</t>
  </si>
  <si>
    <t>F24</t>
  </si>
  <si>
    <t>Shared psychotic disorder</t>
  </si>
  <si>
    <t>Schizoaffective disorder, bipolar type</t>
  </si>
  <si>
    <t>F28</t>
  </si>
  <si>
    <t>Oth psych disorder not due to a sub or known physiol cond</t>
  </si>
  <si>
    <t>F29</t>
  </si>
  <si>
    <t>Unsp psychosis not due to a substance or known physiol cond</t>
  </si>
  <si>
    <t>F30</t>
  </si>
  <si>
    <t>Manic episode without psychotic symptoms, unspecified</t>
  </si>
  <si>
    <t>Bipolar disorder, current episode hypomanic</t>
  </si>
  <si>
    <t>Major depressive disorder, single episode, mild</t>
  </si>
  <si>
    <t>Major depressive disorder, recurrent, mild</t>
  </si>
  <si>
    <t>Cyclothymic disorder</t>
  </si>
  <si>
    <t>Unspecified mood [affective] disorder</t>
  </si>
  <si>
    <t>Agoraphobia, unspecified</t>
  </si>
  <si>
    <t>Panic disorder without agoraphobia</t>
  </si>
  <si>
    <t>Obsessive-compulsive disorder</t>
  </si>
  <si>
    <t>Acute stress reaction</t>
  </si>
  <si>
    <t>Dissociative amnesia</t>
  </si>
  <si>
    <t>F45</t>
  </si>
  <si>
    <t>Somatization disorder</t>
  </si>
  <si>
    <t>Depersonalization-derealization syndrome</t>
  </si>
  <si>
    <t>Anorexia nervosa, unspecified</t>
  </si>
  <si>
    <t>Primary insomnia</t>
  </si>
  <si>
    <t>Hypoactive sexual desire disorder</t>
  </si>
  <si>
    <t>Puerperal psychosis</t>
  </si>
  <si>
    <t>F54</t>
  </si>
  <si>
    <t>Psych &amp; behavrl factors assoc w disord or dis classd elswhr</t>
  </si>
  <si>
    <t>F55</t>
  </si>
  <si>
    <t>Abuse of antacids</t>
  </si>
  <si>
    <t>F59</t>
  </si>
  <si>
    <t>Unsp behavrl synd assoc w physiol disturb and physcl factors</t>
  </si>
  <si>
    <t>F60</t>
  </si>
  <si>
    <t>Paranoid personality disorder</t>
  </si>
  <si>
    <t>F63</t>
  </si>
  <si>
    <t>Pathological gambling</t>
  </si>
  <si>
    <t>Transsexualism</t>
  </si>
  <si>
    <t>F65</t>
  </si>
  <si>
    <t>Fetishism</t>
  </si>
  <si>
    <t>F66</t>
  </si>
  <si>
    <t>Other sexual disorders</t>
  </si>
  <si>
    <t>F68</t>
  </si>
  <si>
    <t>Factitious disorder imposed on self, unspecified</t>
  </si>
  <si>
    <t>F69</t>
  </si>
  <si>
    <t>Unspecified disorder of adult personality and behavior</t>
  </si>
  <si>
    <t>F70</t>
  </si>
  <si>
    <t>Mild intellectual disabilities</t>
  </si>
  <si>
    <t>F71</t>
  </si>
  <si>
    <t>Moderate intellectual disabilities</t>
  </si>
  <si>
    <t>F72</t>
  </si>
  <si>
    <t>Severe intellectual disabilities</t>
  </si>
  <si>
    <t>F73</t>
  </si>
  <si>
    <t>Profound intellectual disabilities</t>
  </si>
  <si>
    <t>F78</t>
  </si>
  <si>
    <t>Other intellectual disabilities</t>
  </si>
  <si>
    <t>F79</t>
  </si>
  <si>
    <t>Unspecified intellectual disabilities</t>
  </si>
  <si>
    <t>F80</t>
  </si>
  <si>
    <t>Phonological disorder</t>
  </si>
  <si>
    <t>F81</t>
  </si>
  <si>
    <t>Specific reading disorder</t>
  </si>
  <si>
    <t>F82</t>
  </si>
  <si>
    <t>Specific developmental disorder of motor function</t>
  </si>
  <si>
    <t>Autistic disorder</t>
  </si>
  <si>
    <t>F88</t>
  </si>
  <si>
    <t>Other disorders of psychological development</t>
  </si>
  <si>
    <t>F89</t>
  </si>
  <si>
    <t>Unspecified disorder of psychological development</t>
  </si>
  <si>
    <t>Attn-defct hyperactivity disorder, predom inattentive type</t>
  </si>
  <si>
    <t>F91</t>
  </si>
  <si>
    <t>Conduct disorder confined to family context</t>
  </si>
  <si>
    <t>F93</t>
  </si>
  <si>
    <t>Separation anxiety disorder of childhood</t>
  </si>
  <si>
    <t>F94</t>
  </si>
  <si>
    <t>Selective mutism</t>
  </si>
  <si>
    <t>Transient tic disorder</t>
  </si>
  <si>
    <t>Enuresis not due to a substance or known physiol condition</t>
  </si>
  <si>
    <t>F99</t>
  </si>
  <si>
    <t>Mental disorder, not otherwise specified</t>
  </si>
  <si>
    <t>G00</t>
  </si>
  <si>
    <t>Hemophilus meningitis</t>
  </si>
  <si>
    <t>G01</t>
  </si>
  <si>
    <t>Meningitis in bacterial diseases classified elsewhere</t>
  </si>
  <si>
    <t>G02</t>
  </si>
  <si>
    <t>Meningitis in oth infec/parastc diseases classd elswhr</t>
  </si>
  <si>
    <t>G03</t>
  </si>
  <si>
    <t>Nonpyogenic meningitis</t>
  </si>
  <si>
    <t>G04</t>
  </si>
  <si>
    <t>Acute disseminated encephalitis and encephalomyelitis, unsp</t>
  </si>
  <si>
    <t>G05</t>
  </si>
  <si>
    <t>Encephalitis and encephalomyelitis in diseases classd elswhr</t>
  </si>
  <si>
    <t>G06</t>
  </si>
  <si>
    <t>Intracranial abscess and granuloma</t>
  </si>
  <si>
    <t>G07</t>
  </si>
  <si>
    <t>Intcrn &amp; intraspinal abscs &amp; granuloma in dis classd elswhr</t>
  </si>
  <si>
    <t>G08</t>
  </si>
  <si>
    <t>Intracranial and intraspinal phlebitis and thrombophlebitis</t>
  </si>
  <si>
    <t>G09</t>
  </si>
  <si>
    <t>Sequelae of inflammatory diseases of central nervous system</t>
  </si>
  <si>
    <t>Huntington's disease</t>
  </si>
  <si>
    <t>G11</t>
  </si>
  <si>
    <t>Congenital nonprogressive ataxia</t>
  </si>
  <si>
    <t>G12</t>
  </si>
  <si>
    <t>Infantile spinal muscular atrophy, type I [Werdnig-Hoffman]</t>
  </si>
  <si>
    <t>G13</t>
  </si>
  <si>
    <t>Paraneoplastic neuromyopathy and neuropathy</t>
  </si>
  <si>
    <t>G14</t>
  </si>
  <si>
    <t>Postpolio syndrome</t>
  </si>
  <si>
    <t>Parkinson's disease</t>
  </si>
  <si>
    <t>Malignant neuroleptic syndrome</t>
  </si>
  <si>
    <t>G23</t>
  </si>
  <si>
    <t>Hallervorden-Spatz disease</t>
  </si>
  <si>
    <t>Drug induced subacute dyskinesia</t>
  </si>
  <si>
    <t>Essential tremor</t>
  </si>
  <si>
    <t>G26</t>
  </si>
  <si>
    <t>Extrapyramidal and movement disord in diseases classd elswhr</t>
  </si>
  <si>
    <t>G30</t>
  </si>
  <si>
    <t>Alzheimer's disease with early onset</t>
  </si>
  <si>
    <t>Pick's disease</t>
  </si>
  <si>
    <t>G32</t>
  </si>
  <si>
    <t>Subac comb degeneration of spinal cord in dis classd elswhr</t>
  </si>
  <si>
    <t>Multiple sclerosis</t>
  </si>
  <si>
    <t>Neuromyelitis optica [Devic]</t>
  </si>
  <si>
    <t>G37</t>
  </si>
  <si>
    <t>Diffuse sclerosis of central nervous system</t>
  </si>
  <si>
    <t>Local-rel idio epi w seiz of loc onst, not ntrct, w stat epi</t>
  </si>
  <si>
    <t>Migraine w/o aura, not intractable, with status migrainosus</t>
  </si>
  <si>
    <t>Cluster headache syndrome, unspecified, intractable</t>
  </si>
  <si>
    <t>G45</t>
  </si>
  <si>
    <t>Vertebro-basilar artery syndrome</t>
  </si>
  <si>
    <t>G46</t>
  </si>
  <si>
    <t>Middle cerebral artery syndrome</t>
  </si>
  <si>
    <t>Insomnia, unspecified</t>
  </si>
  <si>
    <t>Trigeminal neuralgia</t>
  </si>
  <si>
    <t>Bell's palsy</t>
  </si>
  <si>
    <t>G52</t>
  </si>
  <si>
    <t>Disorders of olfactory nerve</t>
  </si>
  <si>
    <t>G53</t>
  </si>
  <si>
    <t>Cranial nerve disorders in diseases classified elsewhere</t>
  </si>
  <si>
    <t>Brachial plexus disorders</t>
  </si>
  <si>
    <t>G55</t>
  </si>
  <si>
    <t>Nerve root and plexus compressions in diseases classd elswhr</t>
  </si>
  <si>
    <t>Carpal tunnel syndrome, unspecified upper limb</t>
  </si>
  <si>
    <t>Lesion of sciatic nerve, unspecified lower limb</t>
  </si>
  <si>
    <t>Intercostal neuropathy</t>
  </si>
  <si>
    <t>G59</t>
  </si>
  <si>
    <t>Mononeuropathy in diseases classified elsewhere</t>
  </si>
  <si>
    <t>Hereditary motor and sensory neuropathy</t>
  </si>
  <si>
    <t>Guillain-Barre syndrome</t>
  </si>
  <si>
    <t>Drug-induced polyneuropathy</t>
  </si>
  <si>
    <t>Polyneuropathy in diseases classified elsewhere</t>
  </si>
  <si>
    <t>G64</t>
  </si>
  <si>
    <t>Other disorders of peripheral nervous system</t>
  </si>
  <si>
    <t>G65</t>
  </si>
  <si>
    <t>Sequelae of Guillain-Barre syndrome</t>
  </si>
  <si>
    <t>Myasthenia gravis without (acute) exacerbation</t>
  </si>
  <si>
    <t>Muscular dystrophy</t>
  </si>
  <si>
    <t>Drug-induced myopathy</t>
  </si>
  <si>
    <t>G73</t>
  </si>
  <si>
    <t>Lambert-Eaton syndrome in neoplastic disease</t>
  </si>
  <si>
    <t>Spastic quadriplegic cerebral palsy</t>
  </si>
  <si>
    <t>Flaccid hemiplegia affecting unspecified side</t>
  </si>
  <si>
    <t>G82</t>
  </si>
  <si>
    <t>Paraplegia, unspecified</t>
  </si>
  <si>
    <t>Diplegia of upper limbs</t>
  </si>
  <si>
    <t>Central pain syndrome</t>
  </si>
  <si>
    <t>Carotid sinus syncope</t>
  </si>
  <si>
    <t>G91</t>
  </si>
  <si>
    <t>Communicating hydrocephalus</t>
  </si>
  <si>
    <t>G92</t>
  </si>
  <si>
    <t>Toxic encephalopathy</t>
  </si>
  <si>
    <t>Cerebral cysts</t>
  </si>
  <si>
    <t>G94</t>
  </si>
  <si>
    <t>Other disorders of brain in diseases classified elsewhere</t>
  </si>
  <si>
    <t>Syringomyelia and syringobulbia</t>
  </si>
  <si>
    <t>Cerebrospinal fluid leak</t>
  </si>
  <si>
    <t>G97</t>
  </si>
  <si>
    <t>Cerebrospinal fluid leak from spinal puncture</t>
  </si>
  <si>
    <t>G98</t>
  </si>
  <si>
    <t>Neurogenic arthritis, not elsewhere classified</t>
  </si>
  <si>
    <t>G99</t>
  </si>
  <si>
    <t>Autonomic neuropathy in diseases classified elsewhere</t>
  </si>
  <si>
    <t>H00</t>
  </si>
  <si>
    <t>Hordeolum externum right upper eyelid</t>
  </si>
  <si>
    <t>Unspecified blepharitis right upper eyelid</t>
  </si>
  <si>
    <t>Unspecified entropion of right upper eyelid</t>
  </si>
  <si>
    <t>Unspecified dacryoadenitis, right lacrimal gland</t>
  </si>
  <si>
    <t>Unspecified acute inflammation of orbit</t>
  </si>
  <si>
    <t>Acute follicular conjunctivitis, right eye</t>
  </si>
  <si>
    <t>H11</t>
  </si>
  <si>
    <t>Unspecified pterygium of right eye</t>
  </si>
  <si>
    <t>H15</t>
  </si>
  <si>
    <t>Unspecified scleritis, right eye</t>
  </si>
  <si>
    <t>Unspecified corneal ulcer, right eye</t>
  </si>
  <si>
    <t>H17</t>
  </si>
  <si>
    <t>Adherent leukoma, unspecified eye</t>
  </si>
  <si>
    <t>H18</t>
  </si>
  <si>
    <t>Unspecified corneal deposit, right eye</t>
  </si>
  <si>
    <t>Unspecified acute and subacute iridocyclitis</t>
  </si>
  <si>
    <t>H21</t>
  </si>
  <si>
    <t>Hyphema, unspecified eye</t>
  </si>
  <si>
    <t>H22</t>
  </si>
  <si>
    <t>Disorders of iris and ciliary body in diseases classd elswhr</t>
  </si>
  <si>
    <t>Cortical age-related cataract, right eye</t>
  </si>
  <si>
    <t>H26</t>
  </si>
  <si>
    <t>Unspecified infantile and juvenile cataract, right eye</t>
  </si>
  <si>
    <t>H27</t>
  </si>
  <si>
    <t>Aphakia, unspecified eye</t>
  </si>
  <si>
    <t>H28</t>
  </si>
  <si>
    <t>Cataract in diseases classified elsewhere</t>
  </si>
  <si>
    <t>Unspecified focal chorioretinal inflammation, right eye</t>
  </si>
  <si>
    <t>H31</t>
  </si>
  <si>
    <t>Unspecified chorioretinal scars, right eye</t>
  </si>
  <si>
    <t>H32</t>
  </si>
  <si>
    <t>Chorioretinal disorders in diseases classified elsewhere</t>
  </si>
  <si>
    <t>H33</t>
  </si>
  <si>
    <t>Unspecified retinal detachment with retinal break, right eye</t>
  </si>
  <si>
    <t>Transient retinal artery occlusion, unspecified eye</t>
  </si>
  <si>
    <t>Unspecified background retinopathy</t>
  </si>
  <si>
    <t>H36</t>
  </si>
  <si>
    <t>Retinal disorders in diseases classified elsewhere</t>
  </si>
  <si>
    <t>Preglaucoma, unspecified, right eye</t>
  </si>
  <si>
    <t>H42</t>
  </si>
  <si>
    <t>Glaucoma in diseases classified elsewhere</t>
  </si>
  <si>
    <t>Vitreous prolapse, unspecified eye</t>
  </si>
  <si>
    <t>Unspecified purulent endophthalmitis, right eye</t>
  </si>
  <si>
    <t>H46</t>
  </si>
  <si>
    <t>Optic papillitis, unspecified eye</t>
  </si>
  <si>
    <t>H47</t>
  </si>
  <si>
    <t>Ischemic optic neuropathy, right eye</t>
  </si>
  <si>
    <t>H49</t>
  </si>
  <si>
    <t>Third [oculomotor] nerve palsy, unspecified eye</t>
  </si>
  <si>
    <t>H50</t>
  </si>
  <si>
    <t>Unspecified esotropia</t>
  </si>
  <si>
    <t>H51</t>
  </si>
  <si>
    <t>Palsy (spasm) of conjugate gaze</t>
  </si>
  <si>
    <t>Hypermetropia, unspecified eye</t>
  </si>
  <si>
    <t>H53</t>
  </si>
  <si>
    <t>Unspecified amblyopia, right eye</t>
  </si>
  <si>
    <t>H54</t>
  </si>
  <si>
    <t>Blindness, both eyes</t>
  </si>
  <si>
    <t>H55</t>
  </si>
  <si>
    <t>Unspecified nystagmus</t>
  </si>
  <si>
    <t>H57</t>
  </si>
  <si>
    <t>Unspecified anomaly of pupillary function</t>
  </si>
  <si>
    <t>Keratopathy (bullous aphakic) fol cataract surgery, r eye</t>
  </si>
  <si>
    <t>Abscess of external ear, unspecified ear</t>
  </si>
  <si>
    <t>H61</t>
  </si>
  <si>
    <t>Unspecified perichondritis of right external ear</t>
  </si>
  <si>
    <t>H62</t>
  </si>
  <si>
    <t>Otitis externa in oth diseases classd elswhr, unsp ear</t>
  </si>
  <si>
    <t>Acute serous otitis media, unspecified ear</t>
  </si>
  <si>
    <t>Acute suppr otitis media w/o spon rupt ear drum, right ear</t>
  </si>
  <si>
    <t>H67</t>
  </si>
  <si>
    <t>Otitis media in diseases classified elsewhere, right ear</t>
  </si>
  <si>
    <t>Unspecified Eustachian salpingitis, right ear</t>
  </si>
  <si>
    <t>Patulous Eustachian tube, unspecified ear</t>
  </si>
  <si>
    <t>H70</t>
  </si>
  <si>
    <t>Acute mastoiditis without complications, right ear</t>
  </si>
  <si>
    <t>H71</t>
  </si>
  <si>
    <t>Cholesteatoma of attic, unspecified ear</t>
  </si>
  <si>
    <t>H72</t>
  </si>
  <si>
    <t>Central perforation of tympanic membrane, unspecified ear</t>
  </si>
  <si>
    <t>H73</t>
  </si>
  <si>
    <t>Acute myringitis, right ear</t>
  </si>
  <si>
    <t>H74</t>
  </si>
  <si>
    <t>Tympanosclerosis, right ear</t>
  </si>
  <si>
    <t>H75</t>
  </si>
  <si>
    <t>Mastoiditis in infec/parastc dis classd elswhr, unsp ear</t>
  </si>
  <si>
    <t>H80</t>
  </si>
  <si>
    <t>Otosclerosis w oval window, nonobliterative, unsp ear</t>
  </si>
  <si>
    <t>H81</t>
  </si>
  <si>
    <t>Meniere's disease, right ear</t>
  </si>
  <si>
    <t>H82</t>
  </si>
  <si>
    <t>Vertiginous syndromes in diseases classd elswhr, right ear</t>
  </si>
  <si>
    <t>H83</t>
  </si>
  <si>
    <t>Labyrinthitis, right ear</t>
  </si>
  <si>
    <t>Conductive hearing loss, bilateral</t>
  </si>
  <si>
    <t>H91</t>
  </si>
  <si>
    <t>Ototoxic hearing loss, right ear</t>
  </si>
  <si>
    <t>Otalgia, right ear</t>
  </si>
  <si>
    <t>H93</t>
  </si>
  <si>
    <t>Transient ischemic deafness, right ear</t>
  </si>
  <si>
    <t>H94</t>
  </si>
  <si>
    <t>Acustc neuritis in infec/parastc dis classd elswhr, unsp ear</t>
  </si>
  <si>
    <t>H95</t>
  </si>
  <si>
    <t>Recur cholesteatoma of postmastoidectomy cavity, unsp ear</t>
  </si>
  <si>
    <t>I00</t>
  </si>
  <si>
    <t>Rheumatic fever without heart involvement</t>
  </si>
  <si>
    <t>I01</t>
  </si>
  <si>
    <t>Acute rheumatic pericarditis</t>
  </si>
  <si>
    <t>I02</t>
  </si>
  <si>
    <t>Rheumatic chorea with heart involvement</t>
  </si>
  <si>
    <t>I05</t>
  </si>
  <si>
    <t>Rheumatic mitral stenosis</t>
  </si>
  <si>
    <t>I06</t>
  </si>
  <si>
    <t>Rheumatic aortic stenosis</t>
  </si>
  <si>
    <t>I07</t>
  </si>
  <si>
    <t>Rheumatic tricuspid stenosis</t>
  </si>
  <si>
    <t>I08</t>
  </si>
  <si>
    <t>Rheumatic disorders of both mitral and aortic valves</t>
  </si>
  <si>
    <t>I09</t>
  </si>
  <si>
    <t>Rheumatic myocarditis</t>
  </si>
  <si>
    <t>Essential (primary) hypertension</t>
  </si>
  <si>
    <t>Hypertensive heart disease with heart failure</t>
  </si>
  <si>
    <t>Hyp chr kidney disease w stage 5 chr kidney disease or ESRD</t>
  </si>
  <si>
    <t>Hyp hrt &amp; chr kdny dis w hrt fail and stg 1-4/unsp chr kdny</t>
  </si>
  <si>
    <t>Renovascular hypertension</t>
  </si>
  <si>
    <t>I16</t>
  </si>
  <si>
    <t>Hypertensive urgency</t>
  </si>
  <si>
    <t>I20</t>
  </si>
  <si>
    <t>Unstable angina</t>
  </si>
  <si>
    <t>I21</t>
  </si>
  <si>
    <t>STEMI involving left main coronary artery</t>
  </si>
  <si>
    <t>I22</t>
  </si>
  <si>
    <t>Subsequent STEMI of anterior wall</t>
  </si>
  <si>
    <t>I23</t>
  </si>
  <si>
    <t>Hemopericardium as current complication following AMI</t>
  </si>
  <si>
    <t>I24</t>
  </si>
  <si>
    <t>Acute coronary thrombosis not resulting in myocardial infrc</t>
  </si>
  <si>
    <t>Athscl heart disease of native coronary artery w/o ang pctrs</t>
  </si>
  <si>
    <t>Septic pulmonary embolism with acute cor pulmonale</t>
  </si>
  <si>
    <t>Primary pulmonary hypertension</t>
  </si>
  <si>
    <t>I28</t>
  </si>
  <si>
    <t>Arteriovenous fistula of pulmonary vessels</t>
  </si>
  <si>
    <t>I30</t>
  </si>
  <si>
    <t>Acute nonspecific idiopathic pericarditis</t>
  </si>
  <si>
    <t>I31</t>
  </si>
  <si>
    <t>Chronic adhesive pericarditis</t>
  </si>
  <si>
    <t>I32</t>
  </si>
  <si>
    <t>Pericarditis in diseases classified elsewhere</t>
  </si>
  <si>
    <t>I33</t>
  </si>
  <si>
    <t>Acute and subacute infective endocarditis</t>
  </si>
  <si>
    <t>I34</t>
  </si>
  <si>
    <t>Nonrheumatic mitral (valve) insufficiency</t>
  </si>
  <si>
    <t>I35</t>
  </si>
  <si>
    <t>Nonrheumatic aortic (valve) stenosis</t>
  </si>
  <si>
    <t>I36</t>
  </si>
  <si>
    <t>Nonrheumatic tricuspid (valve) stenosis</t>
  </si>
  <si>
    <t>I37</t>
  </si>
  <si>
    <t>Nonrheumatic pulmonary valve stenosis</t>
  </si>
  <si>
    <t>I38</t>
  </si>
  <si>
    <t>Endocarditis, valve unspecified</t>
  </si>
  <si>
    <t>I39</t>
  </si>
  <si>
    <t>Endocarditis and heart valve disord in dis classd elswhr</t>
  </si>
  <si>
    <t>I40</t>
  </si>
  <si>
    <t>Infective myocarditis</t>
  </si>
  <si>
    <t>I41</t>
  </si>
  <si>
    <t>Myocarditis in diseases classified elsewhere</t>
  </si>
  <si>
    <t>Dilated cardiomyopathy</t>
  </si>
  <si>
    <t>I43</t>
  </si>
  <si>
    <t>Cardiomyopathy in diseases classified elsewhere</t>
  </si>
  <si>
    <t>I44</t>
  </si>
  <si>
    <t>Atrioventricular block, first degree</t>
  </si>
  <si>
    <t>I45</t>
  </si>
  <si>
    <t>Right fascicular block</t>
  </si>
  <si>
    <t>I46</t>
  </si>
  <si>
    <t>Cardiac arrest due to underlying cardiac condition</t>
  </si>
  <si>
    <t>Re-entry ventricular arrhythmia</t>
  </si>
  <si>
    <t>Paroxysmal atrial fibrillation</t>
  </si>
  <si>
    <t>I49</t>
  </si>
  <si>
    <t>Ventricular fibrillation</t>
  </si>
  <si>
    <t>Left ventricular failure, unspecified</t>
  </si>
  <si>
    <t>Cardiac septal defect, acquired</t>
  </si>
  <si>
    <t>I52</t>
  </si>
  <si>
    <t>Other heart disorders in diseases classified elsewhere</t>
  </si>
  <si>
    <t>I5A</t>
  </si>
  <si>
    <t>Non-ischemic myocardial injury (non-traumatic)</t>
  </si>
  <si>
    <t>I60</t>
  </si>
  <si>
    <t>Ntrm subarach hemorrhage from unsp carotid siphon and bifurc</t>
  </si>
  <si>
    <t>I61</t>
  </si>
  <si>
    <t>Nontraumatic intcrbl hemorrhage in hemisphere, subcortical</t>
  </si>
  <si>
    <t>I62</t>
  </si>
  <si>
    <t>Nontraumatic subdural hemorrhage, unspecified</t>
  </si>
  <si>
    <t>Cerebral infarction due to thombos unsp precerebral artery</t>
  </si>
  <si>
    <t>Occlusion and stenosis of right vertebral artery</t>
  </si>
  <si>
    <t>I66</t>
  </si>
  <si>
    <t>Occlusion and stenosis of right middle cerebral artery</t>
  </si>
  <si>
    <t>I67</t>
  </si>
  <si>
    <t>Dissection of cerebral arteries, nonruptured</t>
  </si>
  <si>
    <t>I68</t>
  </si>
  <si>
    <t>Cerebral amyloid angiopathy</t>
  </si>
  <si>
    <t>I69</t>
  </si>
  <si>
    <t>Unspecified sequelae of nontraumatic subarachnoid hemorrhage</t>
  </si>
  <si>
    <t>Atherosclerosis of aorta</t>
  </si>
  <si>
    <t>Dissection of unspecified site of aorta</t>
  </si>
  <si>
    <t>I72</t>
  </si>
  <si>
    <t>Aneurysm of carotid artery</t>
  </si>
  <si>
    <t>Raynaud's syndrome without gangrene</t>
  </si>
  <si>
    <t>I74</t>
  </si>
  <si>
    <t>Saddle embolus of abdominal aorta</t>
  </si>
  <si>
    <t>I75</t>
  </si>
  <si>
    <t>Atheroembolism of right upper extremity</t>
  </si>
  <si>
    <t>I76</t>
  </si>
  <si>
    <t>Septic arterial embolism</t>
  </si>
  <si>
    <t>Arteriovenous fistula, acquired</t>
  </si>
  <si>
    <t>I78</t>
  </si>
  <si>
    <t>Hereditary hemorrhagic telangiectasia</t>
  </si>
  <si>
    <t>I79</t>
  </si>
  <si>
    <t>Aneurysm of aorta in diseases classified elsewhere</t>
  </si>
  <si>
    <t>Phlbts and thombophlb of superfic vessels of unsp low extrm</t>
  </si>
  <si>
    <t>Portal vein thrombosis</t>
  </si>
  <si>
    <t>Budd-Chiari syndrome</t>
  </si>
  <si>
    <t>Varicose veins of unsp lower extremity with ulcer of thigh</t>
  </si>
  <si>
    <t>I85</t>
  </si>
  <si>
    <t>Esophageal varices without bleeding</t>
  </si>
  <si>
    <t>Sublingual varices</t>
  </si>
  <si>
    <t>I87</t>
  </si>
  <si>
    <t>Postthrombotic syndrome w/o complications of r low extrem</t>
  </si>
  <si>
    <t>Nonspecific mesenteric lymphadenitis</t>
  </si>
  <si>
    <t>Lymphedema, not elsewhere classified</t>
  </si>
  <si>
    <t>Idiopathic hypotension</t>
  </si>
  <si>
    <t>Gangrene, not elsewhere classified</t>
  </si>
  <si>
    <t>I97</t>
  </si>
  <si>
    <t>Postcardiotomy syndrome</t>
  </si>
  <si>
    <t>I99</t>
  </si>
  <si>
    <t>Other disorder of circulatory system</t>
  </si>
  <si>
    <t>J00</t>
  </si>
  <si>
    <t>Acute nasopharyngitis [common cold]</t>
  </si>
  <si>
    <t>Acute maxillary sinusitis, unspecified</t>
  </si>
  <si>
    <t>J02</t>
  </si>
  <si>
    <t>Streptococcal pharyngitis</t>
  </si>
  <si>
    <t>Acute streptococcal tonsillitis, unspecified</t>
  </si>
  <si>
    <t>J04</t>
  </si>
  <si>
    <t>Acute laryngitis</t>
  </si>
  <si>
    <t>J05</t>
  </si>
  <si>
    <t>Acute obstructive laryngitis [croup]</t>
  </si>
  <si>
    <t>Acute laryngopharyngitis</t>
  </si>
  <si>
    <t>J09</t>
  </si>
  <si>
    <t>Influenza due to ident novel influenza A virus w pneumonia</t>
  </si>
  <si>
    <t>Flu due to oth ident flu virus w unsp type of pneumonia</t>
  </si>
  <si>
    <t>Flu due to unidentified flu virus w unsp type of pneumonia</t>
  </si>
  <si>
    <t>J12</t>
  </si>
  <si>
    <t>Adenoviral pneumonia</t>
  </si>
  <si>
    <t>J13</t>
  </si>
  <si>
    <t>Pneumonia due to Streptococcus pneumoniae</t>
  </si>
  <si>
    <t>J14</t>
  </si>
  <si>
    <t>Pneumonia due to Hemophilus influenzae</t>
  </si>
  <si>
    <t>Pneumonia due to Klebsiella pneumoniae</t>
  </si>
  <si>
    <t>J16</t>
  </si>
  <si>
    <t>Chlamydial pneumonia</t>
  </si>
  <si>
    <t>J17</t>
  </si>
  <si>
    <t>Pneumonia in diseases classified elsewhere</t>
  </si>
  <si>
    <t>J18</t>
  </si>
  <si>
    <t>Bronchopneumonia, unspecified organism</t>
  </si>
  <si>
    <t>J20</t>
  </si>
  <si>
    <t>Acute bronchitis due to Mycoplasma pneumoniae</t>
  </si>
  <si>
    <t>Acute bronchiolitis due to respiratory syncytial virus</t>
  </si>
  <si>
    <t>J22</t>
  </si>
  <si>
    <t>Unspecified acute lower respiratory infection</t>
  </si>
  <si>
    <t>Vasomotor rhinitis</t>
  </si>
  <si>
    <t>Chronic rhinitis</t>
  </si>
  <si>
    <t>Chronic maxillary sinusitis</t>
  </si>
  <si>
    <t>Polyp of nasal cavity</t>
  </si>
  <si>
    <t>Abscess, furuncle and carbuncle of nose</t>
  </si>
  <si>
    <t>Chronic tonsillitis</t>
  </si>
  <si>
    <t>J36</t>
  </si>
  <si>
    <t>Peritonsillar abscess</t>
  </si>
  <si>
    <t>J37</t>
  </si>
  <si>
    <t>Chronic laryngitis</t>
  </si>
  <si>
    <t>J38</t>
  </si>
  <si>
    <t>Paralysis of vocal cords and larynx, unspecified</t>
  </si>
  <si>
    <t>J39</t>
  </si>
  <si>
    <t>Retropharyngeal and parapharyngeal abscess</t>
  </si>
  <si>
    <t>J40</t>
  </si>
  <si>
    <t>Bronchitis, not specified as acute or chronic</t>
  </si>
  <si>
    <t>J41</t>
  </si>
  <si>
    <t>Simple chronic bronchitis</t>
  </si>
  <si>
    <t>J42</t>
  </si>
  <si>
    <t>Unspecified chronic bronchitis</t>
  </si>
  <si>
    <t>J43</t>
  </si>
  <si>
    <t>Unilateral pulmonary emphysema [MacLeod's syndrome]</t>
  </si>
  <si>
    <t>Chr obstructive pulmon disease with (acute) lower resp infct</t>
  </si>
  <si>
    <t>Mild intermittent asthma, uncomplicated</t>
  </si>
  <si>
    <t>Bronchiectasis with acute lower respiratory infection</t>
  </si>
  <si>
    <t>J60</t>
  </si>
  <si>
    <t>Coalworker's pneumoconiosis</t>
  </si>
  <si>
    <t>J61</t>
  </si>
  <si>
    <t>Pneumoconiosis due to asbestos and other mineral fibers</t>
  </si>
  <si>
    <t>J62</t>
  </si>
  <si>
    <t>Pneumoconiosis due to talc dust</t>
  </si>
  <si>
    <t>J63</t>
  </si>
  <si>
    <t>Aluminosis (of lung)</t>
  </si>
  <si>
    <t>J64</t>
  </si>
  <si>
    <t>Unspecified pneumoconiosis</t>
  </si>
  <si>
    <t>J65</t>
  </si>
  <si>
    <t>Pneumoconiosis associated with tuberculosis</t>
  </si>
  <si>
    <t>J66</t>
  </si>
  <si>
    <t>Byssinosis</t>
  </si>
  <si>
    <t>J67</t>
  </si>
  <si>
    <t>Farmer's lung</t>
  </si>
  <si>
    <t>J68</t>
  </si>
  <si>
    <t>Bronchitis &amp; pneumonitis d/t chemicals, gas, fumes &amp; vapors</t>
  </si>
  <si>
    <t>J69</t>
  </si>
  <si>
    <t>Pneumonitis due to inhalation of food and vomit</t>
  </si>
  <si>
    <t>J70</t>
  </si>
  <si>
    <t>Acute pulmonary manifestations due to radiation</t>
  </si>
  <si>
    <t>J80</t>
  </si>
  <si>
    <t>Acute respiratory distress syndrome</t>
  </si>
  <si>
    <t>J81</t>
  </si>
  <si>
    <t>Acute pulmonary edema</t>
  </si>
  <si>
    <t>J82</t>
  </si>
  <si>
    <t>Pulmonary eosinophilia, not elsewhere classified</t>
  </si>
  <si>
    <t>Alveolar proteinosis</t>
  </si>
  <si>
    <t>J85</t>
  </si>
  <si>
    <t>Gangrene and necrosis of lung</t>
  </si>
  <si>
    <t>J86</t>
  </si>
  <si>
    <t>Pyothorax with fistula</t>
  </si>
  <si>
    <t>J90</t>
  </si>
  <si>
    <t>Pleural effusion, not elsewhere classified</t>
  </si>
  <si>
    <t>J91</t>
  </si>
  <si>
    <t>Malignant pleural effusion</t>
  </si>
  <si>
    <t>J92</t>
  </si>
  <si>
    <t>Pleural plaque with presence of asbestos</t>
  </si>
  <si>
    <t>J93</t>
  </si>
  <si>
    <t>Spontaneous tension pneumothorax</t>
  </si>
  <si>
    <t>J94</t>
  </si>
  <si>
    <t>Chylous effusion</t>
  </si>
  <si>
    <t>J95</t>
  </si>
  <si>
    <t>Unspecified tracheostomy complication</t>
  </si>
  <si>
    <t>Acute respiratory failure, unsp w hypoxia or hypercapnia</t>
  </si>
  <si>
    <t>Acute bronchospasm</t>
  </si>
  <si>
    <t>J99</t>
  </si>
  <si>
    <t>Respiratory disorders in diseases classified elsewhere</t>
  </si>
  <si>
    <t>K00</t>
  </si>
  <si>
    <t>Anodontia</t>
  </si>
  <si>
    <t>Embedded teeth</t>
  </si>
  <si>
    <t>K02</t>
  </si>
  <si>
    <t>Arrested dental caries</t>
  </si>
  <si>
    <t>Excessive attrition of teeth</t>
  </si>
  <si>
    <t>K04</t>
  </si>
  <si>
    <t>Pulpitis</t>
  </si>
  <si>
    <t>K05</t>
  </si>
  <si>
    <t>Acute gingivitis, plaque induced</t>
  </si>
  <si>
    <t>K06</t>
  </si>
  <si>
    <t>Gingival recession</t>
  </si>
  <si>
    <t>Exfoliation of teeth due to systemic causes</t>
  </si>
  <si>
    <t>K09</t>
  </si>
  <si>
    <t>Developmental odontogenic cysts</t>
  </si>
  <si>
    <t>Atrophy of salivary gland</t>
  </si>
  <si>
    <t>Recurrent oral aphthae</t>
  </si>
  <si>
    <t>Diseases of lips</t>
  </si>
  <si>
    <t>K14</t>
  </si>
  <si>
    <t>Glossitis</t>
  </si>
  <si>
    <t>Eosinophilic esophagitis</t>
  </si>
  <si>
    <t>Gastro-esophageal reflux disease with esophagitis</t>
  </si>
  <si>
    <t>Achalasia of cardia</t>
  </si>
  <si>
    <t>K23</t>
  </si>
  <si>
    <t>Disorders of esophagus in diseases classified elsewhere</t>
  </si>
  <si>
    <t>Acute gastric ulcer with hemorrhage</t>
  </si>
  <si>
    <t>Acute duodenal ulcer with hemorrhage</t>
  </si>
  <si>
    <t>Acute peptic ulcer, site unspecified, with hemorrhage</t>
  </si>
  <si>
    <t>K28</t>
  </si>
  <si>
    <t>Acute gastrojejunal ulcer with hemorrhage</t>
  </si>
  <si>
    <t>Acute gastritis without bleeding</t>
  </si>
  <si>
    <t>Functional dyspepsia</t>
  </si>
  <si>
    <t>Acute dilatation of stomach</t>
  </si>
  <si>
    <t>Acute appendicitis with generalized peritonitis</t>
  </si>
  <si>
    <t>K36</t>
  </si>
  <si>
    <t>Other appendicitis</t>
  </si>
  <si>
    <t>K37</t>
  </si>
  <si>
    <t>Unspecified appendicitis</t>
  </si>
  <si>
    <t>K38</t>
  </si>
  <si>
    <t>Hyperplasia of appendix</t>
  </si>
  <si>
    <t>Bi inguinal hernia, w obst, w/o gangrene, not spcf as recur</t>
  </si>
  <si>
    <t>K41</t>
  </si>
  <si>
    <t>Bi femoral hernia, w obst, w/o gangrene, not spcf as recur</t>
  </si>
  <si>
    <t>Umbilical hernia with obstruction, without gangrene</t>
  </si>
  <si>
    <t>Incisional hernia with obstruction, without gangrene</t>
  </si>
  <si>
    <t>Diaphragmatic hernia with obstruction, without gangrene</t>
  </si>
  <si>
    <t>K45</t>
  </si>
  <si>
    <t>Oth abdominal hernia with obstruction, without gangrene</t>
  </si>
  <si>
    <t>K46</t>
  </si>
  <si>
    <t>Unsp abdominal hernia with obstruction, without gangrene</t>
  </si>
  <si>
    <t>Crohn's disease of small intestine without complications</t>
  </si>
  <si>
    <t>Ulcerative (chronic) pancolitis without complications</t>
  </si>
  <si>
    <t>Gastroenteritis and colitis due to radiation</t>
  </si>
  <si>
    <t>K55</t>
  </si>
  <si>
    <t>Acute vascular disorders of intestine</t>
  </si>
  <si>
    <t>K56</t>
  </si>
  <si>
    <t>Paralytic ileus</t>
  </si>
  <si>
    <t>Dvtrcli of sm int w perforation and abscess w/o bleeding</t>
  </si>
  <si>
    <t>Irritable bowel syndrome with diarrhea</t>
  </si>
  <si>
    <t>Constipation, unspecified</t>
  </si>
  <si>
    <t>Acute anal fissure</t>
  </si>
  <si>
    <t>Anal abscess</t>
  </si>
  <si>
    <t>Anal polyp</t>
  </si>
  <si>
    <t>Abscess of intestine</t>
  </si>
  <si>
    <t>First degree hemorrhoids</t>
  </si>
  <si>
    <t>K65</t>
  </si>
  <si>
    <t>Generalized (acute) peritonitis</t>
  </si>
  <si>
    <t>K66</t>
  </si>
  <si>
    <t>Peritoneal adhesions (postprocedural) (postinfection)</t>
  </si>
  <si>
    <t>K67</t>
  </si>
  <si>
    <t>Disorders of peritoneum in infectious diseases classd elswhr</t>
  </si>
  <si>
    <t>K68</t>
  </si>
  <si>
    <t>Postprocedural retroperitoneal abscess</t>
  </si>
  <si>
    <t>Alcoholic fatty liver</t>
  </si>
  <si>
    <t>K71</t>
  </si>
  <si>
    <t>Toxic liver disease with cholestasis</t>
  </si>
  <si>
    <t>Acute and subacute hepatic failure without coma</t>
  </si>
  <si>
    <t>K73</t>
  </si>
  <si>
    <t>Chronic persistent hepatitis, not elsewhere classified</t>
  </si>
  <si>
    <t>Hepatic fibrosis</t>
  </si>
  <si>
    <t>K75</t>
  </si>
  <si>
    <t>Abscess of liver</t>
  </si>
  <si>
    <t>Fatty (change of) liver, not elsewhere classified</t>
  </si>
  <si>
    <t>K77</t>
  </si>
  <si>
    <t>Liver disorders in diseases classified elsewhere</t>
  </si>
  <si>
    <t>Calculus of gallbladder w acute cholecyst w/o obstruction</t>
  </si>
  <si>
    <t>K81</t>
  </si>
  <si>
    <t>Acute cholecystitis</t>
  </si>
  <si>
    <t>K82</t>
  </si>
  <si>
    <t>Obstruction of gallbladder</t>
  </si>
  <si>
    <t>Cholangitis</t>
  </si>
  <si>
    <t>Idiopathic acute pancreatitis</t>
  </si>
  <si>
    <t>Alcohol-induced chronic pancreatitis</t>
  </si>
  <si>
    <t>K87</t>
  </si>
  <si>
    <t>Disord of GB, biliary trac and pancreas in dis classd elswhr</t>
  </si>
  <si>
    <t>Celiac disease</t>
  </si>
  <si>
    <t>Vomiting following gastrointestinal surgery</t>
  </si>
  <si>
    <t>Hematemesis</t>
  </si>
  <si>
    <t>K94</t>
  </si>
  <si>
    <t>Colostomy complication, unspecified</t>
  </si>
  <si>
    <t>Infection due to gastric band procedure</t>
  </si>
  <si>
    <t>L00</t>
  </si>
  <si>
    <t>Staphylococcal scalded skin syndrome</t>
  </si>
  <si>
    <t>Impetigo, unspecified</t>
  </si>
  <si>
    <t>Cutaneous abscess of face</t>
  </si>
  <si>
    <t>Cellulitis of right finger</t>
  </si>
  <si>
    <t>L04</t>
  </si>
  <si>
    <t>Acute lymphadenitis of face, head and neck</t>
  </si>
  <si>
    <t>Pilonidal cyst with abscess</t>
  </si>
  <si>
    <t>Pyoderma</t>
  </si>
  <si>
    <t>L10</t>
  </si>
  <si>
    <t>Pemphigus vulgaris</t>
  </si>
  <si>
    <t>L11</t>
  </si>
  <si>
    <t>Acquired keratosis follicularis</t>
  </si>
  <si>
    <t>L12</t>
  </si>
  <si>
    <t>Bullous pemphigoid</t>
  </si>
  <si>
    <t>L13</t>
  </si>
  <si>
    <t>Dermatitis herpetiformis</t>
  </si>
  <si>
    <t>L14</t>
  </si>
  <si>
    <t>Bullous disorders in diseases classified elsewhere</t>
  </si>
  <si>
    <t>Besnier's prurigo</t>
  </si>
  <si>
    <t>Seborrhea capitis</t>
  </si>
  <si>
    <t>Diaper dermatitis</t>
  </si>
  <si>
    <t>Allergic contact dermatitis due to metals</t>
  </si>
  <si>
    <t>Irritant contact dermatitis due to detergents</t>
  </si>
  <si>
    <t>Unspecified contact dermatitis due to cosmetics</t>
  </si>
  <si>
    <t>L26</t>
  </si>
  <si>
    <t>Exfoliative dermatitis</t>
  </si>
  <si>
    <t>Gen skin eruption due to drugs and meds taken internally</t>
  </si>
  <si>
    <t>Lichen simplex chronicus</t>
  </si>
  <si>
    <t>Pruritus ani</t>
  </si>
  <si>
    <t>Nummular dermatitis</t>
  </si>
  <si>
    <t>Psoriasis vulgaris</t>
  </si>
  <si>
    <t>Pityriasis lichenoides et varioliformis acuta</t>
  </si>
  <si>
    <t>Pityriasis rosea</t>
  </si>
  <si>
    <t>Hypertrophic lichen planus</t>
  </si>
  <si>
    <t>Pityriasis rubra pilaris</t>
  </si>
  <si>
    <t>L45</t>
  </si>
  <si>
    <t>Papulosquamous disorders in diseases classified elsewhere</t>
  </si>
  <si>
    <t>L49</t>
  </si>
  <si>
    <t>Exfoliatn due to erythemat cond w &lt; 10 pct of body surface</t>
  </si>
  <si>
    <t>Allergic urticaria</t>
  </si>
  <si>
    <t>L51</t>
  </si>
  <si>
    <t>Nonbullous erythema multiforme</t>
  </si>
  <si>
    <t>L52</t>
  </si>
  <si>
    <t>Erythema nodosum</t>
  </si>
  <si>
    <t>Toxic erythema</t>
  </si>
  <si>
    <t>L54</t>
  </si>
  <si>
    <t>Erythema in diseases classified elsewhere</t>
  </si>
  <si>
    <t>L55</t>
  </si>
  <si>
    <t>Sunburn of first degree</t>
  </si>
  <si>
    <t>Drug phototoxic response</t>
  </si>
  <si>
    <t>Actinic keratosis</t>
  </si>
  <si>
    <t>L58</t>
  </si>
  <si>
    <t>Acute radiodermatitis</t>
  </si>
  <si>
    <t>L59</t>
  </si>
  <si>
    <t>Erythema ab igne [dermatitis ab igne]</t>
  </si>
  <si>
    <t>Ingrowing nail</t>
  </si>
  <si>
    <t>L62</t>
  </si>
  <si>
    <t>Nail disorders in diseases classified elsewhere</t>
  </si>
  <si>
    <t>Alopecia (capitis) totalis</t>
  </si>
  <si>
    <t>Drug-induced androgenic alopecia</t>
  </si>
  <si>
    <t>Telogen effluvium</t>
  </si>
  <si>
    <t>Pseudopelade</t>
  </si>
  <si>
    <t>L67</t>
  </si>
  <si>
    <t>Trichorrhexis nodosa</t>
  </si>
  <si>
    <t>Hirsutism</t>
  </si>
  <si>
    <t>Acne vulgaris</t>
  </si>
  <si>
    <t>Perioral dermatitis</t>
  </si>
  <si>
    <t>L72</t>
  </si>
  <si>
    <t>Epidermal cyst</t>
  </si>
  <si>
    <t>Acne keloid</t>
  </si>
  <si>
    <t>Miliaria rubra</t>
  </si>
  <si>
    <t>L75</t>
  </si>
  <si>
    <t>Bromhidrosis</t>
  </si>
  <si>
    <t>L76</t>
  </si>
  <si>
    <t>Intraop hemor/hemtom of skin, subcu comp a dermatologic proc</t>
  </si>
  <si>
    <t>Vitiligo</t>
  </si>
  <si>
    <t>Postinflammatory hyperpigmentation</t>
  </si>
  <si>
    <t>Inflamed seborrheic keratosis</t>
  </si>
  <si>
    <t>Acanthosis nigricans</t>
  </si>
  <si>
    <t>Corns and callosities</t>
  </si>
  <si>
    <t>Acquired ichthyosis</t>
  </si>
  <si>
    <t>L86</t>
  </si>
  <si>
    <t>Keratoderma in diseases classified elsewhere</t>
  </si>
  <si>
    <t>L87</t>
  </si>
  <si>
    <t>Keratos follicularis et parafollicularis in cutem penetrans</t>
  </si>
  <si>
    <t>Pyoderma gangrenosum</t>
  </si>
  <si>
    <t>Pressure ulcer of unspecified elbow, unstageable</t>
  </si>
  <si>
    <t>Lichen sclerosus et atrophicus</t>
  </si>
  <si>
    <t>L91</t>
  </si>
  <si>
    <t>Hypertrophic scar</t>
  </si>
  <si>
    <t>Granuloma annulare</t>
  </si>
  <si>
    <t>Discoid lupus erythematosus</t>
  </si>
  <si>
    <t>L94</t>
  </si>
  <si>
    <t>Localized scleroderma [morphea]</t>
  </si>
  <si>
    <t>Livedoid vasculitis</t>
  </si>
  <si>
    <t>Non-prs chronic ulcer of unsp thigh limited to brkdwn skin</t>
  </si>
  <si>
    <t>Pyogenic granuloma</t>
  </si>
  <si>
    <t>L99</t>
  </si>
  <si>
    <t>Oth disorders of skin, subcu in diseases classd elswhr</t>
  </si>
  <si>
    <t>M00</t>
  </si>
  <si>
    <t>Staphylococcal arthritis, unspecified joint</t>
  </si>
  <si>
    <t>M01</t>
  </si>
  <si>
    <t>Dir infct of unsp joint in infec/parastc dis classd elswhr</t>
  </si>
  <si>
    <t>M02</t>
  </si>
  <si>
    <t>Arthropathy following intestinal bypass, unspecified site</t>
  </si>
  <si>
    <t>Periodic fever syndromes</t>
  </si>
  <si>
    <t>Felty's syndrome, unspecified site</t>
  </si>
  <si>
    <t>Rheumatoid arthritis without rheumatoid factor, unsp site</t>
  </si>
  <si>
    <t>Enteropathic arthropathies, unspecified site</t>
  </si>
  <si>
    <t>Unsp juvenile rheumatoid arthritis of unspecified site</t>
  </si>
  <si>
    <t>Idiopathic gout, unspecified site</t>
  </si>
  <si>
    <t>M11</t>
  </si>
  <si>
    <t>Hydroxyapatite deposition disease, unspecified site</t>
  </si>
  <si>
    <t>Chronic postrheumatic arthropathy, unspecified site</t>
  </si>
  <si>
    <t>Polyarthritis, unspecified</t>
  </si>
  <si>
    <t>Charcot's joint, unspecified site</t>
  </si>
  <si>
    <t>Primary generalized (osteo)arthritis</t>
  </si>
  <si>
    <t>Bilateral primary osteoarthritis of hip</t>
  </si>
  <si>
    <t>Bilateral primary osteoarthritis of knee</t>
  </si>
  <si>
    <t>M18</t>
  </si>
  <si>
    <t>Bilateral primary osteoarth of first carpometacarp joints</t>
  </si>
  <si>
    <t>Primary osteoarthritis, right shoulder</t>
  </si>
  <si>
    <t>Idiopathic chronic gout, unspecified site, without tophus</t>
  </si>
  <si>
    <t>Unspecified deformity of right finger(s)</t>
  </si>
  <si>
    <t>Valgus deformity, not elsewhere classified, unspecified site</t>
  </si>
  <si>
    <t>Recurrent dislocation of patella, unspecified knee</t>
  </si>
  <si>
    <t>Cystic meniscus, unspecified lateral meniscus, right knee</t>
  </si>
  <si>
    <t>Loose body in unspecified joint</t>
  </si>
  <si>
    <t>Hemarthrosis, unspecified joint</t>
  </si>
  <si>
    <t>Unspecified anomaly of jaw size</t>
  </si>
  <si>
    <t>Developmental disorders of jaws</t>
  </si>
  <si>
    <t>M30</t>
  </si>
  <si>
    <t>Polyarteritis nodosa</t>
  </si>
  <si>
    <t>Hypersensitivity angiitis</t>
  </si>
  <si>
    <t>Drug-induced systemic lupus erythematosus</t>
  </si>
  <si>
    <t>Juvenile dermatomyositis, organ involvement unspecified</t>
  </si>
  <si>
    <t>M34</t>
  </si>
  <si>
    <t>Progressive systemic sclerosis</t>
  </si>
  <si>
    <t>Sjogren syndrome, unspecified</t>
  </si>
  <si>
    <t>Dermato(poly)myositis in neoplastic disease</t>
  </si>
  <si>
    <t>M40</t>
  </si>
  <si>
    <t>Postural kyphosis, site unspecified</t>
  </si>
  <si>
    <t>Infantile idiopathic scoliosis, site unspecified</t>
  </si>
  <si>
    <t>M42</t>
  </si>
  <si>
    <t>Juvenile osteochondrosis of spine, site unspecified</t>
  </si>
  <si>
    <t>Spondylolysis, site unspecified</t>
  </si>
  <si>
    <t>Ankylosing spondylitis of multiple sites in spine</t>
  </si>
  <si>
    <t>Spinal enthesopathy, site unspecified</t>
  </si>
  <si>
    <t>Anterior spinal artery comprsn synd, occipt-atlan-ax region</t>
  </si>
  <si>
    <t>Spinal stenosis, site unspecified</t>
  </si>
  <si>
    <t>M49</t>
  </si>
  <si>
    <t>Spondylopathy in diseases classified elsewhere, site unsp</t>
  </si>
  <si>
    <t>Cervical disc disorder with myelopathy, unsp cervical region</t>
  </si>
  <si>
    <t>Intervertebral disc disorders w myelopathy, thoracic region</t>
  </si>
  <si>
    <t>Cervicocranial syndrome</t>
  </si>
  <si>
    <t>Panniculitis affecting regions of neck and back, site unsp</t>
  </si>
  <si>
    <t>Infective myositis, unspecified right arm</t>
  </si>
  <si>
    <t>M61</t>
  </si>
  <si>
    <t>Myositis ossificans traumatica, unspecified site</t>
  </si>
  <si>
    <t>Separation of muscle (nontraumatic), unspecified site</t>
  </si>
  <si>
    <t>M63</t>
  </si>
  <si>
    <t>Disorders of muscle in diseases classd elswhr, unsp site</t>
  </si>
  <si>
    <t>Abscess of tendon sheath, unspecified site</t>
  </si>
  <si>
    <t>Rupture of popliteal cyst</t>
  </si>
  <si>
    <t>Short Achilles tendon (acquired), unspecified ankle</t>
  </si>
  <si>
    <t>Crepitant synovitis (acute) (chronic), right wrist</t>
  </si>
  <si>
    <t>Abscess of bursa, unspecified site</t>
  </si>
  <si>
    <t>Palmar fascial fibromatosis [Dupuytren]</t>
  </si>
  <si>
    <t>Adhesive capsulitis of unspecified shoulder</t>
  </si>
  <si>
    <t>M76</t>
  </si>
  <si>
    <t>Gluteal tendinitis, unspecified hip</t>
  </si>
  <si>
    <t>Medial epicondylitis, unspecified elbow</t>
  </si>
  <si>
    <t>Rheumatism, unspecified</t>
  </si>
  <si>
    <t>Age-rel osteopor w current path fracture, unsp site, init</t>
  </si>
  <si>
    <t>Age-related osteoporosis w/o current pathological fracture</t>
  </si>
  <si>
    <t>Puerperal osteomalacia</t>
  </si>
  <si>
    <t>M84</t>
  </si>
  <si>
    <t>Stress fracture, unspecified site, init encntr for fracture</t>
  </si>
  <si>
    <t>Fibrous dysplasia (monostotic), unspecified site</t>
  </si>
  <si>
    <t>Acute hematogenous osteomyelitis, unspecified site</t>
  </si>
  <si>
    <t>Idiopathic aseptic necrosis of unspecified bone</t>
  </si>
  <si>
    <t>Osteitis deformans of skull</t>
  </si>
  <si>
    <t>Algoneurodystrophy, unspecified site</t>
  </si>
  <si>
    <t>M90</t>
  </si>
  <si>
    <t>Osteonecrosis in diseases classified elsewhere, unsp site</t>
  </si>
  <si>
    <t>M91</t>
  </si>
  <si>
    <t>Juvenile osteochondrosis of pelvis</t>
  </si>
  <si>
    <t>Juvenile osteochondrosis of humerus, unspecified arm</t>
  </si>
  <si>
    <t>Unsp slipped upper femoral epiphysis, right hip</t>
  </si>
  <si>
    <t>Chondrocostal junction syndrome [Tietze]</t>
  </si>
  <si>
    <t>Acquired deformity of nose</t>
  </si>
  <si>
    <t>Pseudarthrosis after fusion or arthrodesis</t>
  </si>
  <si>
    <t>Periprosth fracture around internal prosth r hip jt, init</t>
  </si>
  <si>
    <t>Segmental and somatic dysfunction of head region</t>
  </si>
  <si>
    <t>N00</t>
  </si>
  <si>
    <t>Acute nephritic syndrome with minor glomerular abnormality</t>
  </si>
  <si>
    <t>Rapidly progr nephritic syndrome w minor glomerular abnlt</t>
  </si>
  <si>
    <t>Recurrent and persistent hematuria w minor glomerular abnlt</t>
  </si>
  <si>
    <t>N03</t>
  </si>
  <si>
    <t>Chronic nephritic syndrome with minor glomerular abnormality</t>
  </si>
  <si>
    <t>N04</t>
  </si>
  <si>
    <t>Nephrotic syndrome with minor glomerular abnormality</t>
  </si>
  <si>
    <t>Unsp nephritic syndrome with minor glomerular abnormality</t>
  </si>
  <si>
    <t>N06</t>
  </si>
  <si>
    <t>Isolated proteinuria with minor glomerular abnormality</t>
  </si>
  <si>
    <t>N07</t>
  </si>
  <si>
    <t>Hereditary nephropathy, NEC w minor glomerular abnormality</t>
  </si>
  <si>
    <t>N08</t>
  </si>
  <si>
    <t>Glomerular disorders in diseases classified elsewhere</t>
  </si>
  <si>
    <t>N10</t>
  </si>
  <si>
    <t>Acute pyelonephritis</t>
  </si>
  <si>
    <t>N11</t>
  </si>
  <si>
    <t>Nonobstructive reflux-associated chronic pyelonephritis</t>
  </si>
  <si>
    <t>N12</t>
  </si>
  <si>
    <t>Tubulo-interstitial nephritis, not spcf as acute or chronic</t>
  </si>
  <si>
    <t>Hydronephrosis with ureteropelvic junction obstruction</t>
  </si>
  <si>
    <t>N14</t>
  </si>
  <si>
    <t>Analgesic nephropathy</t>
  </si>
  <si>
    <t>N15</t>
  </si>
  <si>
    <t>Balkan nephropathy</t>
  </si>
  <si>
    <t>N16</t>
  </si>
  <si>
    <t>Renal tubulo-interstitial disord in diseases classd elswhr</t>
  </si>
  <si>
    <t>N17</t>
  </si>
  <si>
    <t>Acute kidney failure with tubular necrosis</t>
  </si>
  <si>
    <t>Chronic kidney disease, stage 1</t>
  </si>
  <si>
    <t>N19</t>
  </si>
  <si>
    <t>Unspecified kidney failure</t>
  </si>
  <si>
    <t>Calculus of kidney</t>
  </si>
  <si>
    <t>N21</t>
  </si>
  <si>
    <t>Calculus in bladder</t>
  </si>
  <si>
    <t>N22</t>
  </si>
  <si>
    <t>Calculus of urinary tract in diseases classified elsewhere</t>
  </si>
  <si>
    <t>Unspecified renal colic</t>
  </si>
  <si>
    <t>Renal osteodystrophy</t>
  </si>
  <si>
    <t>N26</t>
  </si>
  <si>
    <t>Atrophy of kidney (terminal)</t>
  </si>
  <si>
    <t>N27</t>
  </si>
  <si>
    <t>Small kidney, unilateral</t>
  </si>
  <si>
    <t>Ischemia and infarction of kidney</t>
  </si>
  <si>
    <t>N29</t>
  </si>
  <si>
    <t>Oth disorders of kidney and ureter in diseases classd elswhr</t>
  </si>
  <si>
    <t>Acute cystitis without hematuria</t>
  </si>
  <si>
    <t>Uninhibited neuropathic bladder, not elsewhere classified</t>
  </si>
  <si>
    <t>Bladder-neck obstruction</t>
  </si>
  <si>
    <t>N33</t>
  </si>
  <si>
    <t>Bladder disorders in diseases classified elsewhere</t>
  </si>
  <si>
    <t>Urethral abscess</t>
  </si>
  <si>
    <t>N35</t>
  </si>
  <si>
    <t>Post-traumatic urethral stricture, male, meatal</t>
  </si>
  <si>
    <t>N36</t>
  </si>
  <si>
    <t>Urethral fistula</t>
  </si>
  <si>
    <t>N37</t>
  </si>
  <si>
    <t>Urethral disorders in diseases classified elsewhere</t>
  </si>
  <si>
    <t>Urinary tract infection, site not specified</t>
  </si>
  <si>
    <t>Benign prostatic hyperplasia without lower urinary tract symptoms</t>
  </si>
  <si>
    <t>Acute prostatitis</t>
  </si>
  <si>
    <t>Calculus of prostate</t>
  </si>
  <si>
    <t>N43</t>
  </si>
  <si>
    <t>Encysted hydrocele</t>
  </si>
  <si>
    <t>N44</t>
  </si>
  <si>
    <t>Torsion of testis, unspecified</t>
  </si>
  <si>
    <t>N45</t>
  </si>
  <si>
    <t>Epididymitis</t>
  </si>
  <si>
    <t>Organic azoospermia</t>
  </si>
  <si>
    <t>N47</t>
  </si>
  <si>
    <t>Adherent prepuce, newborn</t>
  </si>
  <si>
    <t>Leukoplakia of penis</t>
  </si>
  <si>
    <t>Inflammatory disorders of seminal vesicle</t>
  </si>
  <si>
    <t>Atrophy of testis</t>
  </si>
  <si>
    <t>N51</t>
  </si>
  <si>
    <t>Disorders of male genital organs in diseases classd elswhr</t>
  </si>
  <si>
    <t>Erectile dysfunction due to arterial insufficiency</t>
  </si>
  <si>
    <t>N53</t>
  </si>
  <si>
    <t>Retarded ejaculation</t>
  </si>
  <si>
    <t>N60</t>
  </si>
  <si>
    <t>Solitary cyst of right breast</t>
  </si>
  <si>
    <t>N61</t>
  </si>
  <si>
    <t>Inflammatory disorders of breast</t>
  </si>
  <si>
    <t>N62</t>
  </si>
  <si>
    <t>Hypertrophy of breast</t>
  </si>
  <si>
    <t>N63</t>
  </si>
  <si>
    <t>Unspecified lump in breast</t>
  </si>
  <si>
    <t>N64</t>
  </si>
  <si>
    <t>Fissure and fistula of nipple</t>
  </si>
  <si>
    <t>Deformity of reconstructed breast</t>
  </si>
  <si>
    <t>N70</t>
  </si>
  <si>
    <t>Acute salpingitis</t>
  </si>
  <si>
    <t>N71</t>
  </si>
  <si>
    <t>Acute inflammatory disease of uterus</t>
  </si>
  <si>
    <t>N72</t>
  </si>
  <si>
    <t>Inflammatory disease of cervix uteri</t>
  </si>
  <si>
    <t>N73</t>
  </si>
  <si>
    <t>Acute parametritis and pelvic cellulitis</t>
  </si>
  <si>
    <t>N74</t>
  </si>
  <si>
    <t>Female pelvic inflam disorders in diseases classd elswhr</t>
  </si>
  <si>
    <t>N75</t>
  </si>
  <si>
    <t>Cyst of Bartholin's gland</t>
  </si>
  <si>
    <t>Acute vaginitis</t>
  </si>
  <si>
    <t>Ulceration of vulva in diseases classified elsewhere</t>
  </si>
  <si>
    <t>Endometriosis of uterus</t>
  </si>
  <si>
    <t>N81</t>
  </si>
  <si>
    <t>Urethrocele</t>
  </si>
  <si>
    <t>N82</t>
  </si>
  <si>
    <t>Vesicovaginal fistula</t>
  </si>
  <si>
    <t>Follicular cyst of ovary</t>
  </si>
  <si>
    <t>N84</t>
  </si>
  <si>
    <t>Polyp of corpus uteri</t>
  </si>
  <si>
    <t>Endometrial hyperplasia, unspecified</t>
  </si>
  <si>
    <t>N86</t>
  </si>
  <si>
    <t>Erosion and ectropion of cervix uteri</t>
  </si>
  <si>
    <t>N87</t>
  </si>
  <si>
    <t>Mild cervical dysplasia</t>
  </si>
  <si>
    <t>N88</t>
  </si>
  <si>
    <t>Leukoplakia of cervix uteri</t>
  </si>
  <si>
    <t>Mild vaginal dysplasia</t>
  </si>
  <si>
    <t>Mild vulvar dysplasia</t>
  </si>
  <si>
    <t>Primary amenorrhea</t>
  </si>
  <si>
    <t>Excessive and frequent menstruation with regular cycle</t>
  </si>
  <si>
    <t>Postcoital and contact bleeding</t>
  </si>
  <si>
    <t>Mittelschmerz</t>
  </si>
  <si>
    <t>Postmenopausal bleeding</t>
  </si>
  <si>
    <t>Recurrent pregnancy loss</t>
  </si>
  <si>
    <t>Female infertility associated with anovulation</t>
  </si>
  <si>
    <t>N98</t>
  </si>
  <si>
    <t>Infection associated with artificial insemination</t>
  </si>
  <si>
    <t>N99</t>
  </si>
  <si>
    <t>Postprocedural (acute) (chronic) kidney failure</t>
  </si>
  <si>
    <t>NOI</t>
  </si>
  <si>
    <t>NO INJURY</t>
  </si>
  <si>
    <t>O00</t>
  </si>
  <si>
    <t>Abdominal pregnancy</t>
  </si>
  <si>
    <t>O01</t>
  </si>
  <si>
    <t>Classical hydatidiform mole</t>
  </si>
  <si>
    <t>O02</t>
  </si>
  <si>
    <t>Blighted ovum and nonhydatidiform mole</t>
  </si>
  <si>
    <t>O03</t>
  </si>
  <si>
    <t>Genitl trct and pelvic infection fol incmpl spon abortion</t>
  </si>
  <si>
    <t>O04</t>
  </si>
  <si>
    <t>Genitl trct and pelvic infct fol (induced) term of pregnancy</t>
  </si>
  <si>
    <t>O07</t>
  </si>
  <si>
    <t>Genitl trct and pelvic infct fol failed attempt term of preg</t>
  </si>
  <si>
    <t>O08</t>
  </si>
  <si>
    <t>Genitl trct and pelvic infct fol ectopic and molar pregnancy</t>
  </si>
  <si>
    <t>Suprvsn of preg w history of infertility, unsp trimester</t>
  </si>
  <si>
    <t>O10</t>
  </si>
  <si>
    <t>Pre-existing essential htn comp pregnancy, first trimester</t>
  </si>
  <si>
    <t>O11</t>
  </si>
  <si>
    <t>Pre-existing hypertension w pre-eclampsia, first trimester</t>
  </si>
  <si>
    <t>O12</t>
  </si>
  <si>
    <t>Gestational edema, unspecified trimester</t>
  </si>
  <si>
    <t>O13</t>
  </si>
  <si>
    <t>Gestational htn w/o significant proteinuria, first trimester</t>
  </si>
  <si>
    <t>O14</t>
  </si>
  <si>
    <t>Mild to moderate pre-eclampsia, unspecified trimester</t>
  </si>
  <si>
    <t>O15</t>
  </si>
  <si>
    <t>Eclampsia complicating pregnancy, unspecified trimester</t>
  </si>
  <si>
    <t>O16</t>
  </si>
  <si>
    <t>Unspecified maternal hypertension, first trimester</t>
  </si>
  <si>
    <t>O20</t>
  </si>
  <si>
    <t>Threatened abortion</t>
  </si>
  <si>
    <t>Mild hyperemesis gravidarum</t>
  </si>
  <si>
    <t>O22</t>
  </si>
  <si>
    <t>Varicose veins of low extrm in pregnancy, unsp trimester</t>
  </si>
  <si>
    <t>O23</t>
  </si>
  <si>
    <t>Infections of kidney in pregnancy, unspecified trimester</t>
  </si>
  <si>
    <t>Pre-existing type 1 diabetes mellitus, in pregnancy, first trimester</t>
  </si>
  <si>
    <t>O25</t>
  </si>
  <si>
    <t>Malnutrition in pregnancy, unspecified trimester</t>
  </si>
  <si>
    <t>O26</t>
  </si>
  <si>
    <t>Excessive weight gain in pregnancy, unspecified trimester</t>
  </si>
  <si>
    <t>O28</t>
  </si>
  <si>
    <t>Abnormal hematolog finding on antenatal screening of mother</t>
  </si>
  <si>
    <t>O29</t>
  </si>
  <si>
    <t>Aspirat pneumonitis due to anesth during preg, first tri</t>
  </si>
  <si>
    <t>O30</t>
  </si>
  <si>
    <t>Twin preg, unsp num plcnta &amp; amnio sacs, first trimester</t>
  </si>
  <si>
    <t>O31</t>
  </si>
  <si>
    <t>Papyraceous fetus, unsp trimester, not applicable or unsp</t>
  </si>
  <si>
    <t>O32</t>
  </si>
  <si>
    <t>Maternal care for unstable lie, not applicable or unsp</t>
  </si>
  <si>
    <t>O33</t>
  </si>
  <si>
    <t>Matern care for disproprtn d/t deformity of matern pelv bone</t>
  </si>
  <si>
    <t>O34</t>
  </si>
  <si>
    <t>Maternal care for unsp congen malform of uterus, unsp tri</t>
  </si>
  <si>
    <t>O35</t>
  </si>
  <si>
    <t>Mat care (suspected) cnsl malf/damag fts, unspecified, unsp</t>
  </si>
  <si>
    <t>O36</t>
  </si>
  <si>
    <t>Maternal care for anti-D antibodies, first trimester, unsp</t>
  </si>
  <si>
    <t>O40</t>
  </si>
  <si>
    <t>Polyhydramnios, first trimester, not applicable or unsp</t>
  </si>
  <si>
    <t>O41</t>
  </si>
  <si>
    <t>Oligohydramnios, unsp trimester, not applicable or unsp</t>
  </si>
  <si>
    <t>O42</t>
  </si>
  <si>
    <t>Prem ROM, onset labor w/n 24 hr of rupt, unsp weeks of gest</t>
  </si>
  <si>
    <t>O43</t>
  </si>
  <si>
    <t>Fetomaternal placental transfusion syndrome, first trimester</t>
  </si>
  <si>
    <t>O44</t>
  </si>
  <si>
    <t>Complete placenta previa NOS or w/o hemorrhage, unsp trimester</t>
  </si>
  <si>
    <t>O45</t>
  </si>
  <si>
    <t>Prem separtn of placenta w coag defect, unsp, first tri</t>
  </si>
  <si>
    <t>O46</t>
  </si>
  <si>
    <t>Antepartum hemorrhage w coag defect, unsp, first trimester</t>
  </si>
  <si>
    <t>O47</t>
  </si>
  <si>
    <t>False labor before 37 completed weeks of gest, unsp tri</t>
  </si>
  <si>
    <t>O48</t>
  </si>
  <si>
    <t>Post-term pregnancy</t>
  </si>
  <si>
    <t>Preterm labor without delivery, unspecified trimester</t>
  </si>
  <si>
    <t>O61</t>
  </si>
  <si>
    <t>Failed medical induction of labor</t>
  </si>
  <si>
    <t>O62</t>
  </si>
  <si>
    <t>Primary inadequate contractions</t>
  </si>
  <si>
    <t>O63</t>
  </si>
  <si>
    <t>Prolonged first stage (of labor)</t>
  </si>
  <si>
    <t>O64</t>
  </si>
  <si>
    <t>Obstructed labor due to incmpl rotation of fetal head, unsp</t>
  </si>
  <si>
    <t>O65</t>
  </si>
  <si>
    <t>Obstructed labor due to deformed pelvis</t>
  </si>
  <si>
    <t>O66</t>
  </si>
  <si>
    <t>Obstructed labor due to shoulder dystocia</t>
  </si>
  <si>
    <t>O67</t>
  </si>
  <si>
    <t>Intrapartum hemorrhage with coagulation defect</t>
  </si>
  <si>
    <t>O68</t>
  </si>
  <si>
    <t>Labor and delivery comp by abnlt of fetal acid-base balance</t>
  </si>
  <si>
    <t>O69</t>
  </si>
  <si>
    <t>Labor and delivery complicated by prolapse of cord, unsp</t>
  </si>
  <si>
    <t>O70</t>
  </si>
  <si>
    <t>First degree perineal laceration during delivery</t>
  </si>
  <si>
    <t>O71</t>
  </si>
  <si>
    <t>Rupture of uterus before onset of labor, unsp trimester</t>
  </si>
  <si>
    <t>O72</t>
  </si>
  <si>
    <t>Third-stage hemorrhage</t>
  </si>
  <si>
    <t>O73</t>
  </si>
  <si>
    <t>Retained placenta without hemorrhage</t>
  </si>
  <si>
    <t>O74</t>
  </si>
  <si>
    <t>Aspirat pneumonitis due to anesth during labor and delivery</t>
  </si>
  <si>
    <t>O75</t>
  </si>
  <si>
    <t>Maternal distress during labor and delivery</t>
  </si>
  <si>
    <t>O76</t>
  </si>
  <si>
    <t>Abnlt in fetal heart rate and rhythm comp labor and delivery</t>
  </si>
  <si>
    <t>O77</t>
  </si>
  <si>
    <t>Labor and delivery complicated by meconium in amniotic fluid</t>
  </si>
  <si>
    <t>O80</t>
  </si>
  <si>
    <t>Encounter for full-term uncomplicated delivery</t>
  </si>
  <si>
    <t>Encounter for cesarean delivery without indication</t>
  </si>
  <si>
    <t>O85</t>
  </si>
  <si>
    <t>Puerperal sepsis</t>
  </si>
  <si>
    <t>O86</t>
  </si>
  <si>
    <t>Infection of obstetric surgical wound</t>
  </si>
  <si>
    <t>O87</t>
  </si>
  <si>
    <t>Superficial thrombophlebitis in the puerperium</t>
  </si>
  <si>
    <t>O88</t>
  </si>
  <si>
    <t>Air embolism in pregnancy, first trimester</t>
  </si>
  <si>
    <t>O89</t>
  </si>
  <si>
    <t>Aspiration pneumonitis due to anesth during the puerperium</t>
  </si>
  <si>
    <t>Disruption of cesarean delivery wound</t>
  </si>
  <si>
    <t>O91</t>
  </si>
  <si>
    <t>Infection of nipple associated w pregnancy, first trimester</t>
  </si>
  <si>
    <t>O92</t>
  </si>
  <si>
    <t>Retracted nipple associated with pregnancy, first trimester</t>
  </si>
  <si>
    <t>O94</t>
  </si>
  <si>
    <t>Sequelae of comp of pregnancy, chldbrth, and the puerperium</t>
  </si>
  <si>
    <t>O98</t>
  </si>
  <si>
    <t>Tuberculosis complicating pregnancy, first trimester</t>
  </si>
  <si>
    <t>Anemia complicating pregnancy, first trimester</t>
  </si>
  <si>
    <t>O9A</t>
  </si>
  <si>
    <t>Malignant neoplasm complicating pregnancy, first trimester</t>
  </si>
  <si>
    <t>P00</t>
  </si>
  <si>
    <t>Newborn affected by maternal hypertensive disorders</t>
  </si>
  <si>
    <t>P01</t>
  </si>
  <si>
    <t>Newborn (suspected to be) affected by incompetent cervix</t>
  </si>
  <si>
    <t>P02</t>
  </si>
  <si>
    <t>Newborn (suspected to be) affected by placenta previa</t>
  </si>
  <si>
    <t>P03</t>
  </si>
  <si>
    <t>Newborn affected by breech delivery and extraction</t>
  </si>
  <si>
    <t>P04</t>
  </si>
  <si>
    <t>NB aff by matern anesth and analgesia in preg, labor and del</t>
  </si>
  <si>
    <t>Newborn light for gestational age, unspecified weight</t>
  </si>
  <si>
    <t>Extremely low birth weight newborn, unspecified weight</t>
  </si>
  <si>
    <t>P08</t>
  </si>
  <si>
    <t>Exceptionally large newborn baby</t>
  </si>
  <si>
    <t>P09</t>
  </si>
  <si>
    <t>Abnormal findings on neonatal screening</t>
  </si>
  <si>
    <t>P10</t>
  </si>
  <si>
    <t>Subdural hemorrhage due to birth injury</t>
  </si>
  <si>
    <t>P11</t>
  </si>
  <si>
    <t>Cerebral edema due to birth injury</t>
  </si>
  <si>
    <t>P12</t>
  </si>
  <si>
    <t>Cephalhematoma due to birth injury</t>
  </si>
  <si>
    <t>P13</t>
  </si>
  <si>
    <t>Fracture of skull due to birth injury</t>
  </si>
  <si>
    <t>P14</t>
  </si>
  <si>
    <t>Erb's paralysis due to birth injury</t>
  </si>
  <si>
    <t>P15</t>
  </si>
  <si>
    <t>Birth injury to liver</t>
  </si>
  <si>
    <t>P19</t>
  </si>
  <si>
    <t>Metabolic acidemia in newborn first noted before onset labor</t>
  </si>
  <si>
    <t>P22</t>
  </si>
  <si>
    <t>Respiratory distress syndrome of newborn</t>
  </si>
  <si>
    <t>P23</t>
  </si>
  <si>
    <t>Congenital pneumonia due to viral agent</t>
  </si>
  <si>
    <t>P24</t>
  </si>
  <si>
    <t>Meconium aspiration without respiratory symptoms</t>
  </si>
  <si>
    <t>P25</t>
  </si>
  <si>
    <t>Interstitial emphysema originating in the perinatal period</t>
  </si>
  <si>
    <t>P26</t>
  </si>
  <si>
    <t>Tracheobronchial hemorrhage origin in the perinatal period</t>
  </si>
  <si>
    <t>Wilson-Mikity syndrome</t>
  </si>
  <si>
    <t>Primary atelectasis of newborn</t>
  </si>
  <si>
    <t>P29</t>
  </si>
  <si>
    <t>Neonatal cardiac failure</t>
  </si>
  <si>
    <t>P35</t>
  </si>
  <si>
    <t>Congenital rubella syndrome</t>
  </si>
  <si>
    <t>P36</t>
  </si>
  <si>
    <t>Sepsis of newborn due to streptococcus, group B</t>
  </si>
  <si>
    <t>P37</t>
  </si>
  <si>
    <t>Congenital tuberculosis</t>
  </si>
  <si>
    <t>P38</t>
  </si>
  <si>
    <t>Omphalitis with mild hemorrhage</t>
  </si>
  <si>
    <t>P39</t>
  </si>
  <si>
    <t>Neonatal infective mastitis</t>
  </si>
  <si>
    <t>P50</t>
  </si>
  <si>
    <t>Newborn aff by uterin (fetal) blood loss from vasa previa</t>
  </si>
  <si>
    <t>P51</t>
  </si>
  <si>
    <t>Massive umbilical hemorrhage of newborn</t>
  </si>
  <si>
    <t>P52</t>
  </si>
  <si>
    <t>Intraventricular hemorrhage, grade 1, of newborn</t>
  </si>
  <si>
    <t>P53</t>
  </si>
  <si>
    <t>Hemorrhagic disease of newborn</t>
  </si>
  <si>
    <t>P54</t>
  </si>
  <si>
    <t>Neonatal hematemesis</t>
  </si>
  <si>
    <t>P55</t>
  </si>
  <si>
    <t>Rh isoimmunization of newborn</t>
  </si>
  <si>
    <t>P56</t>
  </si>
  <si>
    <t>Hydrops fetalis due to isoimmunization</t>
  </si>
  <si>
    <t>P57</t>
  </si>
  <si>
    <t>Kernicterus due to isoimmunization</t>
  </si>
  <si>
    <t>P58</t>
  </si>
  <si>
    <t>Neonatal jaundice due to bruising</t>
  </si>
  <si>
    <t>P59</t>
  </si>
  <si>
    <t>Neonatal jaundice associated with preterm delivery</t>
  </si>
  <si>
    <t>P60</t>
  </si>
  <si>
    <t>Disseminated intravascular coagulation of newborn</t>
  </si>
  <si>
    <t>P61</t>
  </si>
  <si>
    <t>Transient neonatal thrombocytopenia</t>
  </si>
  <si>
    <t>P70</t>
  </si>
  <si>
    <t>Syndrome of infant of mother with gestational diabetes</t>
  </si>
  <si>
    <t>P71</t>
  </si>
  <si>
    <t>Cow's milk hypocalcemia in newborn</t>
  </si>
  <si>
    <t>P72</t>
  </si>
  <si>
    <t>Neonatal goiter, not elsewhere classified</t>
  </si>
  <si>
    <t>P74</t>
  </si>
  <si>
    <t>Late metabolic acidosis of newborn</t>
  </si>
  <si>
    <t>P76</t>
  </si>
  <si>
    <t>Meconium plug syndrome</t>
  </si>
  <si>
    <t>P77</t>
  </si>
  <si>
    <t>Stage 1 necrotizing enterocolitis in newborn</t>
  </si>
  <si>
    <t>P78</t>
  </si>
  <si>
    <t>Perinatal intestinal perforation</t>
  </si>
  <si>
    <t>P80</t>
  </si>
  <si>
    <t>Cold injury syndrome</t>
  </si>
  <si>
    <t>P81</t>
  </si>
  <si>
    <t>Environmental hyperthermia of newborn</t>
  </si>
  <si>
    <t>P83</t>
  </si>
  <si>
    <t>Sclerema neonatorum</t>
  </si>
  <si>
    <t>P84</t>
  </si>
  <si>
    <t>Other problems with newborn</t>
  </si>
  <si>
    <t>P90</t>
  </si>
  <si>
    <t>Convulsions of newborn</t>
  </si>
  <si>
    <t>P91</t>
  </si>
  <si>
    <t>Neonatal cerebral ischemia</t>
  </si>
  <si>
    <t>P92</t>
  </si>
  <si>
    <t>Bilious vomiting of newborn</t>
  </si>
  <si>
    <t>P93</t>
  </si>
  <si>
    <t>Grey baby syndrome</t>
  </si>
  <si>
    <t>P94</t>
  </si>
  <si>
    <t>Transient neonatal myasthenia gravis</t>
  </si>
  <si>
    <t>P95</t>
  </si>
  <si>
    <t>Stillbirth</t>
  </si>
  <si>
    <t>P96</t>
  </si>
  <si>
    <t>Congenital renal failure</t>
  </si>
  <si>
    <t>Q00</t>
  </si>
  <si>
    <t>Anencephaly</t>
  </si>
  <si>
    <t>Q01</t>
  </si>
  <si>
    <t>Frontal encephalocele</t>
  </si>
  <si>
    <t>Q02</t>
  </si>
  <si>
    <t>Microcephaly</t>
  </si>
  <si>
    <t>Q03</t>
  </si>
  <si>
    <t>Malformations of aqueduct of Sylvius</t>
  </si>
  <si>
    <t>Q04</t>
  </si>
  <si>
    <t>Congenital malformations of corpus callosum</t>
  </si>
  <si>
    <t>Q05</t>
  </si>
  <si>
    <t>Cervical spina bifida with hydrocephalus</t>
  </si>
  <si>
    <t>Q06</t>
  </si>
  <si>
    <t>Amyelia</t>
  </si>
  <si>
    <t>Q07</t>
  </si>
  <si>
    <t>Arnold-Chiari syndrome without spina bifida or hydrocephalus</t>
  </si>
  <si>
    <t>Q10</t>
  </si>
  <si>
    <t>Congenital ptosis</t>
  </si>
  <si>
    <t>Q11</t>
  </si>
  <si>
    <t>Cystic eyeball</t>
  </si>
  <si>
    <t>Q12</t>
  </si>
  <si>
    <t>Congenital cataract</t>
  </si>
  <si>
    <t>Q13</t>
  </si>
  <si>
    <t>Coloboma of iris</t>
  </si>
  <si>
    <t>Q14</t>
  </si>
  <si>
    <t>Congenital malformation of vitreous humor</t>
  </si>
  <si>
    <t>Q15</t>
  </si>
  <si>
    <t>Congenital glaucoma</t>
  </si>
  <si>
    <t>Q16</t>
  </si>
  <si>
    <t>Congenital absence of (ear) auricle</t>
  </si>
  <si>
    <t>Q17</t>
  </si>
  <si>
    <t>Accessory auricle</t>
  </si>
  <si>
    <t>Q18</t>
  </si>
  <si>
    <t>Sinus, fistula and cyst of branchial cleft</t>
  </si>
  <si>
    <t>Q20</t>
  </si>
  <si>
    <t>Common arterial trunk</t>
  </si>
  <si>
    <t>Ventricular septal defect</t>
  </si>
  <si>
    <t>Q22</t>
  </si>
  <si>
    <t>Pulmonary valve atresia</t>
  </si>
  <si>
    <t>Q23</t>
  </si>
  <si>
    <t>Congenital stenosis of aortic valve</t>
  </si>
  <si>
    <t>Q24</t>
  </si>
  <si>
    <t>Dextrocardia</t>
  </si>
  <si>
    <t>Q25</t>
  </si>
  <si>
    <t>Patent ductus arteriosus</t>
  </si>
  <si>
    <t>Q26</t>
  </si>
  <si>
    <t>Congenital stenosis of vena cava</t>
  </si>
  <si>
    <t>Q27</t>
  </si>
  <si>
    <t>Congenital absence and hypoplasia of umbilical artery</t>
  </si>
  <si>
    <t>Q28</t>
  </si>
  <si>
    <t>Arteriovenous malformation of precerebral vessels</t>
  </si>
  <si>
    <t>Q30</t>
  </si>
  <si>
    <t>Choanal atresia</t>
  </si>
  <si>
    <t>Q31</t>
  </si>
  <si>
    <t>Web of larynx</t>
  </si>
  <si>
    <t>Q32</t>
  </si>
  <si>
    <t>Congenital tracheomalacia</t>
  </si>
  <si>
    <t>Q33</t>
  </si>
  <si>
    <t>Congenital cystic lung</t>
  </si>
  <si>
    <t>Anomaly of pleura</t>
  </si>
  <si>
    <t>Q35</t>
  </si>
  <si>
    <t>Cleft hard palate</t>
  </si>
  <si>
    <t>Q36</t>
  </si>
  <si>
    <t>Cleft lip, bilateral</t>
  </si>
  <si>
    <t>Q37</t>
  </si>
  <si>
    <t>Cleft hard palate with bilateral cleft lip</t>
  </si>
  <si>
    <t>Congenital malformations of lips, not elsewhere classified</t>
  </si>
  <si>
    <t>Q39</t>
  </si>
  <si>
    <t>Atresia of esophagus without fistula</t>
  </si>
  <si>
    <t>Q40</t>
  </si>
  <si>
    <t>Congenital hypertrophic pyloric stenosis</t>
  </si>
  <si>
    <t>Q41</t>
  </si>
  <si>
    <t>Congenital absence, atresia and stenosis of duodenum</t>
  </si>
  <si>
    <t>Q42</t>
  </si>
  <si>
    <t>Congenital absence, atresia and stenosis of rectum w fistula</t>
  </si>
  <si>
    <t>Q43</t>
  </si>
  <si>
    <t>Meckel's diverticulum (displaced) (hypertrophic)</t>
  </si>
  <si>
    <t>Q44</t>
  </si>
  <si>
    <t>Agenesis, aplasia and hypoplasia of gallbladder</t>
  </si>
  <si>
    <t>Q45</t>
  </si>
  <si>
    <t>Agenesis, aplasia and hypoplasia of pancreas</t>
  </si>
  <si>
    <t>Q50</t>
  </si>
  <si>
    <t>Congenital absence of ovary, unilateral</t>
  </si>
  <si>
    <t>Q51</t>
  </si>
  <si>
    <t>Agenesis and aplasia of uterus</t>
  </si>
  <si>
    <t>Q52</t>
  </si>
  <si>
    <t>Congenital absence of vagina</t>
  </si>
  <si>
    <t>Q53</t>
  </si>
  <si>
    <t>Ectopic testis, unspecified</t>
  </si>
  <si>
    <t>Q54</t>
  </si>
  <si>
    <t>Hypospadias, balanic</t>
  </si>
  <si>
    <t>Q55</t>
  </si>
  <si>
    <t>Absence and aplasia of testis</t>
  </si>
  <si>
    <t>Q56</t>
  </si>
  <si>
    <t>Hermaphroditism, not elsewhere classified</t>
  </si>
  <si>
    <t>Q60</t>
  </si>
  <si>
    <t>Renal agenesis, unilateral</t>
  </si>
  <si>
    <t>Congenital renal cyst, unspecified</t>
  </si>
  <si>
    <t>Q62</t>
  </si>
  <si>
    <t>Congenital hydronephrosis</t>
  </si>
  <si>
    <t>Q63</t>
  </si>
  <si>
    <t>Accessory kidney</t>
  </si>
  <si>
    <t>Q64</t>
  </si>
  <si>
    <t>Epispadias</t>
  </si>
  <si>
    <t>Congenital dislocation of unspecified hip, unilateral</t>
  </si>
  <si>
    <t>Q67</t>
  </si>
  <si>
    <t>Congenital facial asymmetry</t>
  </si>
  <si>
    <t>Q68</t>
  </si>
  <si>
    <t>Congenital deformity of sternocleidomastoid muscle</t>
  </si>
  <si>
    <t>Q69</t>
  </si>
  <si>
    <t>Accessory finger(s)</t>
  </si>
  <si>
    <t>Q70</t>
  </si>
  <si>
    <t>Fused fingers, unspecified hand</t>
  </si>
  <si>
    <t>Q71</t>
  </si>
  <si>
    <t>Congenital complete absence of unspecified upper limb</t>
  </si>
  <si>
    <t>Q72</t>
  </si>
  <si>
    <t>Congenital complete absence of unspecified lower limb</t>
  </si>
  <si>
    <t>Q73</t>
  </si>
  <si>
    <t>Congenital absence of unspecified limb(s)</t>
  </si>
  <si>
    <t>Q74</t>
  </si>
  <si>
    <t>Oth congen malform of upper limb(s), inc shoulder girdle</t>
  </si>
  <si>
    <t>Q75</t>
  </si>
  <si>
    <t>Craniosynostosis</t>
  </si>
  <si>
    <t>Q76</t>
  </si>
  <si>
    <t>Spina bifida occulta</t>
  </si>
  <si>
    <t>Q77</t>
  </si>
  <si>
    <t>Achondrogenesis</t>
  </si>
  <si>
    <t>Q78</t>
  </si>
  <si>
    <t>Osteogenesis imperfecta</t>
  </si>
  <si>
    <t>Congenital diaphragmatic hernia</t>
  </si>
  <si>
    <t>Q80</t>
  </si>
  <si>
    <t>Ichthyosis vulgaris</t>
  </si>
  <si>
    <t>Q81</t>
  </si>
  <si>
    <t>Epidermolysis bullosa simplex</t>
  </si>
  <si>
    <t>Hereditary lymphedema</t>
  </si>
  <si>
    <t>Q83</t>
  </si>
  <si>
    <t>Congenital absence of breast with absent nipple</t>
  </si>
  <si>
    <t>Q84</t>
  </si>
  <si>
    <t>Congenital alopecia</t>
  </si>
  <si>
    <t>Neurofibromatosis, unspecified</t>
  </si>
  <si>
    <t>Q86</t>
  </si>
  <si>
    <t>Fetal alcohol syndrome (dysmorphic)</t>
  </si>
  <si>
    <t>Congen malform syndromes predom affecting facial appearance</t>
  </si>
  <si>
    <t>Q89</t>
  </si>
  <si>
    <t>Asplenia (congenital)</t>
  </si>
  <si>
    <t>Trisomy 21, nonmosaicism (meiotic nondisjunction)</t>
  </si>
  <si>
    <t>Q91</t>
  </si>
  <si>
    <t>Trisomy 18, nonmosaicism (meiotic nondisjunction)</t>
  </si>
  <si>
    <t>Q92</t>
  </si>
  <si>
    <t>Whole chromosome trisomy, nonmosaic (meiotic nondisjunction)</t>
  </si>
  <si>
    <t>Q93</t>
  </si>
  <si>
    <t>Whole chromosome monosomy,nonmosaic (meiotic nondisjunction)</t>
  </si>
  <si>
    <t>Q95</t>
  </si>
  <si>
    <t>Balanced translocation and insertion in normal individual</t>
  </si>
  <si>
    <t>Q96</t>
  </si>
  <si>
    <t>Karyotype 45, X</t>
  </si>
  <si>
    <t>Q97</t>
  </si>
  <si>
    <t>Karyotype 47, XXX</t>
  </si>
  <si>
    <t>Q98</t>
  </si>
  <si>
    <t>Klinefelter syndrome karyotype 47, XXY</t>
  </si>
  <si>
    <t>Q99</t>
  </si>
  <si>
    <t>Chimera 46, XX/46, XY</t>
  </si>
  <si>
    <t>Tachycardia, unspecified</t>
  </si>
  <si>
    <t>R01</t>
  </si>
  <si>
    <t>Benign and innocent cardiac murmurs</t>
  </si>
  <si>
    <t>Elevated blood-pressure reading, w/o diagnosis of htn</t>
  </si>
  <si>
    <t>R04</t>
  </si>
  <si>
    <t>Epistaxis</t>
  </si>
  <si>
    <t>Cough</t>
  </si>
  <si>
    <t>Dyspnea, unspecified</t>
  </si>
  <si>
    <t>Pain in throat</t>
  </si>
  <si>
    <t>Asphyxia</t>
  </si>
  <si>
    <t>Acute abdomen</t>
  </si>
  <si>
    <t>Nausea</t>
  </si>
  <si>
    <t>Heartburn</t>
  </si>
  <si>
    <t>Aphagia</t>
  </si>
  <si>
    <t>Abdominal distension (gaseous)</t>
  </si>
  <si>
    <t>R15</t>
  </si>
  <si>
    <t>Incomplete defecation</t>
  </si>
  <si>
    <t>R16</t>
  </si>
  <si>
    <t>Hepatomegaly, not elsewhere classified</t>
  </si>
  <si>
    <t>R17</t>
  </si>
  <si>
    <t>Unspecified jaundice</t>
  </si>
  <si>
    <t>R18</t>
  </si>
  <si>
    <t>Malignant ascites</t>
  </si>
  <si>
    <t>Intra-abd and pelvic swelling, mass and lump, unsp site</t>
  </si>
  <si>
    <t>Anesthesia of skin</t>
  </si>
  <si>
    <t>Rash and other nonspecific skin eruption</t>
  </si>
  <si>
    <t>Localized swelling, mass and lump, head</t>
  </si>
  <si>
    <t>Cyanosis</t>
  </si>
  <si>
    <t>Abnormal head movements</t>
  </si>
  <si>
    <t>Ataxic gait</t>
  </si>
  <si>
    <t>R27</t>
  </si>
  <si>
    <t>Ataxia, unspecified</t>
  </si>
  <si>
    <t>R29</t>
  </si>
  <si>
    <t>Tetany</t>
  </si>
  <si>
    <t>Dysuria</t>
  </si>
  <si>
    <t>Gross hematuria</t>
  </si>
  <si>
    <t>Unspecified urinary incontinence</t>
  </si>
  <si>
    <t>Drug induced retention of urine</t>
  </si>
  <si>
    <t>R34</t>
  </si>
  <si>
    <t>Anuria and oliguria</t>
  </si>
  <si>
    <t>Frequency of micturition</t>
  </si>
  <si>
    <t>R36</t>
  </si>
  <si>
    <t>Urethral discharge without blood</t>
  </si>
  <si>
    <t>R37</t>
  </si>
  <si>
    <t>Sexual dysfunction, unspecified</t>
  </si>
  <si>
    <t>Extravasation of urine</t>
  </si>
  <si>
    <t>Somnolence</t>
  </si>
  <si>
    <t>Disorientation, unspecified</t>
  </si>
  <si>
    <t>Dizziness and giddiness</t>
  </si>
  <si>
    <t>R43</t>
  </si>
  <si>
    <t>Anosmia</t>
  </si>
  <si>
    <t>R44</t>
  </si>
  <si>
    <t>Auditory hallucinations</t>
  </si>
  <si>
    <t>Nervousness</t>
  </si>
  <si>
    <t>R47</t>
  </si>
  <si>
    <t>Aphasia</t>
  </si>
  <si>
    <t>R48</t>
  </si>
  <si>
    <t>Dyslexia and alexia</t>
  </si>
  <si>
    <t>R49</t>
  </si>
  <si>
    <t>Dysphonia</t>
  </si>
  <si>
    <t>R50</t>
  </si>
  <si>
    <t>Drug induced fever</t>
  </si>
  <si>
    <t>Headache</t>
  </si>
  <si>
    <t>Pain, unspecified</t>
  </si>
  <si>
    <t>Neoplastic (malignant) related fatigue</t>
  </si>
  <si>
    <t>R54</t>
  </si>
  <si>
    <t>Age-related physical debility</t>
  </si>
  <si>
    <t>R55</t>
  </si>
  <si>
    <t>Syncope and collapse</t>
  </si>
  <si>
    <t>Simple febrile convulsions</t>
  </si>
  <si>
    <t>R57</t>
  </si>
  <si>
    <t>Cardiogenic shock</t>
  </si>
  <si>
    <t>Hemorrhage, not elsewhere classified</t>
  </si>
  <si>
    <t>R59</t>
  </si>
  <si>
    <t>Localized enlarged lymph nodes</t>
  </si>
  <si>
    <t>R60</t>
  </si>
  <si>
    <t>Localized edema</t>
  </si>
  <si>
    <t>R61</t>
  </si>
  <si>
    <t>Generalized hyperhidrosis</t>
  </si>
  <si>
    <t>Delayed milestone in childhood</t>
  </si>
  <si>
    <t>Anorexia</t>
  </si>
  <si>
    <t>Cachexia</t>
  </si>
  <si>
    <t>R65</t>
  </si>
  <si>
    <t>SIRS of non-infectious origin w/o acute organ dysfunction</t>
  </si>
  <si>
    <t>Hypothermia, not associated w low environmental temperature</t>
  </si>
  <si>
    <t>R70</t>
  </si>
  <si>
    <t>Elevated erythrocyte sedimentation rate</t>
  </si>
  <si>
    <t>R71</t>
  </si>
  <si>
    <t>Precipitous drop in hematocrit</t>
  </si>
  <si>
    <t>Impaired fasting glucose</t>
  </si>
  <si>
    <t>Nonspec elev of levels of transamns &amp; lactic acid dehydrgnse</t>
  </si>
  <si>
    <t>R75</t>
  </si>
  <si>
    <t>Inconclusive laboratory evidence of human immunodef virus</t>
  </si>
  <si>
    <t>Raised antibody titer</t>
  </si>
  <si>
    <t>R77</t>
  </si>
  <si>
    <t>Abnormality of albumin</t>
  </si>
  <si>
    <t>Finding of alcohol in blood</t>
  </si>
  <si>
    <t>Abnormal level of blood mineral</t>
  </si>
  <si>
    <t>Isolated proteinuria</t>
  </si>
  <si>
    <t>R81</t>
  </si>
  <si>
    <t>Glycosuria</t>
  </si>
  <si>
    <t>Chyluria</t>
  </si>
  <si>
    <t>R83</t>
  </si>
  <si>
    <t>Abnormal level of enzymes in cerebrospinal fluid</t>
  </si>
  <si>
    <t>R84</t>
  </si>
  <si>
    <t>Abnormal level of enzymes in specimens from resp org/thrx</t>
  </si>
  <si>
    <t>Abn lev enzymes in specimens from dgstv org/abd cav</t>
  </si>
  <si>
    <t>Abn lev enzymes in specimens from male genital organs</t>
  </si>
  <si>
    <t>R87</t>
  </si>
  <si>
    <t>Abn lev enzymes in specimens from female genital organs</t>
  </si>
  <si>
    <t>R88</t>
  </si>
  <si>
    <t>Cloudy (hemodialysis) (peritoneal) dialysis effluent</t>
  </si>
  <si>
    <t>Abnormal level of enzymes in specimens from oth org/tiss</t>
  </si>
  <si>
    <t>R90</t>
  </si>
  <si>
    <t>Intcrn space-occupying lesion found on dx imaging of cnsl</t>
  </si>
  <si>
    <t>Solitary pulmonary nodule</t>
  </si>
  <si>
    <t>R92</t>
  </si>
  <si>
    <t>Mammographic microcalcification found on dx imaging of brst</t>
  </si>
  <si>
    <t>Abnormal findings on dx imaging of skull and head, NEC</t>
  </si>
  <si>
    <t>Abnormal electroencephalogram [EEG]</t>
  </si>
  <si>
    <t>Elevated carcinoembryonic antigen [CEA]</t>
  </si>
  <si>
    <t>S00</t>
  </si>
  <si>
    <t>Unspecified superficial injury of scalp, initial encounter</t>
  </si>
  <si>
    <t>Unspecified open wound of scalp, initial encounter</t>
  </si>
  <si>
    <t>Fracture of vault of skull, init encntr for closed fracture</t>
  </si>
  <si>
    <t>S03</t>
  </si>
  <si>
    <t>Dislocation of jaw, unspecified side, initial encounter</t>
  </si>
  <si>
    <t>S04</t>
  </si>
  <si>
    <t>Injury of optic nerve, right eye, initial encounter</t>
  </si>
  <si>
    <t>S05</t>
  </si>
  <si>
    <t>Inj conjunctiva and corneal abrasion w/o fb, unsp eye, init</t>
  </si>
  <si>
    <t>Concussion without loss of consciousness, initial encounter</t>
  </si>
  <si>
    <t>S07</t>
  </si>
  <si>
    <t>Crushing injury of face, initial encounter</t>
  </si>
  <si>
    <t>S08</t>
  </si>
  <si>
    <t>Avulsion of scalp, initial encounter</t>
  </si>
  <si>
    <t>S09</t>
  </si>
  <si>
    <t>Injury of blood vessels of head, NEC, init</t>
  </si>
  <si>
    <t>S10</t>
  </si>
  <si>
    <t>Contusion of throat, initial encounter</t>
  </si>
  <si>
    <t>S11</t>
  </si>
  <si>
    <t>Laceration without foreign body of larynx, initial encounter</t>
  </si>
  <si>
    <t>S12</t>
  </si>
  <si>
    <t>Unsp disp fx of first cervical vertebra, init for clos fx</t>
  </si>
  <si>
    <t>S13</t>
  </si>
  <si>
    <t>Traumatic rupture of cervical intervertebral disc, init</t>
  </si>
  <si>
    <t>Concussion and edema of cervical spinal cord, init encntr</t>
  </si>
  <si>
    <t>S15</t>
  </si>
  <si>
    <t>Unspecified injury of right carotid artery, init encntr</t>
  </si>
  <si>
    <t>Strain of muscle, fascia and tendon at neck level, init</t>
  </si>
  <si>
    <t>S17</t>
  </si>
  <si>
    <t>Crushing injury of larynx and trachea, initial encounter</t>
  </si>
  <si>
    <t>S19</t>
  </si>
  <si>
    <t>Oth injuries of unspecified part of neck, init encntr</t>
  </si>
  <si>
    <t>S20</t>
  </si>
  <si>
    <t>Contusion of breast, unspecified breast, initial encounter</t>
  </si>
  <si>
    <t>S21</t>
  </si>
  <si>
    <t>Unspecified open wound of right breast, initial encounter</t>
  </si>
  <si>
    <t>Wedge compression fracture of unsp thoracic vertebra, init</t>
  </si>
  <si>
    <t>S23</t>
  </si>
  <si>
    <t>Traumatic rupture of thoracic intervertebral disc, init</t>
  </si>
  <si>
    <t>S24</t>
  </si>
  <si>
    <t>Concussion and edema of thoracic spinal cord, init encntr</t>
  </si>
  <si>
    <t>S25</t>
  </si>
  <si>
    <t>Unspecified injury of thoracic aorta, initial encounter</t>
  </si>
  <si>
    <t>S26</t>
  </si>
  <si>
    <t>Unsp injury of heart with hemopericardium, init encntr</t>
  </si>
  <si>
    <t>S27</t>
  </si>
  <si>
    <t>Traumatic pneumothorax, initial encounter</t>
  </si>
  <si>
    <t>S28</t>
  </si>
  <si>
    <t>Crushed chest, initial encounter</t>
  </si>
  <si>
    <t>Unsp injury of msl/tnd of front wall of thorax, init</t>
  </si>
  <si>
    <t>S30</t>
  </si>
  <si>
    <t>Contusion of lower back and pelvis, initial encounter</t>
  </si>
  <si>
    <t>Unsp opn wnd low back and pelv w/o penet retroperiton, init</t>
  </si>
  <si>
    <t>Wedge compression fracture of unsp lumbar vertebra, init</t>
  </si>
  <si>
    <t>S33</t>
  </si>
  <si>
    <t>Traumatic rupture of lumbar intervertebral disc, init encntr</t>
  </si>
  <si>
    <t>S34</t>
  </si>
  <si>
    <t>Concussion and edema of lumbar spinal cord, init encntr</t>
  </si>
  <si>
    <t>S35</t>
  </si>
  <si>
    <t>Unspecified injury of abdominal aorta, initial encounter</t>
  </si>
  <si>
    <t>Unspecified injury of spleen, initial encounter</t>
  </si>
  <si>
    <t>S37</t>
  </si>
  <si>
    <t>Unspecified injury of right kidney, initial encounter</t>
  </si>
  <si>
    <t>S38</t>
  </si>
  <si>
    <t>Crushing injury of unsp external genital organs, male, init</t>
  </si>
  <si>
    <t>Unsp injury of muscle, fascia and tendon of abdomen, init</t>
  </si>
  <si>
    <t>S40</t>
  </si>
  <si>
    <t>Contusion of right shoulder, initial encounter</t>
  </si>
  <si>
    <t>S41</t>
  </si>
  <si>
    <t>Unspecified open wound of right shoulder, initial encounter</t>
  </si>
  <si>
    <t>Fracture of unsp part of right clavicle, init for clos fx</t>
  </si>
  <si>
    <t>Unspecified subluxation of right shoulder joint, init encntr</t>
  </si>
  <si>
    <t>S44</t>
  </si>
  <si>
    <t>Injury of ulnar nerve at upper arm level, unsp arm, init</t>
  </si>
  <si>
    <t>S45</t>
  </si>
  <si>
    <t>Unsp injury of axillary artery, right side, init encntr</t>
  </si>
  <si>
    <t>Unsp inj musc/tend the rotator cuff of r shoulder, init</t>
  </si>
  <si>
    <t>S47</t>
  </si>
  <si>
    <t>Crushing injury of right shoulder and upper arm, init encntr</t>
  </si>
  <si>
    <t>S48</t>
  </si>
  <si>
    <t>Complete traumatic amputation at right shoulder joint, init</t>
  </si>
  <si>
    <t>Unsp physeal fx upper end of humerus, right arm, init</t>
  </si>
  <si>
    <t>S50</t>
  </si>
  <si>
    <t>Contusion of unspecified elbow, initial encounter</t>
  </si>
  <si>
    <t>Unspecified open wound of right elbow, initial encounter</t>
  </si>
  <si>
    <t>Unsp fracture of upper end of right ulna, init for clos fx</t>
  </si>
  <si>
    <t>S53</t>
  </si>
  <si>
    <t>Unspecified subluxation of right radial head, init encntr</t>
  </si>
  <si>
    <t>Injury of ulnar nerve at forearm level, unsp arm, init</t>
  </si>
  <si>
    <t>S55</t>
  </si>
  <si>
    <t>Unsp injury of ulnar artery at forarm lv, right arm, init</t>
  </si>
  <si>
    <t>S56</t>
  </si>
  <si>
    <t>Unsp inj flexor musc/fasc/tend r thm at forarm lv, init</t>
  </si>
  <si>
    <t>S57</t>
  </si>
  <si>
    <t>Crushing injury of unspecified elbow, initial encounter</t>
  </si>
  <si>
    <t>S58</t>
  </si>
  <si>
    <t>Complete traumatic amp at elbow level, right arm, init</t>
  </si>
  <si>
    <t>S59</t>
  </si>
  <si>
    <t>Unsp physeal fracture of lower end of ulna, right arm, init</t>
  </si>
  <si>
    <t>S60</t>
  </si>
  <si>
    <t>Contusion of unsp finger without damage to nail, init encntr</t>
  </si>
  <si>
    <t>Unsp open wound of right thumb w/o damage to nail, init</t>
  </si>
  <si>
    <t>Unsp fracture of navicular bone of right wrist, init</t>
  </si>
  <si>
    <t>Unspecified subluxation of right wrist and hand, init encntr</t>
  </si>
  <si>
    <t>Injury of ulnar nerve at wrs/hnd lv of unsp arm, init</t>
  </si>
  <si>
    <t>S65</t>
  </si>
  <si>
    <t>Unsp injury of ulnar artery at wrs/hnd lv of right arm, init</t>
  </si>
  <si>
    <t>S66</t>
  </si>
  <si>
    <t>Unsp inj long flxr musc/fasc/tend r thm at wrs/hnd lv, init</t>
  </si>
  <si>
    <t>S67</t>
  </si>
  <si>
    <t>Crushing injury of unspecified thumb, initial encounter</t>
  </si>
  <si>
    <t>S68</t>
  </si>
  <si>
    <t>Complete traumatic MCP amputation of right thumb, init</t>
  </si>
  <si>
    <t>S69</t>
  </si>
  <si>
    <t>Oth injuries of unsp wrist, hand and finger(s), init encntr</t>
  </si>
  <si>
    <t>S70</t>
  </si>
  <si>
    <t>Contusion of unspecified hip, initial encounter</t>
  </si>
  <si>
    <t>S71</t>
  </si>
  <si>
    <t>Unspecified open wound, right hip, initial encounter</t>
  </si>
  <si>
    <t>Fracture of unsp part of neck of right femur, init</t>
  </si>
  <si>
    <t>S73</t>
  </si>
  <si>
    <t>Unspecified subluxation of right hip, initial encounter</t>
  </si>
  <si>
    <t>S74</t>
  </si>
  <si>
    <t>Injury of sciatic nrv at hip and thigh level, unsp leg, init</t>
  </si>
  <si>
    <t>S75</t>
  </si>
  <si>
    <t>Unspecified injury of femoral artery, right leg, init encntr</t>
  </si>
  <si>
    <t>Unsp injury of muscle, fascia and tendon of right hip, init</t>
  </si>
  <si>
    <t>S77</t>
  </si>
  <si>
    <t>Crushing injury of unspecified hip, initial encounter</t>
  </si>
  <si>
    <t>S78</t>
  </si>
  <si>
    <t>Complete traumatic amputation at right hip joint, init</t>
  </si>
  <si>
    <t>S79</t>
  </si>
  <si>
    <t>Unsp physeal fracture of upper end of right femur, init</t>
  </si>
  <si>
    <t>S80</t>
  </si>
  <si>
    <t>Contusion of unspecified knee, initial encounter</t>
  </si>
  <si>
    <t>Unspecified open wound, right knee, initial encounter</t>
  </si>
  <si>
    <t>Unsp fracture of right patella, init for clos fx</t>
  </si>
  <si>
    <t>Unspecified subluxation of right patella, initial encounter</t>
  </si>
  <si>
    <t>S84</t>
  </si>
  <si>
    <t>Injury of tibial nerve at lower leg level, unsp leg, init</t>
  </si>
  <si>
    <t>S85</t>
  </si>
  <si>
    <t>Unsp injury of popliteal artery, right leg, init encntr</t>
  </si>
  <si>
    <t>Unspecified injury of right Achilles tendon, init encntr</t>
  </si>
  <si>
    <t>S87</t>
  </si>
  <si>
    <t>Crushing injury of unspecified knee, initial encounter</t>
  </si>
  <si>
    <t>S88</t>
  </si>
  <si>
    <t>Complete traumatic amputation at knee level, r low leg, init</t>
  </si>
  <si>
    <t>Unsp physeal fracture of upper end of right tibia, init</t>
  </si>
  <si>
    <t>S90</t>
  </si>
  <si>
    <t>Contusion of unspecified ankle, initial encounter</t>
  </si>
  <si>
    <t>Unspecified open wound, right ankle, initial encounter</t>
  </si>
  <si>
    <t>Unsp fracture of right calcaneus, init for clos fx</t>
  </si>
  <si>
    <t>Subluxation of right ankle joint, initial encounter</t>
  </si>
  <si>
    <t>S94</t>
  </si>
  <si>
    <t>Injury of lateral plantar nerve, unsp leg, init encntr</t>
  </si>
  <si>
    <t>S95</t>
  </si>
  <si>
    <t>Unsp injury of dorsal artery of right foot, init encntr</t>
  </si>
  <si>
    <t>S96</t>
  </si>
  <si>
    <t>Unsp inj msl/tnd lng flxr msl toe at ank/ft lev, r ft, init</t>
  </si>
  <si>
    <t>S97</t>
  </si>
  <si>
    <t>Crushing injury of unspecified ankle, initial encounter</t>
  </si>
  <si>
    <t>S98</t>
  </si>
  <si>
    <t>Complete traumatic amp of right foot at ankle level, init</t>
  </si>
  <si>
    <t>Unspecified physeal fracture of right calcaneus, init</t>
  </si>
  <si>
    <t>Foreign body in cornea, unspecified eye, initial encounter</t>
  </si>
  <si>
    <t>T16</t>
  </si>
  <si>
    <t>Foreign body in right ear, initial encounter</t>
  </si>
  <si>
    <t>T17</t>
  </si>
  <si>
    <t>Foreign body in nasal sinus, initial encounter</t>
  </si>
  <si>
    <t>T18</t>
  </si>
  <si>
    <t>Foreign body in mouth, initial encounter</t>
  </si>
  <si>
    <t>T19</t>
  </si>
  <si>
    <t>Foreign body in urethra, initial encounter</t>
  </si>
  <si>
    <t>Burn of unsp degree of head, face, and neck, unsp site, init</t>
  </si>
  <si>
    <t>T21</t>
  </si>
  <si>
    <t>Burn of unsp degree of trunk, unspecified site, init encntr</t>
  </si>
  <si>
    <t>Burn unsp deg of shldr/up lmb, ex wrs/hnd, unsp site, init</t>
  </si>
  <si>
    <t>T23</t>
  </si>
  <si>
    <t>Burn of unsp degree of right hand, unsp site, init encntr</t>
  </si>
  <si>
    <t>T24</t>
  </si>
  <si>
    <t>Burn unsp deg of unsp site right lower limb, ex ank/ft, init</t>
  </si>
  <si>
    <t>T25</t>
  </si>
  <si>
    <t>Burn of unspecified degree of right ankle, initial encounter</t>
  </si>
  <si>
    <t>T26</t>
  </si>
  <si>
    <t>Burn of unspecified eyelid and periocular area, init encntr</t>
  </si>
  <si>
    <t>T27</t>
  </si>
  <si>
    <t>Burn of larynx and trachea, initial encounter</t>
  </si>
  <si>
    <t>T28</t>
  </si>
  <si>
    <t>Burn of mouth and pharynx, initial encounter</t>
  </si>
  <si>
    <t>T30</t>
  </si>
  <si>
    <t>Burn of unspecified body region, unspecified degree</t>
  </si>
  <si>
    <t>T31</t>
  </si>
  <si>
    <t>Burns involving less than 10% of body surface</t>
  </si>
  <si>
    <t>T32</t>
  </si>
  <si>
    <t>Corrosions involving less than 10% of body surface</t>
  </si>
  <si>
    <t>T33</t>
  </si>
  <si>
    <t>Superficial frostbite of right ear, initial encounter</t>
  </si>
  <si>
    <t>T34</t>
  </si>
  <si>
    <t>Frostbite with tissue necrosis of right ear, init encntr</t>
  </si>
  <si>
    <t>T36</t>
  </si>
  <si>
    <t>Poisoning by penicillins, accidental (unintentional), init</t>
  </si>
  <si>
    <t>T37</t>
  </si>
  <si>
    <t>Poisoning by sulfonamides, accidental (unintentional), init</t>
  </si>
  <si>
    <t>T38</t>
  </si>
  <si>
    <t>Poisoning by glucocort/synth analog, accidental, init</t>
  </si>
  <si>
    <t>T39</t>
  </si>
  <si>
    <t>Poisoning by aspirin, accidental (unintentional), init</t>
  </si>
  <si>
    <t>T40</t>
  </si>
  <si>
    <t>Poisoning by opium, accidental (unintentional), init encntr</t>
  </si>
  <si>
    <t>T41</t>
  </si>
  <si>
    <t>Poisoning by inhaled anesthetics, accidental, init</t>
  </si>
  <si>
    <t>T42</t>
  </si>
  <si>
    <t>Poisoning by hydantoin derivatives, accidental, init</t>
  </si>
  <si>
    <t>T43</t>
  </si>
  <si>
    <t>Poisoning by tricyclic antidepressants, accidental, init</t>
  </si>
  <si>
    <t>T44</t>
  </si>
  <si>
    <t>Poisoning by anticholin agents, accidental, init</t>
  </si>
  <si>
    <t>T45</t>
  </si>
  <si>
    <t>Poisoning by antiallerg/antiemetic, accidental, init</t>
  </si>
  <si>
    <t>T46</t>
  </si>
  <si>
    <t>Poisoning by cardi-stim glycos/drug simlar act, acc, init</t>
  </si>
  <si>
    <t>T47</t>
  </si>
  <si>
    <t>Poisoning by histamine H2-receptor blockers, acc, init</t>
  </si>
  <si>
    <t>T48</t>
  </si>
  <si>
    <t>Poisoning by oxytocic drugs, accidental, init</t>
  </si>
  <si>
    <t>T49</t>
  </si>
  <si>
    <t>Poisoning by local antifung/infect/inflamm drugs, acc, init</t>
  </si>
  <si>
    <t>T50</t>
  </si>
  <si>
    <t>Poisoning by mineralocorticoids and their antag, acc, init</t>
  </si>
  <si>
    <t>T51</t>
  </si>
  <si>
    <t>Toxic effect of ethanol, accidental (unintentional), init</t>
  </si>
  <si>
    <t>T52</t>
  </si>
  <si>
    <t>Toxic effect of petroleum products, accidental, init</t>
  </si>
  <si>
    <t>T53</t>
  </si>
  <si>
    <t>Toxic effect of carbon tetrachloride, accidental, init</t>
  </si>
  <si>
    <t>T54</t>
  </si>
  <si>
    <t>Toxic effect of phenol and phenol homologues, acc, init</t>
  </si>
  <si>
    <t>T55</t>
  </si>
  <si>
    <t>Toxic effect of soaps, accidental (unintentional), init</t>
  </si>
  <si>
    <t>T56</t>
  </si>
  <si>
    <t>Toxic effect of lead and its compounds, accidental, init</t>
  </si>
  <si>
    <t>T57</t>
  </si>
  <si>
    <t>Toxic effect of arsenic and its compounds, accidental, init</t>
  </si>
  <si>
    <t>T58</t>
  </si>
  <si>
    <t>Toxic effect of carb monx from mtr veh exhaust, acc, init</t>
  </si>
  <si>
    <t>T59</t>
  </si>
  <si>
    <t>Toxic effect of nitrogen oxides, accidental, init</t>
  </si>
  <si>
    <t>T60</t>
  </si>
  <si>
    <t>Toxic effect of organophos and carbamate insect, acc, init</t>
  </si>
  <si>
    <t>Ciguatera fish poisoning, accidental (unintentional), init</t>
  </si>
  <si>
    <t>T62</t>
  </si>
  <si>
    <t>Toxic effect of ingested mushrooms, accidental, init</t>
  </si>
  <si>
    <t>T63</t>
  </si>
  <si>
    <t>Toxic effect of unsp snake venom, accidental, init</t>
  </si>
  <si>
    <t>T64</t>
  </si>
  <si>
    <t>Toxic effect of aflatoxin, accidental (unintentional), init</t>
  </si>
  <si>
    <t>T65</t>
  </si>
  <si>
    <t>Toxic effect of cyanides, accidental (unintentional), init</t>
  </si>
  <si>
    <t>T66</t>
  </si>
  <si>
    <t>Radiation sickness, unspecified, initial encounter</t>
  </si>
  <si>
    <t>T67</t>
  </si>
  <si>
    <t>Heat syncope, initial encounter</t>
  </si>
  <si>
    <t>T68</t>
  </si>
  <si>
    <t>Hypothermia, initial encounter</t>
  </si>
  <si>
    <t>T69</t>
  </si>
  <si>
    <t>Immersion hand, right hand, initial encounter</t>
  </si>
  <si>
    <t>T70</t>
  </si>
  <si>
    <t>Otitic barotrauma, initial encounter</t>
  </si>
  <si>
    <t>T71</t>
  </si>
  <si>
    <t>Asphyx due to smothering under pillow, accidental, init</t>
  </si>
  <si>
    <t>T73</t>
  </si>
  <si>
    <t>Starvation, initial encounter</t>
  </si>
  <si>
    <t>T74</t>
  </si>
  <si>
    <t>Adult neglect or abandonment, confirmed, initial encounter</t>
  </si>
  <si>
    <t>Unspecified effects of lightning, initial encounter</t>
  </si>
  <si>
    <t>T76</t>
  </si>
  <si>
    <t>Adult neglect or abandonment, suspected, initial encounter</t>
  </si>
  <si>
    <t>Anaphylactic reaction due to unspecified food, init encntr</t>
  </si>
  <si>
    <t>T79</t>
  </si>
  <si>
    <t>Air embolism (traumatic), initial encounter</t>
  </si>
  <si>
    <t>Air embolism fol infusion, tranfs and theraputc inject, init</t>
  </si>
  <si>
    <t>Postprocedural shock unspecified, initial encounter</t>
  </si>
  <si>
    <t>T82</t>
  </si>
  <si>
    <t>Breakdown (mechanical) of heart valve prosthesis, init</t>
  </si>
  <si>
    <t>T83</t>
  </si>
  <si>
    <t>Breakdown (mechanical) of cystostomy catheter, init encntr</t>
  </si>
  <si>
    <t>Broken internal right hip prosthesis, initial encounter</t>
  </si>
  <si>
    <t>T85</t>
  </si>
  <si>
    <t>Breakdown of ventricular intracranial shunt, init</t>
  </si>
  <si>
    <t>Unspecified complication of bone marrow transplant</t>
  </si>
  <si>
    <t>Complications of reattached (part of) right upper extremity</t>
  </si>
  <si>
    <t>T88</t>
  </si>
  <si>
    <t>Infection following immunization, initial encounter</t>
  </si>
  <si>
    <t>Vaping-related disorder</t>
  </si>
  <si>
    <t>Post COVID-19 condition, unspecified</t>
  </si>
  <si>
    <t>V00</t>
  </si>
  <si>
    <t>Ped on foot injured in collision w roller-skater, init</t>
  </si>
  <si>
    <t>V01</t>
  </si>
  <si>
    <t>Ped on foot injured in collision w pedl cyc nontraf, init</t>
  </si>
  <si>
    <t>V02</t>
  </si>
  <si>
    <t>Ped on foot injured in collision w 2/3-whl mv nontraf, init</t>
  </si>
  <si>
    <t>V03</t>
  </si>
  <si>
    <t>Ped on foot injured pick-up truck, pk-up/van nontraf, init</t>
  </si>
  <si>
    <t>V04</t>
  </si>
  <si>
    <t>Ped on foot injured in collision w hv veh nontraf, init</t>
  </si>
  <si>
    <t>V05</t>
  </si>
  <si>
    <t>Ped on foot injured in clsn w rail trn/veh nontraf, init</t>
  </si>
  <si>
    <t>V06</t>
  </si>
  <si>
    <t>Ped on foot injured in clsn w nonmtr vehicle nontraf, init</t>
  </si>
  <si>
    <t>V09</t>
  </si>
  <si>
    <t>Pedestrian injured nontraf involving unsp mv, init</t>
  </si>
  <si>
    <t>V10</t>
  </si>
  <si>
    <t>Pedl cyc driver injured in clsn w ped/anml nontraf, init</t>
  </si>
  <si>
    <t>V11</t>
  </si>
  <si>
    <t>Pedl cyc driver injured in clsn w oth pedl cyc nontraf, init</t>
  </si>
  <si>
    <t>V12</t>
  </si>
  <si>
    <t>Pedl cyc driver injured in clsn w 2/3-whl mv nontraf, init</t>
  </si>
  <si>
    <t>V13</t>
  </si>
  <si>
    <t>Pedl cyc driver inj pick-up truck, pk-up/van nontraf, init</t>
  </si>
  <si>
    <t>V14</t>
  </si>
  <si>
    <t>Pedl cyc driver injured in collision w hv veh nontraf, init</t>
  </si>
  <si>
    <t>V15</t>
  </si>
  <si>
    <t>Pedl cyc driver injured in clsn w rail trn/veh nontraf, init</t>
  </si>
  <si>
    <t>V16</t>
  </si>
  <si>
    <t>Pedl cyc driver inj in clsn w nonmtr vehicle nontraf, init</t>
  </si>
  <si>
    <t>V17</t>
  </si>
  <si>
    <t>Pedl cyc driver inj in clsn w statnry object nontraf, init</t>
  </si>
  <si>
    <t>V18</t>
  </si>
  <si>
    <t>Pedl cyc driver injured in nonclsn trnsp acc nontraf, init</t>
  </si>
  <si>
    <t>V19</t>
  </si>
  <si>
    <t>Pedl cyc driver injured in collision w unsp mv nontraf, init</t>
  </si>
  <si>
    <t>V20</t>
  </si>
  <si>
    <t>Electc bike driver inj in clsn with ped/anml nontraf, init</t>
  </si>
  <si>
    <t>V21</t>
  </si>
  <si>
    <t xml:space="preserve">Electc bike driver inj in clsn with pedl cyc nontraf, init </t>
  </si>
  <si>
    <t>V22</t>
  </si>
  <si>
    <t>Electc bike driver injured in collision 2/3whl nontraf, init</t>
  </si>
  <si>
    <t>V23</t>
  </si>
  <si>
    <t>Electc bike driver injured pick-up truck/van nontraf, init</t>
  </si>
  <si>
    <t>V24</t>
  </si>
  <si>
    <t>Electc bike driver injured in clsn with hv veh nontraf, init</t>
  </si>
  <si>
    <t>V25</t>
  </si>
  <si>
    <t>Electc bike driver injured in clsn train/veh nontraf, init</t>
  </si>
  <si>
    <t>V26</t>
  </si>
  <si>
    <t>Electc bike driver injured in clsn oth non-mv nontraf, init</t>
  </si>
  <si>
    <t>V27</t>
  </si>
  <si>
    <t>Electc bike drvr inj clsn with statnry object nontraf, init</t>
  </si>
  <si>
    <t>V28</t>
  </si>
  <si>
    <t>Electc bike driver inj in nonclsn trnsp acc nontraf, init</t>
  </si>
  <si>
    <t>V29</t>
  </si>
  <si>
    <t>Electc bike driver inj in clsn with unsp mv nontraf, init</t>
  </si>
  <si>
    <t>V30</t>
  </si>
  <si>
    <t>Driver of 3-whl mv injured in clsn w ped/anml nontraf, init</t>
  </si>
  <si>
    <t>V31</t>
  </si>
  <si>
    <t>Driver of 3-whl mv injured in clsn w pedl cyc nontraf, init</t>
  </si>
  <si>
    <t>V32</t>
  </si>
  <si>
    <t>Driver of 3-whl mv inj in clsn w 2/3-whl mv nontraf, init</t>
  </si>
  <si>
    <t>V33</t>
  </si>
  <si>
    <t>Driver of 3-whl mv inj pk-up truck, pk-up/van nontraf, init</t>
  </si>
  <si>
    <t>V34</t>
  </si>
  <si>
    <t>Driver of 3-whl mv injured in clsn w hv veh nontraf, init</t>
  </si>
  <si>
    <t>V35</t>
  </si>
  <si>
    <t>Driver of 3-whl mv inj in clsn w rail trn/veh nontraf, init</t>
  </si>
  <si>
    <t>V36</t>
  </si>
  <si>
    <t>Driver of 3-whl mv inj in clsn w nonmtr veh nontraf, init</t>
  </si>
  <si>
    <t>V37</t>
  </si>
  <si>
    <t>Drvr of 3-whl mv inj in clsn w statnry object nontraf, init</t>
  </si>
  <si>
    <t>V38</t>
  </si>
  <si>
    <t>Driver of 3-whl mv inj in nonclsn trnsp acc nontraf, init</t>
  </si>
  <si>
    <t>V39</t>
  </si>
  <si>
    <t>Driver of 3-whl mv injured in clsn w unsp mv nontraf, init</t>
  </si>
  <si>
    <t>V40</t>
  </si>
  <si>
    <t>Car driver injured in collision w ped/anml nontraf, init</t>
  </si>
  <si>
    <t>V41</t>
  </si>
  <si>
    <t>Car driver injured in collision w pedal cycle nontraf, init</t>
  </si>
  <si>
    <t>V42</t>
  </si>
  <si>
    <t>Car driver injured in collision w 2/3-whl mv nontraf, init</t>
  </si>
  <si>
    <t>V43</t>
  </si>
  <si>
    <t>Car driver injured in collision w SUV nontraf, init</t>
  </si>
  <si>
    <t>V44</t>
  </si>
  <si>
    <t>Car driver injured in collision w hv veh nontraf, init</t>
  </si>
  <si>
    <t>V45</t>
  </si>
  <si>
    <t>Car driver injured in collision w rail trn/veh nontraf, init</t>
  </si>
  <si>
    <t>V46</t>
  </si>
  <si>
    <t>Car driver injured in clsn w nonmtr vehicle nontraf, init</t>
  </si>
  <si>
    <t>V47</t>
  </si>
  <si>
    <t>Driver of SUV injured in clsn w statnry object nontraf, init</t>
  </si>
  <si>
    <t>V48</t>
  </si>
  <si>
    <t>Car driver injured in nonclsn trnsp accident nontraf, init</t>
  </si>
  <si>
    <t>V49</t>
  </si>
  <si>
    <t>Driver injured in collision w unsp mv nontraf, init</t>
  </si>
  <si>
    <t>V50</t>
  </si>
  <si>
    <t>Driver of pk-up/van injured in clsn w ped/anml nontraf, init</t>
  </si>
  <si>
    <t>V51</t>
  </si>
  <si>
    <t>Driver of pk-up/van injured in clsn w pedl cyc nontraf, init</t>
  </si>
  <si>
    <t>V52</t>
  </si>
  <si>
    <t>Driver of pk-up/van inj in clsn w 2/3-whl mv nontraf, init</t>
  </si>
  <si>
    <t>V53</t>
  </si>
  <si>
    <t>Driver of pk-up/van inj pk-up truck, pk-up/van nontraf, init</t>
  </si>
  <si>
    <t>V54</t>
  </si>
  <si>
    <t>Driver of pk-up/van injured in clsn w hv veh nontraf, init</t>
  </si>
  <si>
    <t>V55</t>
  </si>
  <si>
    <t>Driver of pk-up/van inj in clsn w rail trn/veh nontraf, init</t>
  </si>
  <si>
    <t>V56</t>
  </si>
  <si>
    <t>Driver of pk-up/van inj in clsn w nonmtr veh nontraf, init</t>
  </si>
  <si>
    <t>V57</t>
  </si>
  <si>
    <t>Drvr of pk-up/van inj in clsn w statnry object nontraf, init</t>
  </si>
  <si>
    <t>V58</t>
  </si>
  <si>
    <t>Driver of pk-up/van inj in nonclsn trnsp acc nontraf, init</t>
  </si>
  <si>
    <t>V59</t>
  </si>
  <si>
    <t>Driver of pk-up/van injured in clsn w unsp mv nontraf, init</t>
  </si>
  <si>
    <t>V60</t>
  </si>
  <si>
    <t>Driver of hv veh injured in clsn w ped/anml nontraf, init</t>
  </si>
  <si>
    <t>V61</t>
  </si>
  <si>
    <t>Driver of hv veh injured in clsn w pedl cyc nontraf, init</t>
  </si>
  <si>
    <t>V62</t>
  </si>
  <si>
    <t>Driver of hv veh injured in clsn w 2/3-whl mv nontraf, init</t>
  </si>
  <si>
    <t>V63</t>
  </si>
  <si>
    <t>Driver of hv veh inj pick-up truck, pk-up/van nontraf, init</t>
  </si>
  <si>
    <t>V64</t>
  </si>
  <si>
    <t>Driver of hv veh injured in collision w hv veh nontraf, init</t>
  </si>
  <si>
    <t>V65</t>
  </si>
  <si>
    <t>Driver of hv veh inj in clsn w rail trn/veh nontraf, init</t>
  </si>
  <si>
    <t>V66</t>
  </si>
  <si>
    <t>Driver of hv veh inj in clsn w nonmtr vehicle nontraf, init</t>
  </si>
  <si>
    <t>V67</t>
  </si>
  <si>
    <t>Driver of hv veh inj in clsn w statnry object nontraf, init</t>
  </si>
  <si>
    <t>V68</t>
  </si>
  <si>
    <t>Driver of hv veh injured in nonclsn trnsp acc nontraf, init</t>
  </si>
  <si>
    <t>V69</t>
  </si>
  <si>
    <t>Driver of hv veh injured in clsn w unsp mv nontraf, init</t>
  </si>
  <si>
    <t>V70</t>
  </si>
  <si>
    <t>Driver of bus injured in collision w ped/anml nontraf, init</t>
  </si>
  <si>
    <t>V71</t>
  </si>
  <si>
    <t>Driver of bus injured in collision w pedl cyc nontraf, init</t>
  </si>
  <si>
    <t>V72</t>
  </si>
  <si>
    <t>Driver of bus injured in clsn w 2/3-whl mv nontraf, init</t>
  </si>
  <si>
    <t>V73</t>
  </si>
  <si>
    <t>Driver of bus injured pick-up truck, pk-up/van nontraf, init</t>
  </si>
  <si>
    <t>V74</t>
  </si>
  <si>
    <t>Driver of bus injured in collision w hv veh nontraf, init</t>
  </si>
  <si>
    <t>V75</t>
  </si>
  <si>
    <t>Driver of bus injured in clsn w rail trn/veh nontraf, init</t>
  </si>
  <si>
    <t>V76</t>
  </si>
  <si>
    <t>Driver of bus injured in clsn w nonmtr vehicle nontraf, init</t>
  </si>
  <si>
    <t>V77</t>
  </si>
  <si>
    <t>Driver of bus injured in clsn w statnry object nontraf, init</t>
  </si>
  <si>
    <t>V78</t>
  </si>
  <si>
    <t>Driver of bus injured in nonclsn trnsp acc nontraf, init</t>
  </si>
  <si>
    <t>V79</t>
  </si>
  <si>
    <t>Driver of bus injured in collision w unsp mv nontraf, init</t>
  </si>
  <si>
    <t>V80</t>
  </si>
  <si>
    <t>Animl-ridr injured by fall fr horse in nonclsn acc, init</t>
  </si>
  <si>
    <t>V81</t>
  </si>
  <si>
    <t>Occ of rail trn/veh injured in clsn w mtr veh nontraf, init</t>
  </si>
  <si>
    <t>V82</t>
  </si>
  <si>
    <t>Occupant of stcar injured in clsn w mtr veh nontraf, init</t>
  </si>
  <si>
    <t>V83</t>
  </si>
  <si>
    <t>Driver of special industrial vehicle injured in traf, init</t>
  </si>
  <si>
    <t>V84</t>
  </si>
  <si>
    <t>Driver of special agricultural vehicle injured in traf, init</t>
  </si>
  <si>
    <t>V85</t>
  </si>
  <si>
    <t>Driver of special construction vehicle injured in traf, init</t>
  </si>
  <si>
    <t>V86</t>
  </si>
  <si>
    <t>Driver of amblnc/fire eng injured in traffic accident, init</t>
  </si>
  <si>
    <t>V87</t>
  </si>
  <si>
    <t>Person injured in clsn betw car and 2/3-whl pwr veh, init</t>
  </si>
  <si>
    <t>V88</t>
  </si>
  <si>
    <t>Person inj in clsn betw car and 2/3-whl mv, nontraf, init</t>
  </si>
  <si>
    <t>Person injured in unsp motor-vehicle accident, nontraf, init</t>
  </si>
  <si>
    <t>V90</t>
  </si>
  <si>
    <t>Drown due to merchant ship overturning, init</t>
  </si>
  <si>
    <t>V91</t>
  </si>
  <si>
    <t>Burn due to merchant ship on fire, initial encounter</t>
  </si>
  <si>
    <t>V92</t>
  </si>
  <si>
    <t>Drowning and submersion due to fall off merchant ship, init</t>
  </si>
  <si>
    <t>V93</t>
  </si>
  <si>
    <t>Burn due to localized fire on board merchant vessel, init</t>
  </si>
  <si>
    <t>V94</t>
  </si>
  <si>
    <t>Hitting obj/botm of body of wtr d/t fall from wtrcrft, init</t>
  </si>
  <si>
    <t>V95</t>
  </si>
  <si>
    <t>Unsp helicopter accident injuring occupant, init encntr</t>
  </si>
  <si>
    <t>V96</t>
  </si>
  <si>
    <t>Unspecified balloon accident injuring occupant, init encntr</t>
  </si>
  <si>
    <t>V97</t>
  </si>
  <si>
    <t>Occupant of aircraft injured in oth air transport acc, init</t>
  </si>
  <si>
    <t>V98</t>
  </si>
  <si>
    <t>Accident to, on or involving cable-car, not on rails, init</t>
  </si>
  <si>
    <t>V99</t>
  </si>
  <si>
    <t>Unspecified transport accident, initial encounter</t>
  </si>
  <si>
    <t>W00</t>
  </si>
  <si>
    <t>Fall on same level due to ice and snow, initial encounter</t>
  </si>
  <si>
    <t>W01</t>
  </si>
  <si>
    <t>Fall same lev from slip/trip w/o strike against object, init</t>
  </si>
  <si>
    <t>W03</t>
  </si>
  <si>
    <t>Oth fall same lev due to collision w another person, init</t>
  </si>
  <si>
    <t>W04</t>
  </si>
  <si>
    <t>Fall while being carried or supported by oth persons, init</t>
  </si>
  <si>
    <t>W05</t>
  </si>
  <si>
    <t>Fall from non-moving wheelchair, initial encounter</t>
  </si>
  <si>
    <t>W06</t>
  </si>
  <si>
    <t>Fall from bed, initial encounter</t>
  </si>
  <si>
    <t>W07</t>
  </si>
  <si>
    <t>Fall from chair, initial encounter</t>
  </si>
  <si>
    <t>W08</t>
  </si>
  <si>
    <t>Fall from other furniture, initial encounter</t>
  </si>
  <si>
    <t>W09</t>
  </si>
  <si>
    <t>Fall on or from playground slide, initial encounter</t>
  </si>
  <si>
    <t>W10</t>
  </si>
  <si>
    <t>Fall (on)(from) escalator, initial encounter</t>
  </si>
  <si>
    <t>W11</t>
  </si>
  <si>
    <t>Fall on and from ladder, initial encounter</t>
  </si>
  <si>
    <t>W12</t>
  </si>
  <si>
    <t>Fall on and from scaffolding, initial encounter</t>
  </si>
  <si>
    <t>W13</t>
  </si>
  <si>
    <t>Fall from, out of or through balcony, initial encounter</t>
  </si>
  <si>
    <t>W14</t>
  </si>
  <si>
    <t>Fall from tree, initial encounter</t>
  </si>
  <si>
    <t>W15</t>
  </si>
  <si>
    <t>Fall from cliff, initial encounter</t>
  </si>
  <si>
    <t>W16</t>
  </si>
  <si>
    <t>Fall into swimming pool striking surfc causing drown, init</t>
  </si>
  <si>
    <t>W17</t>
  </si>
  <si>
    <t>Fall into well, initial encounter</t>
  </si>
  <si>
    <t>W18</t>
  </si>
  <si>
    <t>Striking against unsp object w subsequent fall, init encntr</t>
  </si>
  <si>
    <t>Unspecified fall, initial encounter</t>
  </si>
  <si>
    <t>W20</t>
  </si>
  <si>
    <t>Struck by falling object in cave-in, initial encounter</t>
  </si>
  <si>
    <t>W21</t>
  </si>
  <si>
    <t>Struck by hit or thrown ball, unspecified type, init encntr</t>
  </si>
  <si>
    <t>W22</t>
  </si>
  <si>
    <t>Walked into wall, initial encounter</t>
  </si>
  <si>
    <t>W23</t>
  </si>
  <si>
    <t>Caught, crush, jammed, or pinched betw moving objects, init</t>
  </si>
  <si>
    <t>W24</t>
  </si>
  <si>
    <t>Contact w lifting devices, not elsewhere classified, init</t>
  </si>
  <si>
    <t>W25</t>
  </si>
  <si>
    <t>Contact with sharp glass, initial encounter</t>
  </si>
  <si>
    <t>W26</t>
  </si>
  <si>
    <t>Contact with knife, initial encounter</t>
  </si>
  <si>
    <t>W27</t>
  </si>
  <si>
    <t>Contact with workbench tool, initial encounter</t>
  </si>
  <si>
    <t>W28</t>
  </si>
  <si>
    <t>Contact with powered lawn mower, initial encounter</t>
  </si>
  <si>
    <t>W29</t>
  </si>
  <si>
    <t>Contact with powered kitchen appliance, initial encounter</t>
  </si>
  <si>
    <t>W30</t>
  </si>
  <si>
    <t>Contact with combine harvester, initial encounter</t>
  </si>
  <si>
    <t>W31</t>
  </si>
  <si>
    <t>Contact w mining and earth-drilling machinery, init encntr</t>
  </si>
  <si>
    <t>W32</t>
  </si>
  <si>
    <t>Accidental handgun discharge, initial encounter</t>
  </si>
  <si>
    <t>W33</t>
  </si>
  <si>
    <t>Accidental discharge of unsp larger firearm, init encntr</t>
  </si>
  <si>
    <t>W34</t>
  </si>
  <si>
    <t>Accidental discharge from unsp firearms or gun, init encntr</t>
  </si>
  <si>
    <t>W35</t>
  </si>
  <si>
    <t>Explosion and rupture of boiler, initial encounter</t>
  </si>
  <si>
    <t>W36</t>
  </si>
  <si>
    <t>Explosion and rupture of aerosol can, initial encounter</t>
  </si>
  <si>
    <t>W37</t>
  </si>
  <si>
    <t>Explosion of bicycle tire, initial encounter</t>
  </si>
  <si>
    <t>W38</t>
  </si>
  <si>
    <t>Explosion and rupture of oth pressurized devices, init</t>
  </si>
  <si>
    <t>W39</t>
  </si>
  <si>
    <t>Discharge of firework, initial encounter</t>
  </si>
  <si>
    <t>W40</t>
  </si>
  <si>
    <t>Explosion of blasting material, initial encounter</t>
  </si>
  <si>
    <t>W42</t>
  </si>
  <si>
    <t>Exposure to supersonic waves, initial encounter</t>
  </si>
  <si>
    <t>W45</t>
  </si>
  <si>
    <t>Nail entering through skin, initial encounter</t>
  </si>
  <si>
    <t>W46</t>
  </si>
  <si>
    <t>Contact with hypodermic needle, initial encounter</t>
  </si>
  <si>
    <t>W49</t>
  </si>
  <si>
    <t>Hair causing external constriction, initial encounter</t>
  </si>
  <si>
    <t>W50</t>
  </si>
  <si>
    <t>Accidental hit or strike by another person, init encntr</t>
  </si>
  <si>
    <t>W51</t>
  </si>
  <si>
    <t>Accidental strike or bumped into by another person, init</t>
  </si>
  <si>
    <t>W52</t>
  </si>
  <si>
    <t>Crushd/pushd/stepd on by crowd or human stampede, init</t>
  </si>
  <si>
    <t>W53</t>
  </si>
  <si>
    <t>Bitten by mouse, initial encounter</t>
  </si>
  <si>
    <t>Bitten by dog, initial encounter</t>
  </si>
  <si>
    <t>W55</t>
  </si>
  <si>
    <t>Bitten by cat, initial encounter</t>
  </si>
  <si>
    <t>W56</t>
  </si>
  <si>
    <t>Bitten by dolphin, initial encounter</t>
  </si>
  <si>
    <t>W57</t>
  </si>
  <si>
    <t>Bit/stung by nonvenom insect &amp; oth nonvenom arthropods, init</t>
  </si>
  <si>
    <t>W58</t>
  </si>
  <si>
    <t>Bitten by alligator, initial encounter</t>
  </si>
  <si>
    <t>W59</t>
  </si>
  <si>
    <t>Bitten by nonvenomous lizards, initial encounter</t>
  </si>
  <si>
    <t>W60</t>
  </si>
  <si>
    <t>Cntct w nonvenom plant thorns &amp; spines &amp; sharp leaves, init</t>
  </si>
  <si>
    <t>W61</t>
  </si>
  <si>
    <t>Bitten by parrot, initial encounter</t>
  </si>
  <si>
    <t>W62</t>
  </si>
  <si>
    <t>Contact with nonvenomous frogs, initial encounter</t>
  </si>
  <si>
    <t>W64</t>
  </si>
  <si>
    <t>Exposure to other animate mechanical forces, init encntr</t>
  </si>
  <si>
    <t>W65</t>
  </si>
  <si>
    <t>Accidental drowning and submersion while in bath-tub, init</t>
  </si>
  <si>
    <t>W67</t>
  </si>
  <si>
    <t>Accidental drown while in swimming-pool, init</t>
  </si>
  <si>
    <t>W69</t>
  </si>
  <si>
    <t>Accidental drown while in natural water, init</t>
  </si>
  <si>
    <t>W73</t>
  </si>
  <si>
    <t>Oth cause of accidental non-transport drown, init</t>
  </si>
  <si>
    <t>W74</t>
  </si>
  <si>
    <t>Unsp cause of accidental drowning and submersion, init</t>
  </si>
  <si>
    <t>W85</t>
  </si>
  <si>
    <t>Exposure to electric transmission lines, initial encounter</t>
  </si>
  <si>
    <t>W86</t>
  </si>
  <si>
    <t>Exposure to domestic wiring and appliances, init encntr</t>
  </si>
  <si>
    <t>W88</t>
  </si>
  <si>
    <t>Exposure to X-rays, initial encounter</t>
  </si>
  <si>
    <t>W89</t>
  </si>
  <si>
    <t>Exposure to welding light (arc), initial encounter</t>
  </si>
  <si>
    <t>W90</t>
  </si>
  <si>
    <t>Exposure to radiofrequency, initial encounter</t>
  </si>
  <si>
    <t>W92</t>
  </si>
  <si>
    <t>Exposure to excessive heat of man-made origin, init encntr</t>
  </si>
  <si>
    <t>W93</t>
  </si>
  <si>
    <t>Contact with dry ice, initial encounter</t>
  </si>
  <si>
    <t>W94</t>
  </si>
  <si>
    <t>Exposure to prolonged high air pressure, initial encounter</t>
  </si>
  <si>
    <t>W99</t>
  </si>
  <si>
    <t>Exposure to oth man-made environmental factors, init encntr</t>
  </si>
  <si>
    <t>X00</t>
  </si>
  <si>
    <t>Exposure to flames in uncontrolled fire in bldg, init</t>
  </si>
  <si>
    <t>X01</t>
  </si>
  <si>
    <t>Exposure to flames in uncontrolled fire, not in bldg, init</t>
  </si>
  <si>
    <t>X02</t>
  </si>
  <si>
    <t>Exposure to flames in controlled fire in bldg, init</t>
  </si>
  <si>
    <t>X03</t>
  </si>
  <si>
    <t>Exposure to flames in controlled fire, not in bldg, init</t>
  </si>
  <si>
    <t>X04</t>
  </si>
  <si>
    <t>Exposure to ignition of highly flammable material, init</t>
  </si>
  <si>
    <t>X05</t>
  </si>
  <si>
    <t>Exposure to ignition or melting of nightwear, init encntr</t>
  </si>
  <si>
    <t>X06</t>
  </si>
  <si>
    <t>Exposure to ignition of plastic jewelry, initial encounter</t>
  </si>
  <si>
    <t>X08</t>
  </si>
  <si>
    <t>Exposure to bed fire due to unsp burning material, init</t>
  </si>
  <si>
    <t>X10</t>
  </si>
  <si>
    <t>Contact with hot drinks, initial encounter</t>
  </si>
  <si>
    <t>X11</t>
  </si>
  <si>
    <t>Contact with hot water in bath or tub, initial encounter</t>
  </si>
  <si>
    <t>X12</t>
  </si>
  <si>
    <t>Contact with other hot fluids, initial encounter</t>
  </si>
  <si>
    <t>X13</t>
  </si>
  <si>
    <t>Inhalation of steam and other hot vapors, initial encounter</t>
  </si>
  <si>
    <t>X14</t>
  </si>
  <si>
    <t>Inhalation of hot air and gases, initial encounter</t>
  </si>
  <si>
    <t>X15</t>
  </si>
  <si>
    <t>Contact with hot stove (kitchen), initial encounter</t>
  </si>
  <si>
    <t>X16</t>
  </si>
  <si>
    <t>Contact w hot heating appliances, radiators and pipes, init</t>
  </si>
  <si>
    <t>X17</t>
  </si>
  <si>
    <t>Contact with hot engines, machinery and tools, init encntr</t>
  </si>
  <si>
    <t>X18</t>
  </si>
  <si>
    <t>Contact with other hot metals, initial encounter</t>
  </si>
  <si>
    <t>X19</t>
  </si>
  <si>
    <t>Contact with other heat and hot substances, init encntr</t>
  </si>
  <si>
    <t>X30</t>
  </si>
  <si>
    <t>Exposure to excessive natural heat, initial encounter</t>
  </si>
  <si>
    <t>X31</t>
  </si>
  <si>
    <t>Exposure to excessive natural cold, initial encounter</t>
  </si>
  <si>
    <t>X32</t>
  </si>
  <si>
    <t>Exposure to sunlight, initial encounter</t>
  </si>
  <si>
    <t>X34</t>
  </si>
  <si>
    <t>Earthquake, initial encounter</t>
  </si>
  <si>
    <t>X35</t>
  </si>
  <si>
    <t>Volcanic eruption, initial encounter</t>
  </si>
  <si>
    <t>X36</t>
  </si>
  <si>
    <t>Collapse of dam or man-made struct cause earth movmnt, init</t>
  </si>
  <si>
    <t>X37</t>
  </si>
  <si>
    <t>Hurricane, initial encounter</t>
  </si>
  <si>
    <t>X38</t>
  </si>
  <si>
    <t>Flood, initial encounter</t>
  </si>
  <si>
    <t>X39</t>
  </si>
  <si>
    <t>Exposure to radon, initial encounter</t>
  </si>
  <si>
    <t>X50</t>
  </si>
  <si>
    <t>Overexertion from strenuous movement or load, init</t>
  </si>
  <si>
    <t>X52</t>
  </si>
  <si>
    <t>Prolonged stay in weightless environment, initial encounter</t>
  </si>
  <si>
    <t>X58</t>
  </si>
  <si>
    <t>Exposure to other specified factors, initial encounter</t>
  </si>
  <si>
    <t>X71</t>
  </si>
  <si>
    <t>Intentional self-harm by drown while in bathtub, init</t>
  </si>
  <si>
    <t>X72</t>
  </si>
  <si>
    <t>Intentional self-harm by handgun discharge, init encntr</t>
  </si>
  <si>
    <t>X73</t>
  </si>
  <si>
    <t>Intentional self-harm by shotgun discharge, init encntr</t>
  </si>
  <si>
    <t>X74</t>
  </si>
  <si>
    <t>Intentional self-harm by airgun, initial encounter</t>
  </si>
  <si>
    <t>X75</t>
  </si>
  <si>
    <t>Intentional self-harm by explosive material, init encntr</t>
  </si>
  <si>
    <t>X76</t>
  </si>
  <si>
    <t>Intentional self-harm by smoke, fire and flames, init encntr</t>
  </si>
  <si>
    <t>X77</t>
  </si>
  <si>
    <t>Intentional self-harm by steam or hot vapors, init encntr</t>
  </si>
  <si>
    <t>X78</t>
  </si>
  <si>
    <t>Intentional self-harm by sharp glass, initial encounter</t>
  </si>
  <si>
    <t>X79</t>
  </si>
  <si>
    <t>Intentional self-harm by blunt object, initial encounter</t>
  </si>
  <si>
    <t>X80</t>
  </si>
  <si>
    <t>Intentional self-harm by jumping from a high place, init</t>
  </si>
  <si>
    <t>X81</t>
  </si>
  <si>
    <t>Self-harm by jumping or lying in front of mtr veh, init</t>
  </si>
  <si>
    <t>X82</t>
  </si>
  <si>
    <t>Intentional collision of motor vehicle w mtr veh, init</t>
  </si>
  <si>
    <t>X83</t>
  </si>
  <si>
    <t>Intentional self-harm by crashing of aircraft, init encntr</t>
  </si>
  <si>
    <t>X92</t>
  </si>
  <si>
    <t>Assault by drowning and submersion while in bathtub, init</t>
  </si>
  <si>
    <t>X93</t>
  </si>
  <si>
    <t>Assault by handgun discharge, initial encounter</t>
  </si>
  <si>
    <t>X94</t>
  </si>
  <si>
    <t>Assault by shotgun, initial encounter</t>
  </si>
  <si>
    <t>X95</t>
  </si>
  <si>
    <t>Assault by airgun discharge, initial encounter</t>
  </si>
  <si>
    <t>X96</t>
  </si>
  <si>
    <t>Assault by antipersonnel bomb, initial encounter</t>
  </si>
  <si>
    <t>X97</t>
  </si>
  <si>
    <t>Assault by smoke, fire and flames, initial encounter</t>
  </si>
  <si>
    <t>X98</t>
  </si>
  <si>
    <t>Assault by steam or hot vapors, initial encounter</t>
  </si>
  <si>
    <t>X99</t>
  </si>
  <si>
    <t>Assault by sharp glass, initial encounter</t>
  </si>
  <si>
    <t>Y00</t>
  </si>
  <si>
    <t>Assault by blunt object, initial encounter</t>
  </si>
  <si>
    <t>Y01</t>
  </si>
  <si>
    <t>Assault by pushing from high place, initial encounter</t>
  </si>
  <si>
    <t>Y02</t>
  </si>
  <si>
    <t>Assault by push/place victim in front of motor vehicle, init</t>
  </si>
  <si>
    <t>Y03</t>
  </si>
  <si>
    <t>Assault by being hit or run over by motor vehicle, init</t>
  </si>
  <si>
    <t>Y04</t>
  </si>
  <si>
    <t>Assault by unarmed brawl or fight, initial encounter</t>
  </si>
  <si>
    <t>Y07</t>
  </si>
  <si>
    <t>Husband, perpetrator of maltreatment and neglect</t>
  </si>
  <si>
    <t>Y08</t>
  </si>
  <si>
    <t>Assault by strike by hockey stick, initial encounter</t>
  </si>
  <si>
    <t>Y09</t>
  </si>
  <si>
    <t>Assault by unspecified means</t>
  </si>
  <si>
    <t>Y21</t>
  </si>
  <si>
    <t>Drown while in bathtub, undetermined intent, init</t>
  </si>
  <si>
    <t>Y22</t>
  </si>
  <si>
    <t>Handgun discharge, undetermined intent, initial encounter</t>
  </si>
  <si>
    <t>Y23</t>
  </si>
  <si>
    <t>Shotgun discharge, undetermined intent, initial encounter</t>
  </si>
  <si>
    <t>Y24</t>
  </si>
  <si>
    <t>Airgun discharge, undetermined intent, initial encounter</t>
  </si>
  <si>
    <t>Y25</t>
  </si>
  <si>
    <t>Contact w explosive material, undetermined intent, init</t>
  </si>
  <si>
    <t>Y26</t>
  </si>
  <si>
    <t>Exposure to smoke, fire and flames, undet intent, init</t>
  </si>
  <si>
    <t>Y27</t>
  </si>
  <si>
    <t>Contact w steam and hot vapors, undetermined intent, init</t>
  </si>
  <si>
    <t>Y28</t>
  </si>
  <si>
    <t>Contact with sharp glass, undetermined intent, init encntr</t>
  </si>
  <si>
    <t>Y29</t>
  </si>
  <si>
    <t>Contact with blunt object, undetermined intent, init encntr</t>
  </si>
  <si>
    <t>Y30</t>
  </si>
  <si>
    <t>Fall, jump or pushed from a high place, undet intent, init</t>
  </si>
  <si>
    <t>Y31</t>
  </si>
  <si>
    <t>Fall/lying/running bef/into moving obj, undet intent, init</t>
  </si>
  <si>
    <t>Y32</t>
  </si>
  <si>
    <t>Crashing of motor vehicle, undetermined intent, init encntr</t>
  </si>
  <si>
    <t>Y33</t>
  </si>
  <si>
    <t>Other specified events, undetermined intent, init encntr</t>
  </si>
  <si>
    <t>Y35</t>
  </si>
  <si>
    <t>Lgl intervnt w unsp firearm disch, law enforc offl inj, init</t>
  </si>
  <si>
    <t>Y36</t>
  </si>
  <si>
    <t>War op involving explosion of unsp marine weapon, milt, init</t>
  </si>
  <si>
    <t>Y37</t>
  </si>
  <si>
    <t>Milt op involving explosn of unsp marine weapon, milt, init</t>
  </si>
  <si>
    <t>Y38</t>
  </si>
  <si>
    <t>Terorsm w explosn of marine weap, publ sfty offcl inj, init</t>
  </si>
  <si>
    <t>Y62</t>
  </si>
  <si>
    <t>Failure of sterile precautions during surgical operation</t>
  </si>
  <si>
    <t>Y63</t>
  </si>
  <si>
    <t>Excess amount of bld or oth fluid given dur tranfs or infusn</t>
  </si>
  <si>
    <t>Y64</t>
  </si>
  <si>
    <t>Contaminated med/biolog sub, transfused or infused</t>
  </si>
  <si>
    <t>Y65</t>
  </si>
  <si>
    <t>Mismatched blood in transfusion</t>
  </si>
  <si>
    <t>Y66</t>
  </si>
  <si>
    <t>Nonadministration of surgical and medical care</t>
  </si>
  <si>
    <t>Y69</t>
  </si>
  <si>
    <t>Unspecified misadventure during surgical and medical care</t>
  </si>
  <si>
    <t>Y70</t>
  </si>
  <si>
    <t>Diagnostic and monitoring anesth devices assoc w incdt</t>
  </si>
  <si>
    <t>Y71</t>
  </si>
  <si>
    <t>Diagnostic and monitoring cardiovasc devices assoc w incdt</t>
  </si>
  <si>
    <t>Y72</t>
  </si>
  <si>
    <t>Diagnostic and monitoring otorhino devices assoc w incdt</t>
  </si>
  <si>
    <t>Y73</t>
  </si>
  <si>
    <t>Dx and monitor gastroent and urology devices assoc w incdt</t>
  </si>
  <si>
    <t>Y74</t>
  </si>
  <si>
    <t>Dx and monitoring gen hosp/persnl-use devices assoc w incdt</t>
  </si>
  <si>
    <t>Y75</t>
  </si>
  <si>
    <t>Diagnostic and monitoring neurological devices assoc w incdt</t>
  </si>
  <si>
    <t>Y76</t>
  </si>
  <si>
    <t>Diagnostic and monitoring ob/gyn devices assoc w incdt</t>
  </si>
  <si>
    <t>Y77</t>
  </si>
  <si>
    <t>Diagnostic and monitoring ophthalmic devices assoc w incdt</t>
  </si>
  <si>
    <t>Y78</t>
  </si>
  <si>
    <t>Diagnostic and monitoring radiological devices assoc w incdt</t>
  </si>
  <si>
    <t>Y79</t>
  </si>
  <si>
    <t>Diagnostic and monitoring orthopedic devices assoc w incdt</t>
  </si>
  <si>
    <t>Y80</t>
  </si>
  <si>
    <t>Dx and monitoring physical medicine devices assoc w incdt</t>
  </si>
  <si>
    <t>Y81</t>
  </si>
  <si>
    <t>Dx and monitoring gen/plast-surg devices assoc w incdt</t>
  </si>
  <si>
    <t>Y82</t>
  </si>
  <si>
    <t>Other medical devices associated with adverse incidents</t>
  </si>
  <si>
    <t>Y83</t>
  </si>
  <si>
    <t>Txplt of whole organ cause abn react/compl, w/o misadvnt</t>
  </si>
  <si>
    <t>Y84</t>
  </si>
  <si>
    <t>Cardiac catheterization cause abn react/compl, w/o misadvnt</t>
  </si>
  <si>
    <t>Y90</t>
  </si>
  <si>
    <t>Blood alcohol level of less than 20 mg/100 ml</t>
  </si>
  <si>
    <t>Y93</t>
  </si>
  <si>
    <t>Activity, walking, marching and hiking</t>
  </si>
  <si>
    <t>Y95</t>
  </si>
  <si>
    <t>Nosocomial condition</t>
  </si>
  <si>
    <t>Y99</t>
  </si>
  <si>
    <t>Civilian activity done for income or pay</t>
  </si>
  <si>
    <t>ICD10 Category</t>
  </si>
  <si>
    <t>Description</t>
  </si>
  <si>
    <t>Denials Appealed</t>
  </si>
  <si>
    <t>Decision</t>
  </si>
  <si>
    <t>External Review Appeals:</t>
  </si>
  <si>
    <t>Aetna</t>
  </si>
  <si>
    <t>Prior_Auth_Approvals</t>
  </si>
  <si>
    <t>Prior_Auth_Denials</t>
  </si>
  <si>
    <t>Turn_Around_Time_Days</t>
  </si>
  <si>
    <t>1. The drop down boxes associated with Provider Specialty, Drug, ICD10 Codes and Denial Reason fields allow you to filter the data.</t>
  </si>
  <si>
    <t xml:space="preserve">Turn Around Time (TAT) </t>
  </si>
  <si>
    <t>Prior Authorizations:</t>
  </si>
  <si>
    <t>MOUNJARO</t>
  </si>
  <si>
    <t>OZEMPIC</t>
  </si>
  <si>
    <t>HYRIMOZ</t>
  </si>
  <si>
    <t>TESTOSTERONE</t>
  </si>
  <si>
    <t>VRAYLAR</t>
  </si>
  <si>
    <t>SPRAVATO</t>
  </si>
  <si>
    <t>UBRELVY</t>
  </si>
  <si>
    <t>Anesthesiology</t>
  </si>
  <si>
    <t>Denial Reason:</t>
  </si>
  <si>
    <t>2025 Wyoming Prior Authorization Statistics for Commercial Insured Business</t>
  </si>
  <si>
    <t>new_short_code</t>
  </si>
  <si>
    <t>short_desc</t>
  </si>
  <si>
    <t>icd_marker</t>
  </si>
  <si>
    <t>drug</t>
  </si>
  <si>
    <t>new_drug</t>
  </si>
  <si>
    <t>adjudication_platform</t>
  </si>
  <si>
    <t>drug_type</t>
  </si>
  <si>
    <t>decision_date</t>
  </si>
  <si>
    <t>pa_number</t>
  </si>
  <si>
    <t>patient_name</t>
  </si>
  <si>
    <t>member_id</t>
  </si>
  <si>
    <t>client_name</t>
  </si>
  <si>
    <t>carrier_cd</t>
  </si>
  <si>
    <t>account_id</t>
  </si>
  <si>
    <t>group_id</t>
  </si>
  <si>
    <t>prescriber_id</t>
  </si>
  <si>
    <t>prescriber_name</t>
  </si>
  <si>
    <t>pa_class</t>
  </si>
  <si>
    <t>request_type</t>
  </si>
  <si>
    <t>urgent_indicator</t>
  </si>
  <si>
    <t>request_date</t>
  </si>
  <si>
    <t>criteria_date</t>
  </si>
  <si>
    <t>created_date</t>
  </si>
  <si>
    <t>decision</t>
  </si>
  <si>
    <t>reporting_year_calc</t>
  </si>
  <si>
    <t>reporting_month_calc</t>
  </si>
  <si>
    <t>comments</t>
  </si>
  <si>
    <t>paorigin_code</t>
  </si>
  <si>
    <t>pastatus_code</t>
  </si>
  <si>
    <t>patype_code</t>
  </si>
  <si>
    <t>englishresnotes</t>
  </si>
  <si>
    <t>resolutionenglish</t>
  </si>
  <si>
    <t>reasoncode</t>
  </si>
  <si>
    <t>reason_description</t>
  </si>
  <si>
    <t>resolution_notes_calc</t>
  </si>
  <si>
    <t>paapprovalstartdate</t>
  </si>
  <si>
    <t>paapprovalexpiredate</t>
  </si>
  <si>
    <t>level6code</t>
  </si>
  <si>
    <t>memberlastname</t>
  </si>
  <si>
    <t>memberfirstname</t>
  </si>
  <si>
    <t>memberdob</t>
  </si>
  <si>
    <t>memberage</t>
  </si>
  <si>
    <t>gender</t>
  </si>
  <si>
    <t>memberstate</t>
  </si>
  <si>
    <t>approveddrug</t>
  </si>
  <si>
    <t>gpi</t>
  </si>
  <si>
    <t>icd_code</t>
  </si>
  <si>
    <t>prvdr_npi</t>
  </si>
  <si>
    <t>physicianfirstname</t>
  </si>
  <si>
    <t>physicianlastname</t>
  </si>
  <si>
    <t>physiciancity</t>
  </si>
  <si>
    <t>physicianstate</t>
  </si>
  <si>
    <t>physicianzip</t>
  </si>
  <si>
    <t>physicianid</t>
  </si>
  <si>
    <t>gpi_2_class</t>
  </si>
  <si>
    <t>gpi_6_class</t>
  </si>
  <si>
    <t>short_drug_name</t>
  </si>
  <si>
    <t>appeallevel_name</t>
  </si>
  <si>
    <t>priority_short_name</t>
  </si>
  <si>
    <t>priority_long_name</t>
  </si>
  <si>
    <t>description</t>
  </si>
  <si>
    <t>outcome_displaytext</t>
  </si>
  <si>
    <t>decision_name</t>
  </si>
  <si>
    <t>outcome_description</t>
  </si>
  <si>
    <t>decision_code</t>
  </si>
  <si>
    <t>schema_name</t>
  </si>
  <si>
    <t>icd_condition</t>
  </si>
  <si>
    <t>pg_tat</t>
  </si>
  <si>
    <t>tat</t>
  </si>
  <si>
    <t>peer_to_peer</t>
  </si>
  <si>
    <t>ndc</t>
  </si>
  <si>
    <t>med_review_date</t>
  </si>
  <si>
    <t>med_reviewer</t>
  </si>
  <si>
    <t>med_reviewer_cert</t>
  </si>
  <si>
    <t>med_reviewerfn</t>
  </si>
  <si>
    <t>med_reviewerln</t>
  </si>
  <si>
    <t>legal_entity</t>
  </si>
  <si>
    <t>add_info_date1</t>
  </si>
  <si>
    <t>outcome_code1</t>
  </si>
  <si>
    <t>recipient1</t>
  </si>
  <si>
    <t>add_info_date2</t>
  </si>
  <si>
    <t>outcome_code2</t>
  </si>
  <si>
    <t>recipient2</t>
  </si>
  <si>
    <t>add_info_date3</t>
  </si>
  <si>
    <t>outcome_code3</t>
  </si>
  <si>
    <t>recipient3</t>
  </si>
  <si>
    <t>pa_number_</t>
  </si>
  <si>
    <t>dmmi</t>
  </si>
  <si>
    <t>mddj</t>
  </si>
  <si>
    <t>new_reason</t>
  </si>
  <si>
    <t>step_flg</t>
  </si>
  <si>
    <t>ql_flg</t>
  </si>
  <si>
    <t>mednecc_flg</t>
  </si>
  <si>
    <t>clinical_flg</t>
  </si>
  <si>
    <t>tier_flg</t>
  </si>
  <si>
    <t>exp_flg</t>
  </si>
  <si>
    <t>non_covered_formulary_flg</t>
  </si>
  <si>
    <t>non_covered_plan_flg</t>
  </si>
  <si>
    <t>mh_flg</t>
  </si>
  <si>
    <t>sud_flg</t>
  </si>
  <si>
    <t>msurg_flg</t>
  </si>
  <si>
    <t>specialty.y</t>
  </si>
  <si>
    <t>npi</t>
  </si>
  <si>
    <t>split_marker</t>
  </si>
  <si>
    <t>first_name</t>
  </si>
  <si>
    <t>last_name</t>
  </si>
  <si>
    <t>specialty.x</t>
  </si>
  <si>
    <t>specialty.y_new_specs</t>
  </si>
  <si>
    <t>iTAT</t>
  </si>
  <si>
    <t>000</t>
  </si>
  <si>
    <t>Unspecified</t>
  </si>
  <si>
    <t>ZEPBOUND</t>
  </si>
  <si>
    <t>RXCLAIM</t>
  </si>
  <si>
    <t>MEDSURG</t>
  </si>
  <si>
    <t>25-098504821</t>
  </si>
  <si>
    <t>ROBINSON, REBECCA</t>
  </si>
  <si>
    <t>W22061027103</t>
  </si>
  <si>
    <t>AETNA - ACF - FI - WYOMING</t>
  </si>
  <si>
    <t>7700</t>
  </si>
  <si>
    <t>93353587</t>
  </si>
  <si>
    <t>0737397100008-D</t>
  </si>
  <si>
    <t>1780083782</t>
  </si>
  <si>
    <t>WEAVER, CHRISTA</t>
  </si>
  <si>
    <t>Initial Benefit Review (NonClinic)</t>
  </si>
  <si>
    <t>Prior Authorization</t>
  </si>
  <si>
    <t>Standard</t>
  </si>
  <si>
    <t>2025-06-10 13:34:46.000</t>
  </si>
  <si>
    <t>2025-06-10 13:34:54.000</t>
  </si>
  <si>
    <t>*Drug Not Covered/Plan Exclusion - Your request for coverage was denied because your prescription benefit plan does not cover the requested medication.</t>
  </si>
  <si>
    <t>Call</t>
  </si>
  <si>
    <t>Closed</t>
  </si>
  <si>
    <t>NonClinic</t>
  </si>
  <si>
    <t>NULL</t>
  </si>
  <si>
    <t>WY</t>
  </si>
  <si>
    <t>ROBINSON</t>
  </si>
  <si>
    <t>REBECCA</t>
  </si>
  <si>
    <t>F</t>
  </si>
  <si>
    <t>ZEPBOUND 2.5/0.5 PEN</t>
  </si>
  <si>
    <t>6125258000D520</t>
  </si>
  <si>
    <t>0000000</t>
  </si>
  <si>
    <t>000000NULL</t>
  </si>
  <si>
    <t>CHRISTA</t>
  </si>
  <si>
    <t>WEAVER</t>
  </si>
  <si>
    <t>EVANSTON</t>
  </si>
  <si>
    <t>82930</t>
  </si>
  <si>
    <t>ADHD/ANTI-NARCOLEPSY/ANTI-OBESITY/ANOREXIANTS</t>
  </si>
  <si>
    <t>Anti-Obesity - GIP &amp; GLP-1 Receptor Agonists</t>
  </si>
  <si>
    <t>Std</t>
  </si>
  <si>
    <t>Initial Benefit Review</t>
  </si>
  <si>
    <t>D</t>
  </si>
  <si>
    <t>ASAP</t>
  </si>
  <si>
    <t>unavailable</t>
  </si>
  <si>
    <t>00002250680</t>
  </si>
  <si>
    <t>UINTA COUNTY SCHOOL DISTR</t>
  </si>
  <si>
    <t>2025-06-10 13:35:34.000</t>
  </si>
  <si>
    <t>INIBENREV</t>
  </si>
  <si>
    <t>DOCTOR</t>
  </si>
  <si>
    <t>25098504821</t>
  </si>
  <si>
    <t>220610271</t>
  </si>
  <si>
    <t>220610271AND6/10/2025ANDZEPBO</t>
  </si>
  <si>
    <t>Not a Covered Benefit Under Members Plan</t>
  </si>
  <si>
    <t>MH</t>
  </si>
  <si>
    <t>25-098920248</t>
  </si>
  <si>
    <t>MARTINEZ, BRENTTON</t>
  </si>
  <si>
    <t>W22061018103</t>
  </si>
  <si>
    <t>1871769711</t>
  </si>
  <si>
    <t>PROSKAUER, STEPHEN</t>
  </si>
  <si>
    <t>Vraylar (ACF FI)</t>
  </si>
  <si>
    <t>Expedited</t>
  </si>
  <si>
    <t>2025-06-20 13:55:20.000</t>
  </si>
  <si>
    <t>2025-06-20 13:55:22.000</t>
  </si>
  <si>
    <t>Approved from 06/20/2025 thru 06/20/2026</t>
  </si>
  <si>
    <t>Clinical</t>
  </si>
  <si>
    <t>Met Plan Criteria</t>
  </si>
  <si>
    <t>2025-06-20 00:00:00.000</t>
  </si>
  <si>
    <t>2026-06-20 00:00:00.000</t>
  </si>
  <si>
    <t>MARTINEZ</t>
  </si>
  <si>
    <t>BRENTTON</t>
  </si>
  <si>
    <t>M</t>
  </si>
  <si>
    <t>Vraylar 3mg Capsules (cariprazine)</t>
  </si>
  <si>
    <t>59400018100130</t>
  </si>
  <si>
    <t>000.00</t>
  </si>
  <si>
    <t>STEPHEN</t>
  </si>
  <si>
    <t>PROSKAUER</t>
  </si>
  <si>
    <t>MOAB</t>
  </si>
  <si>
    <t>UT</t>
  </si>
  <si>
    <t>84532</t>
  </si>
  <si>
    <t>ANTIPSYCHOTICS/ANTIMANIC AGENTS</t>
  </si>
  <si>
    <t>Antipsychotics - Misc.</t>
  </si>
  <si>
    <t>Exp</t>
  </si>
  <si>
    <t>Approve</t>
  </si>
  <si>
    <t>A</t>
  </si>
  <si>
    <t>61874013011</t>
  </si>
  <si>
    <t>2025-06-20 13:56:10.000</t>
  </si>
  <si>
    <t>STDAPRV</t>
  </si>
  <si>
    <t>PHARMACY</t>
  </si>
  <si>
    <t>25098920248</t>
  </si>
  <si>
    <t>220610181</t>
  </si>
  <si>
    <t>220610181AND6/20/2025ANDVRAYL</t>
  </si>
  <si>
    <t>25-098035696</t>
  </si>
  <si>
    <t>PORTER, LORI</t>
  </si>
  <si>
    <t>W22070809001</t>
  </si>
  <si>
    <t>0737397100001-D</t>
  </si>
  <si>
    <t>1376891226</t>
  </si>
  <si>
    <t>kaste, sunflower</t>
  </si>
  <si>
    <t>Antidiabetic GLP-1, GIP-GLP-1 Agonist PA with Limit</t>
  </si>
  <si>
    <t>2025-05-28 16:54:31.000</t>
  </si>
  <si>
    <t>2025-05-28 16:54:32.000</t>
  </si>
  <si>
    <t>Approved from 05/28/2025 thru 05/28/2026 - SP, Tech II Prior Auth and Appeals 05/28/2025 04:57 PM</t>
  </si>
  <si>
    <t>2025-05-28 00:00:00.000</t>
  </si>
  <si>
    <t>2026-05-28 00:00:00.000</t>
  </si>
  <si>
    <t>PORTER</t>
  </si>
  <si>
    <t>LORI</t>
  </si>
  <si>
    <t>Mounjaro (tirzepatide)</t>
  </si>
  <si>
    <t>2717308000D5**</t>
  </si>
  <si>
    <t>E11.01</t>
  </si>
  <si>
    <t>sunflower</t>
  </si>
  <si>
    <t>kaste</t>
  </si>
  <si>
    <t>Evanston</t>
  </si>
  <si>
    <t>ANTIDIABETICS</t>
  </si>
  <si>
    <t>Incretin Mimetic Agents (GIP &amp; GLP-1 Receptor Agonists)</t>
  </si>
  <si>
    <t>ePA Approve</t>
  </si>
  <si>
    <t>Type 2 diab w hyprosm with COMA</t>
  </si>
  <si>
    <t>00002150680</t>
  </si>
  <si>
    <t>2025-05-28 16:57:28.000</t>
  </si>
  <si>
    <t>EPAAPPROVE</t>
  </si>
  <si>
    <t>25098035696</t>
  </si>
  <si>
    <t>220708090</t>
  </si>
  <si>
    <t>220708090AND5/28/2025ANDMOUNJ</t>
  </si>
  <si>
    <t>25-098633480</t>
  </si>
  <si>
    <t>POWELL, GAR</t>
  </si>
  <si>
    <t>W27311913503</t>
  </si>
  <si>
    <t>0737397100002AD</t>
  </si>
  <si>
    <t>1629483185</t>
  </si>
  <si>
    <t>England, Richard</t>
  </si>
  <si>
    <t>2025-06-18 14:25:19.000</t>
  </si>
  <si>
    <t>Your plan only covers this drug when A) your A1C is sent to us, and your test results are in a certain range (history of A1C greater than or equal to 6.5 percent), B) your 2-hour plasma glucose (PG) during oral glucose tolerance test (OGTT) is sent to us, and your results are in a certain range (history of 2-hour PG greater than or equal to 200 mg/dL), C) your random plasma glucose is sent to us, and your test results are in a certain range (history of random plasma glucose greater than or equal to 200 mg/dL with symptoms of hyperglycemia (e.g., polyuria, polydipsia, polyphagia) or hyperglycemic crisis), or D) your fasting plasma glucose (FPG) is sent to us, and your results are in a certain range (history of FPG greater than or equal to 126 mg/dL). We denied your request because: A) We did not receive your results, or B) Your results were not in the approvable range.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t>
  </si>
  <si>
    <t>Lab/Test 2439-C ID6967</t>
  </si>
  <si>
    <t>POWELL</t>
  </si>
  <si>
    <t>GAR</t>
  </si>
  <si>
    <t>E11.9</t>
  </si>
  <si>
    <t>Richard</t>
  </si>
  <si>
    <t>England</t>
  </si>
  <si>
    <t>Type 2 diabetes mellitus without complications</t>
  </si>
  <si>
    <t>2025-06-18 14:36:44.000</t>
  </si>
  <si>
    <t>STDDENY</t>
  </si>
  <si>
    <t>2025-06-18 14:36:45.000</t>
  </si>
  <si>
    <t>25098633480</t>
  </si>
  <si>
    <t>273119135</t>
  </si>
  <si>
    <t>273119135AND6/18/2025ANDMOUNJ</t>
  </si>
  <si>
    <t>25-099131091</t>
  </si>
  <si>
    <t>2025-06-26 12:24:36.000</t>
  </si>
  <si>
    <t>2025-06-26 12:24:37.000</t>
  </si>
  <si>
    <t>2025-06-26 13:10:37.000</t>
  </si>
  <si>
    <t>2025-06-26 13:10:38.000</t>
  </si>
  <si>
    <t>25099131091</t>
  </si>
  <si>
    <t>273119135AND6/26/2025ANDMOUNJ</t>
  </si>
  <si>
    <t>25-096654942</t>
  </si>
  <si>
    <t>GEORGE, INDIA</t>
  </si>
  <si>
    <t>W22061033801</t>
  </si>
  <si>
    <t>1689649444</t>
  </si>
  <si>
    <t>Kavanaugh, Carol</t>
  </si>
  <si>
    <t>2025-04-22 11:58:50.000</t>
  </si>
  <si>
    <t>2025-04-22 17:49:36.000</t>
  </si>
  <si>
    <t>Your plan only covers this drug when it works well for you. We reviewed information we had. Your request has been denied because the drug did not work well for you, or you do not have heart disease. Your doctor can send us any new or missing information for us to review. For this drug, you may have to meet other criteria. You can request the drug policy for more details. You can also request other plan documents for your review.</t>
  </si>
  <si>
    <t>Continuation: Efficacy 2439-C ID6967</t>
  </si>
  <si>
    <t>GEORGE</t>
  </si>
  <si>
    <t>INDIA</t>
  </si>
  <si>
    <t>E11.65</t>
  </si>
  <si>
    <t>Carol</t>
  </si>
  <si>
    <t>Kavanaugh</t>
  </si>
  <si>
    <t>Type 2 diabetes mellitus with hyperglycemia</t>
  </si>
  <si>
    <t>2025-04-22 17:50:24.000</t>
  </si>
  <si>
    <t>25096654942</t>
  </si>
  <si>
    <t>220610338</t>
  </si>
  <si>
    <t>220610338AND4/22/2025ANDMOUNJ</t>
  </si>
  <si>
    <t>25-096706985</t>
  </si>
  <si>
    <t>2025-04-23 10:56:17.000</t>
  </si>
  <si>
    <t>Approved from 04/23/2025 thru 04/23/2026</t>
  </si>
  <si>
    <t>2025-04-23 00:00:00.000</t>
  </si>
  <si>
    <t>2026-04-23 00:00:00.000</t>
  </si>
  <si>
    <t>2025-04-23 17:38:01.000</t>
  </si>
  <si>
    <t>25096706985</t>
  </si>
  <si>
    <t>220610338AND4/23/2025ANDMOUNJ</t>
  </si>
  <si>
    <t>25-097815931</t>
  </si>
  <si>
    <t>SPRINGER, JOHN</t>
  </si>
  <si>
    <t>W22061056201</t>
  </si>
  <si>
    <t>KAVANAUGH, CAROL</t>
  </si>
  <si>
    <t>2025-05-21 16:44:02.000</t>
  </si>
  <si>
    <t>Approved from 05/22/2025 thru 05/22/2026</t>
  </si>
  <si>
    <t>2025-05-22 00:00:00.000</t>
  </si>
  <si>
    <t>2026-05-22 00:00:00.000</t>
  </si>
  <si>
    <t>SPRINGER</t>
  </si>
  <si>
    <t>JOHN</t>
  </si>
  <si>
    <t>CAROL</t>
  </si>
  <si>
    <t>KAVANAUGH</t>
  </si>
  <si>
    <t>2025-05-22 10:15:20.000</t>
  </si>
  <si>
    <t>2025-05-22 10:15:21.000</t>
  </si>
  <si>
    <t>25097815931</t>
  </si>
  <si>
    <t>220610562</t>
  </si>
  <si>
    <t>220610562AND5/22/2025ANDMOUNJ</t>
  </si>
  <si>
    <t>25-096241530</t>
  </si>
  <si>
    <t>PARKER, BRENNAN</t>
  </si>
  <si>
    <t>W28290878004</t>
  </si>
  <si>
    <t>1427349711</t>
  </si>
  <si>
    <t>Pitman, Jenna</t>
  </si>
  <si>
    <t>Azmiro, Depo-Testosterone TGC</t>
  </si>
  <si>
    <t>2025-04-10 14:50:23.000</t>
  </si>
  <si>
    <t>Your plan only?covers this drug when you have had two morning testosterone tests before starting treatment and your test results are in a certain range (low). We denied your request because: A) You did not have two morning testosterone tests before starting treatment, or B) Your results were not in the approvable range. We reviewed the information we had. Your request has been denied. Your doctor can send us?any new or?missing?information for us to review. For this drug, you may have to meet other criteria. You can request the drug policy for more details. You can also request other plan documents for your review.</t>
  </si>
  <si>
    <t>Lab/test 976-A ID6403</t>
  </si>
  <si>
    <t>PARKER</t>
  </si>
  <si>
    <t>BRENNAN</t>
  </si>
  <si>
    <t>Testosterone Cypionate Injection</t>
  </si>
  <si>
    <t>231000301020**</t>
  </si>
  <si>
    <t>E29.1</t>
  </si>
  <si>
    <t>Jenna</t>
  </si>
  <si>
    <t>Pitman</t>
  </si>
  <si>
    <t>ANDROGENS-ANABOLIC</t>
  </si>
  <si>
    <t>Androgens</t>
  </si>
  <si>
    <t>Testicular hypofunction</t>
  </si>
  <si>
    <t>00409656201</t>
  </si>
  <si>
    <t>2025-04-10 15:14:05.000</t>
  </si>
  <si>
    <t>2025-04-10 15:14:06.000</t>
  </si>
  <si>
    <t>25096241530</t>
  </si>
  <si>
    <t>282908780</t>
  </si>
  <si>
    <t>282908780AND4/10/2025ANDTESTO</t>
  </si>
  <si>
    <t>25-099097548</t>
  </si>
  <si>
    <t>CONRAD, NATHAN</t>
  </si>
  <si>
    <t>W22061047701</t>
  </si>
  <si>
    <t>1144328949</t>
  </si>
  <si>
    <t>Barton, Jared</t>
  </si>
  <si>
    <t>2025-06-25 16:01:16.000</t>
  </si>
  <si>
    <t>Your plan only covers this drug when it is used for certain health conditions. Covered use is for type 2 diabetes. Your plan does not cover the drug for your health condition that your doctor told us you have.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t>
  </si>
  <si>
    <t>Diagnosis 2439-C ID6967</t>
  </si>
  <si>
    <t>CONRAD</t>
  </si>
  <si>
    <t>NATHAN</t>
  </si>
  <si>
    <t>E66.813</t>
  </si>
  <si>
    <t>Jared</t>
  </si>
  <si>
    <t>Barton</t>
  </si>
  <si>
    <t>Obesity, class 3</t>
  </si>
  <si>
    <t>2025-06-25 16:12:47.000</t>
  </si>
  <si>
    <t>2025-06-25 16:12:48.000</t>
  </si>
  <si>
    <t>25099097548</t>
  </si>
  <si>
    <t>220610477</t>
  </si>
  <si>
    <t>220610477AND6/25/2025ANDMOUNJ</t>
  </si>
  <si>
    <t>Surgery</t>
  </si>
  <si>
    <t>WEGOVY</t>
  </si>
  <si>
    <t>25-098182244</t>
  </si>
  <si>
    <t>DERU, KAITLIN</t>
  </si>
  <si>
    <t>W22070797503</t>
  </si>
  <si>
    <t>1790067999</t>
  </si>
  <si>
    <t>Carver, Corrie</t>
  </si>
  <si>
    <t>2025-06-03 13:07:32.000</t>
  </si>
  <si>
    <t>2025-06-03 13:07:33.000</t>
  </si>
  <si>
    <t>DERU</t>
  </si>
  <si>
    <t>KAITLIN</t>
  </si>
  <si>
    <t>Wegovy 0.25MG/0.5ML SC SOAJ</t>
  </si>
  <si>
    <t>6125207000D520</t>
  </si>
  <si>
    <t>E66.812</t>
  </si>
  <si>
    <t>Corrie</t>
  </si>
  <si>
    <t>Carver</t>
  </si>
  <si>
    <t>Anti-Obesity - GLP-1 Receptor Agonists</t>
  </si>
  <si>
    <t>Obesity, class 2</t>
  </si>
  <si>
    <t>00169452514</t>
  </si>
  <si>
    <t>2025-06-03 13:08:45.000</t>
  </si>
  <si>
    <t>2025-06-03 13:08:46.000</t>
  </si>
  <si>
    <t>25098182244</t>
  </si>
  <si>
    <t>220707975</t>
  </si>
  <si>
    <t>220707975AND6/3/2025ANDWEGOV</t>
  </si>
  <si>
    <t>REXULTI</t>
  </si>
  <si>
    <t>25-097544595</t>
  </si>
  <si>
    <t>CORNELL, JAYDEN</t>
  </si>
  <si>
    <t>W22060979803</t>
  </si>
  <si>
    <t>0737397120001CA</t>
  </si>
  <si>
    <t>1891346516</t>
  </si>
  <si>
    <t>Cook, Christina</t>
  </si>
  <si>
    <t>Rexulti (ACF FI)</t>
  </si>
  <si>
    <t>2025-05-14 15:54:47.000</t>
  </si>
  <si>
    <t>2025-05-14 15:54:48.000</t>
  </si>
  <si>
    <t>Your plan only covers this drug when it is used for certain health conditions. Covered uses are schizophrenia, major depressive disorder when being used with another drug for the treatment of depression, and agitation in dementia in someone with Alzheimer’s disease. Your plan does not cover this drug for your health condition that your doctor told us you have.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t>
  </si>
  <si>
    <t>Diagnosis 2942-C ID5710</t>
  </si>
  <si>
    <t>CORNELL</t>
  </si>
  <si>
    <t>JAYDEN</t>
  </si>
  <si>
    <t>Rexulti (brexpiprazole)</t>
  </si>
  <si>
    <t>592500200003**</t>
  </si>
  <si>
    <t>F31.81</t>
  </si>
  <si>
    <t>Christina</t>
  </si>
  <si>
    <t>Cook</t>
  </si>
  <si>
    <t>Laramie</t>
  </si>
  <si>
    <t>82070</t>
  </si>
  <si>
    <t>Aripiprazole</t>
  </si>
  <si>
    <t>Bipolar II disorder</t>
  </si>
  <si>
    <t>59148003613</t>
  </si>
  <si>
    <t>2025-05-14 15:56:07.000</t>
  </si>
  <si>
    <t>2025-05-14 15:56:08.000</t>
  </si>
  <si>
    <t>25097544595</t>
  </si>
  <si>
    <t>220609798</t>
  </si>
  <si>
    <t>220609798AND5/14/2025ANDREXUL</t>
  </si>
  <si>
    <t>25-099143660</t>
  </si>
  <si>
    <t>LINK, MAKENNA</t>
  </si>
  <si>
    <t>W23031994904</t>
  </si>
  <si>
    <t>1215782230</t>
  </si>
  <si>
    <t>Jaggi, BRANDON</t>
  </si>
  <si>
    <t>2025-06-26 14:49:09.000</t>
  </si>
  <si>
    <t>2025-06-26 14:49:12.000</t>
  </si>
  <si>
    <t>2026-06-26 14:49:12.000</t>
  </si>
  <si>
    <t>LINK</t>
  </si>
  <si>
    <t>MAKENNA</t>
  </si>
  <si>
    <t>Rexulti 0.5MG OR TABS</t>
  </si>
  <si>
    <t>F32.2</t>
  </si>
  <si>
    <t>BRANDON</t>
  </si>
  <si>
    <t>Jaggi</t>
  </si>
  <si>
    <t>Major depressive disorder, single episode, severe without psychotic feature</t>
  </si>
  <si>
    <t>2025-06-26 14:49:26.000</t>
  </si>
  <si>
    <t>2025-06-26 14:49:27.000</t>
  </si>
  <si>
    <t>25099143660</t>
  </si>
  <si>
    <t>230319949</t>
  </si>
  <si>
    <t>230319949AND6/26/2025ANDREXUL</t>
  </si>
  <si>
    <t>Nurse Practitioner, Psych/Mental Health</t>
  </si>
  <si>
    <t>25-097928684</t>
  </si>
  <si>
    <t>AETNA - ACSF - FI - WYOMING SPC</t>
  </si>
  <si>
    <t>JAGGI, BRANDON</t>
  </si>
  <si>
    <t>Spravato SGM</t>
  </si>
  <si>
    <t>2025-05-28 16:39:14.000</t>
  </si>
  <si>
    <t>Approved from 05/29/2025 thru 11/29/2025</t>
  </si>
  <si>
    <t>Clinician reviewed - meets guidelines</t>
  </si>
  <si>
    <t>2025-05-29 00:00:00.000</t>
  </si>
  <si>
    <t>2025-11-29 00:00:00.000</t>
  </si>
  <si>
    <t>Spravato</t>
  </si>
  <si>
    <t>5811002010****</t>
  </si>
  <si>
    <t>F32.9</t>
  </si>
  <si>
    <t>JAGGI</t>
  </si>
  <si>
    <t>ANTIDEPRESSANTS</t>
  </si>
  <si>
    <t>Esketamine HCl</t>
  </si>
  <si>
    <t>Approved - Documentation</t>
  </si>
  <si>
    <t>Major depressive disorder, single episode, unspecified</t>
  </si>
  <si>
    <t>50458002803</t>
  </si>
  <si>
    <t>2025-05-28 17:06:19.000</t>
  </si>
  <si>
    <t>FAXMDO</t>
  </si>
  <si>
    <t>2025-05-28 17:59:50.000</t>
  </si>
  <si>
    <t>TFCLINFUP</t>
  </si>
  <si>
    <t>2025-05-29 07:38:06.000</t>
  </si>
  <si>
    <t>STDAPROVAL</t>
  </si>
  <si>
    <t>25097928684</t>
  </si>
  <si>
    <t>230319949AND5/29/2025ANDSPRAV</t>
  </si>
  <si>
    <t>25-095972163</t>
  </si>
  <si>
    <t>WALTON, COLTER</t>
  </si>
  <si>
    <t>W22070811602</t>
  </si>
  <si>
    <t>1598521056</t>
  </si>
  <si>
    <t>Mckinney, Jennifer</t>
  </si>
  <si>
    <t>2025-04-04 10:58:46.000</t>
  </si>
  <si>
    <t>2025-04-04 14:36:18.000</t>
  </si>
  <si>
    <t>Approved from 04/04/2025 thru 04/04/2026</t>
  </si>
  <si>
    <t>2025-04-04 00:00:00.000</t>
  </si>
  <si>
    <t>2026-04-04 00:00:00.000</t>
  </si>
  <si>
    <t>WALTON</t>
  </si>
  <si>
    <t>COLTER</t>
  </si>
  <si>
    <t>F33.2</t>
  </si>
  <si>
    <t>Jennifer</t>
  </si>
  <si>
    <t>Mckinney</t>
  </si>
  <si>
    <t>Major depressive disorder, recurrent severe without psychotic features</t>
  </si>
  <si>
    <t>61874013030</t>
  </si>
  <si>
    <t>2025-04-04 14:36:47.000</t>
  </si>
  <si>
    <t>25095972163</t>
  </si>
  <si>
    <t>220708116</t>
  </si>
  <si>
    <t>220708116AND4/4/2025ANDVRAYL</t>
  </si>
  <si>
    <t>JENNIFER</t>
  </si>
  <si>
    <t>MCKINNEY</t>
  </si>
  <si>
    <t>NURSE PRACTITIONER, PSYCH/MENTAL HEALTH</t>
  </si>
  <si>
    <t>25-096387581</t>
  </si>
  <si>
    <t>WEBSTER, MIRANDA</t>
  </si>
  <si>
    <t>W26832799401</t>
  </si>
  <si>
    <t>1487659371</t>
  </si>
  <si>
    <t>Knopf, Karrie</t>
  </si>
  <si>
    <t>2025-04-15 10:55:00.000</t>
  </si>
  <si>
    <t>2025-04-15 10:55:03.000</t>
  </si>
  <si>
    <t>2026-04-15 10:55:03.000</t>
  </si>
  <si>
    <t>WEBSTER</t>
  </si>
  <si>
    <t>MIRANDA</t>
  </si>
  <si>
    <t>Vraylar 1.5MG OR CAPS</t>
  </si>
  <si>
    <t>59400018100120</t>
  </si>
  <si>
    <t>F41.8</t>
  </si>
  <si>
    <t>Karrie</t>
  </si>
  <si>
    <t>Knopf</t>
  </si>
  <si>
    <t>Other specified anxiety disorders</t>
  </si>
  <si>
    <t>61874011530</t>
  </si>
  <si>
    <t>2025-04-15 10:55:05.000</t>
  </si>
  <si>
    <t>25096387581</t>
  </si>
  <si>
    <t>268327994</t>
  </si>
  <si>
    <t>268327994AND4/15/2025ANDVRAYL</t>
  </si>
  <si>
    <t>ZURZUVAE</t>
  </si>
  <si>
    <t>25-096881567</t>
  </si>
  <si>
    <t>WELLING, LINDSAY</t>
  </si>
  <si>
    <t>W28245949401</t>
  </si>
  <si>
    <t>1679814222</t>
  </si>
  <si>
    <t>Brown, Jeffery</t>
  </si>
  <si>
    <t>Zurzuvae SGM*</t>
  </si>
  <si>
    <t>2025-04-30 13:49:14.000</t>
  </si>
  <si>
    <t>Your plan only covers this drug if you had a major depressive episode and you showed symptoms based on standardized depression rating scales.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t>
  </si>
  <si>
    <t>No major depressive episode 6270-A ID6513</t>
  </si>
  <si>
    <t>WELLING</t>
  </si>
  <si>
    <t>LINDSAY</t>
  </si>
  <si>
    <t>Zurzuvae</t>
  </si>
  <si>
    <t>5806009000****</t>
  </si>
  <si>
    <t>F53.0</t>
  </si>
  <si>
    <t>Jeffery</t>
  </si>
  <si>
    <t>Brown</t>
  </si>
  <si>
    <t>South Ogden</t>
  </si>
  <si>
    <t>84405</t>
  </si>
  <si>
    <t>Brexanolone</t>
  </si>
  <si>
    <t>Denied - CRU</t>
  </si>
  <si>
    <t>Postpartum depression</t>
  </si>
  <si>
    <t>64406003002</t>
  </si>
  <si>
    <t>2025-04-30 14:00:18.000</t>
  </si>
  <si>
    <t>FINALDEN</t>
  </si>
  <si>
    <t>25096881567</t>
  </si>
  <si>
    <t>282459494</t>
  </si>
  <si>
    <t>282459494AND4/30/2025ANDZURZU</t>
  </si>
  <si>
    <t>Obstetrics &amp; Gynecology</t>
  </si>
  <si>
    <t>JEFFERY</t>
  </si>
  <si>
    <t>BROWN</t>
  </si>
  <si>
    <t>OBSTETRICS &amp; GYNECOLOGY</t>
  </si>
  <si>
    <t>AMPHETAMINE-DEXTROAMPHETAMINE</t>
  </si>
  <si>
    <t>25-097550890</t>
  </si>
  <si>
    <t>NOORDA, DAMON</t>
  </si>
  <si>
    <t>W29386175502</t>
  </si>
  <si>
    <t>Weaver, Christa</t>
  </si>
  <si>
    <t>ADHD Agents Post Limit (MMT)</t>
  </si>
  <si>
    <t>2025-05-14 18:05:57.000</t>
  </si>
  <si>
    <t>Approved from 05/14/2025 thru 05/14/2026</t>
  </si>
  <si>
    <t>2025-05-14 00:00:00.000</t>
  </si>
  <si>
    <t>2026-05-14 00:00:00.000</t>
  </si>
  <si>
    <t>NOORDA</t>
  </si>
  <si>
    <t>DAMON</t>
  </si>
  <si>
    <t>Amphetamine-Dextroamphetamine ER 20mg</t>
  </si>
  <si>
    <t>61109902107020</t>
  </si>
  <si>
    <t>F90.9</t>
  </si>
  <si>
    <t>Christa</t>
  </si>
  <si>
    <t>Weaver</t>
  </si>
  <si>
    <t>Amphetamine Mixtures</t>
  </si>
  <si>
    <t>Attention-deficit hyperactivity disorder, unspecified type</t>
  </si>
  <si>
    <t>70010003201</t>
  </si>
  <si>
    <t>2025-05-14 18:12:36.000</t>
  </si>
  <si>
    <t>25097550890</t>
  </si>
  <si>
    <t>293861755</t>
  </si>
  <si>
    <t>293861755AND5/14/2025ANDAMPHE</t>
  </si>
  <si>
    <t>AMPYRA</t>
  </si>
  <si>
    <t>25-096238041A</t>
  </si>
  <si>
    <t>UNERTL, ADRIENNE</t>
  </si>
  <si>
    <t>W22060939501</t>
  </si>
  <si>
    <t>1174541742</t>
  </si>
  <si>
    <t>Hammond, Richard</t>
  </si>
  <si>
    <t>Multiple Sclerosis Ampyra [dalfampridine] Generics First SGM</t>
  </si>
  <si>
    <t>2025-04-21 11:30:31.000</t>
  </si>
  <si>
    <t>2025-04-21 11:30:32.000</t>
  </si>
  <si>
    <t>Approved from 04/21/2025 thru 04/21/2026</t>
  </si>
  <si>
    <t>MNRO reviewed – medical necessity</t>
  </si>
  <si>
    <t>2025-04-21 00:00:00.000</t>
  </si>
  <si>
    <t>2026-04-21 00:00:00.000</t>
  </si>
  <si>
    <t>UNERTL</t>
  </si>
  <si>
    <t>ADRIENNE</t>
  </si>
  <si>
    <t>Ampyra</t>
  </si>
  <si>
    <t>6240603000****</t>
  </si>
  <si>
    <t>Hammond</t>
  </si>
  <si>
    <t>OGDEN</t>
  </si>
  <si>
    <t>84403</t>
  </si>
  <si>
    <t>PSYCHOTHERAPEUTIC AND NEUROLOGICAL AGENTS - MISC.</t>
  </si>
  <si>
    <t>Dalfampridine</t>
  </si>
  <si>
    <t>Appeal - Approved</t>
  </si>
  <si>
    <t>Appeal</t>
  </si>
  <si>
    <t>10144042760</t>
  </si>
  <si>
    <t>25096238041A</t>
  </si>
  <si>
    <t>220609395</t>
  </si>
  <si>
    <t>220609395AND4/10/2025ANDAMPYR</t>
  </si>
  <si>
    <t>MAVENCLAD</t>
  </si>
  <si>
    <t>25-098756634</t>
  </si>
  <si>
    <t>Multiple Sclerosis Mavenclad SGM*</t>
  </si>
  <si>
    <t>2025-06-17 10:52:53.000</t>
  </si>
  <si>
    <t>2025-06-17 10:52:56.000</t>
  </si>
  <si>
    <t>Meets guidelines.</t>
  </si>
  <si>
    <t>2025-08-01 10:52:56.000</t>
  </si>
  <si>
    <t>Mavenclad (10 Tabs) 10MG OR TBPK</t>
  </si>
  <si>
    <t>6240101500****</t>
  </si>
  <si>
    <t>Cladribine (Multiple Sclerosis)</t>
  </si>
  <si>
    <t>Approved - ePA</t>
  </si>
  <si>
    <t>44087400000</t>
  </si>
  <si>
    <t>2025-06-17 10:53:00.000</t>
  </si>
  <si>
    <t>25098756634</t>
  </si>
  <si>
    <t>220609395AND6/17/2025ANDMAVEN</t>
  </si>
  <si>
    <t>MAYZENT</t>
  </si>
  <si>
    <t>25-098904327</t>
  </si>
  <si>
    <t>PETERSON, STEVEN</t>
  </si>
  <si>
    <t>W22061038301</t>
  </si>
  <si>
    <t>1912947086</t>
  </si>
  <si>
    <t>Rose, John</t>
  </si>
  <si>
    <t>Multiple Sclerosis Mayzent SGM*</t>
  </si>
  <si>
    <t>2025-06-20 12:10:58.000</t>
  </si>
  <si>
    <t>2025-06-20 12:11:03.000</t>
  </si>
  <si>
    <t>Technician reviewed- meets guidelines</t>
  </si>
  <si>
    <t>PETERSON</t>
  </si>
  <si>
    <t>STEVEN</t>
  </si>
  <si>
    <t>Mayzent</t>
  </si>
  <si>
    <t>6240707020****</t>
  </si>
  <si>
    <t>John</t>
  </si>
  <si>
    <t>Rose</t>
  </si>
  <si>
    <t>Salt Lake City</t>
  </si>
  <si>
    <t>84108</t>
  </si>
  <si>
    <t>Fingolimod HCl</t>
  </si>
  <si>
    <t>00078101415</t>
  </si>
  <si>
    <t>2025-06-20 16:43:26.000</t>
  </si>
  <si>
    <t>2025-06-20 16:43:27.000</t>
  </si>
  <si>
    <t>25098904327</t>
  </si>
  <si>
    <t>220610383</t>
  </si>
  <si>
    <t>220610383AND6/20/2025ANDMAYZE</t>
  </si>
  <si>
    <t>NURTEC</t>
  </si>
  <si>
    <t>25-099022462</t>
  </si>
  <si>
    <t>PEDROZA, MOLLY</t>
  </si>
  <si>
    <t>W22156787001</t>
  </si>
  <si>
    <t>CGRP Receptor Antagonists Oral-Nasal ST with Limit- Post PA</t>
  </si>
  <si>
    <t>2025-06-24 16:23:30.000</t>
  </si>
  <si>
    <t>2025-06-24 16:23:34.000</t>
  </si>
  <si>
    <t>Approved from 06/24/2025 thru 06/24/2026</t>
  </si>
  <si>
    <t>2025-06-24 00:00:00.000</t>
  </si>
  <si>
    <t>2026-06-24 00:00:00.000</t>
  </si>
  <si>
    <t>PEDROZA</t>
  </si>
  <si>
    <t>MOLLY</t>
  </si>
  <si>
    <t>Nurtec ODT 75mg (rimegepant)</t>
  </si>
  <si>
    <t>67701060707220</t>
  </si>
  <si>
    <t>G43.909</t>
  </si>
  <si>
    <t>MIGRAINE PRODUCTS</t>
  </si>
  <si>
    <t>Atogepant</t>
  </si>
  <si>
    <t>Migraine, unspecified, not intractable, without status migrainosus</t>
  </si>
  <si>
    <t>72618300002</t>
  </si>
  <si>
    <t>2025-06-24 16:27:34.000</t>
  </si>
  <si>
    <t>25099022462</t>
  </si>
  <si>
    <t>221567870</t>
  </si>
  <si>
    <t>221567870AND6/24/2025ANDNURTE</t>
  </si>
  <si>
    <t>25-098310469</t>
  </si>
  <si>
    <t>2025-06-04 17:24:21.000</t>
  </si>
  <si>
    <t>2025-06-04 17:24:25.000</t>
  </si>
  <si>
    <t>Approved from 06/04/2025 thru 06/04/2026</t>
  </si>
  <si>
    <t>2025-06-04 00:00:00.000</t>
  </si>
  <si>
    <t>2026-06-04 00:00:00.000</t>
  </si>
  <si>
    <t>Ubrelvy 100mg Tablets (ubrogepant)</t>
  </si>
  <si>
    <t>67701080000340</t>
  </si>
  <si>
    <t>00023650110</t>
  </si>
  <si>
    <t>2025-06-04 18:09:52.000</t>
  </si>
  <si>
    <t>25098310469</t>
  </si>
  <si>
    <t>221567870AND6/4/2025ANDUBREL</t>
  </si>
  <si>
    <t>25-097412416</t>
  </si>
  <si>
    <t>JONES, JILL</t>
  </si>
  <si>
    <t>W26261691301</t>
  </si>
  <si>
    <t>2025-05-12 12:00:16.000</t>
  </si>
  <si>
    <t>2025-05-12 12:07:39.000</t>
  </si>
  <si>
    <t>Approved from 05/12/2025 thru 05/12/2026</t>
  </si>
  <si>
    <t>We have denied your request because it is for more than the amount your plan covers (quantity limit). We reviewed the information we had. We have partially approved your request for this drug up to the amount your plan covers 16 tablets per month of Ubrelvy 50 mg. Your request for more drug has been denied. Your doctor can send us any new or missing information for us to review. For this drug, you may have to meet other criteria. You can request the drug policy for more details. You can also request other plan documents for your review.</t>
  </si>
  <si>
    <t>Quantity, Exceeds max limit, Partial denial, acute treatment 3481-E ID4681</t>
  </si>
  <si>
    <t>2025-05-12 00:00:00.000</t>
  </si>
  <si>
    <t>2026-05-12 00:00:00.000</t>
  </si>
  <si>
    <t>JONES</t>
  </si>
  <si>
    <t>JILL</t>
  </si>
  <si>
    <t>Ubrelvy 50mg Tablets (ubrogepant)</t>
  </si>
  <si>
    <t>67701080000320</t>
  </si>
  <si>
    <t>Denied with Partial Quantity Approved</t>
  </si>
  <si>
    <t>Denied w/ Part Qty Apprvl</t>
  </si>
  <si>
    <t>00023649810</t>
  </si>
  <si>
    <t>2025-05-12 12:09:41.000</t>
  </si>
  <si>
    <t>QTYAPP</t>
  </si>
  <si>
    <t>2025-05-12 12:09:42.000</t>
  </si>
  <si>
    <t>25097412416</t>
  </si>
  <si>
    <t>262616913</t>
  </si>
  <si>
    <t>262616913AND5/12/2025ANDUBREL</t>
  </si>
  <si>
    <t>RINVOQ</t>
  </si>
  <si>
    <t>25-097438735</t>
  </si>
  <si>
    <t>HURST, RONDA</t>
  </si>
  <si>
    <t>W22061015901</t>
  </si>
  <si>
    <t>1619592953</t>
  </si>
  <si>
    <t>RUTLEDGE, PHILLIP</t>
  </si>
  <si>
    <t>Rinvoq, Rinvoq LQ AD Enhanced SGM</t>
  </si>
  <si>
    <t>2025-05-14 09:23:22.000</t>
  </si>
  <si>
    <t>2025-05-14 09:23:24.000</t>
  </si>
  <si>
    <t>HURST</t>
  </si>
  <si>
    <t>RONDA</t>
  </si>
  <si>
    <t>Rinvoq 15mg</t>
  </si>
  <si>
    <t>66603072007520</t>
  </si>
  <si>
    <t>L40.59</t>
  </si>
  <si>
    <t>PHILLIP</t>
  </si>
  <si>
    <t>RUTLEDGE</t>
  </si>
  <si>
    <t>ANALGESICS - ANTI-INFLAMMATORY</t>
  </si>
  <si>
    <t>Antirheumatic - Janus Kinase (JAK) Inhibitors</t>
  </si>
  <si>
    <t>Other psoriatic arthropathy</t>
  </si>
  <si>
    <t>00074230630</t>
  </si>
  <si>
    <t>2025-05-14 18:20:54.000</t>
  </si>
  <si>
    <t>25097438735</t>
  </si>
  <si>
    <t>220610159</t>
  </si>
  <si>
    <t>220610159AND5/14/2025ANDRINVO</t>
  </si>
  <si>
    <t>25-097792346</t>
  </si>
  <si>
    <t>NOORDA, SAVANNA</t>
  </si>
  <si>
    <t>W29386175501</t>
  </si>
  <si>
    <t>1558574087</t>
  </si>
  <si>
    <t>AUSTAD, GREGORY</t>
  </si>
  <si>
    <t>2025-05-21 10:35:56.000</t>
  </si>
  <si>
    <t>SAVANNA</t>
  </si>
  <si>
    <t>M05.79</t>
  </si>
  <si>
    <t>GREGORY</t>
  </si>
  <si>
    <t>AUSTAD</t>
  </si>
  <si>
    <t>LAYTON</t>
  </si>
  <si>
    <t>84041</t>
  </si>
  <si>
    <t>Rheumatoid arthritis with rheumatoid factor of multiple sites without organ</t>
  </si>
  <si>
    <t>2025-05-22 08:35:50.000</t>
  </si>
  <si>
    <t>25097792346</t>
  </si>
  <si>
    <t>293861755AND5/22/2025ANDRINVO</t>
  </si>
  <si>
    <t>25-096312934</t>
  </si>
  <si>
    <t>MATHSON, KAITLYN</t>
  </si>
  <si>
    <t>W22070793605</t>
  </si>
  <si>
    <t>1598107187</t>
  </si>
  <si>
    <t>GUPTA, PANKHURI</t>
  </si>
  <si>
    <t>Humira and biosimilars RA Enhanced, AETNA Only ACSF SGM</t>
  </si>
  <si>
    <t>2025-04-14 14:49:44.000</t>
  </si>
  <si>
    <t>Approved from 04/15/2025 thru 04/15/2026</t>
  </si>
  <si>
    <t>2025-04-15 00:00:00.000</t>
  </si>
  <si>
    <t>2026-04-15 00:00:00.000</t>
  </si>
  <si>
    <t>MATHSON</t>
  </si>
  <si>
    <t>KAITLYN</t>
  </si>
  <si>
    <t>Hyrimoz</t>
  </si>
  <si>
    <t>6627001504****</t>
  </si>
  <si>
    <t>M06.9</t>
  </si>
  <si>
    <t>PANKHURI</t>
  </si>
  <si>
    <t>GUPTA</t>
  </si>
  <si>
    <t>MURRAY</t>
  </si>
  <si>
    <t>84107</t>
  </si>
  <si>
    <t>Adalimumab</t>
  </si>
  <si>
    <t>Rheumatoid arthritis, unspecified</t>
  </si>
  <si>
    <t>83457010001</t>
  </si>
  <si>
    <t>2025-04-15 09:45:05.000</t>
  </si>
  <si>
    <t>25096312934</t>
  </si>
  <si>
    <t>220707936</t>
  </si>
  <si>
    <t>220707936AND4/15/2025ANDHYRIM</t>
  </si>
  <si>
    <t>25-096743066</t>
  </si>
  <si>
    <t>1659507747</t>
  </si>
  <si>
    <t>MORGAN, MICHAEL</t>
  </si>
  <si>
    <t>2025-04-24 17:02:40.000</t>
  </si>
  <si>
    <t>Approved from 04/24/2025 thru 04/24/2026</t>
  </si>
  <si>
    <t>2025-04-24 00:00:00.000</t>
  </si>
  <si>
    <t>2026-04-24 00:00:00.000</t>
  </si>
  <si>
    <t>M06.09</t>
  </si>
  <si>
    <t>MICHAEL</t>
  </si>
  <si>
    <t>MORGAN</t>
  </si>
  <si>
    <t>Rheumatoid arthritis without rheumatoid factor, multiple sites</t>
  </si>
  <si>
    <t>2025-04-24 18:36:10.000</t>
  </si>
  <si>
    <t>25096743066</t>
  </si>
  <si>
    <t>220610271AND4/24/2025ANDRINVO</t>
  </si>
  <si>
    <t>OXYCODONE-ACETAMINOPHEN</t>
  </si>
  <si>
    <t>25-098786840</t>
  </si>
  <si>
    <t>HERMAN, MARTIN</t>
  </si>
  <si>
    <t>W27946311902</t>
  </si>
  <si>
    <t>1619932761</t>
  </si>
  <si>
    <t>Talbott, Andrew</t>
  </si>
  <si>
    <t>Opioids IR - 7-Day APAP-ASA-IBU Combo Products - Acute Pain Duration Limit</t>
  </si>
  <si>
    <t>2025-06-17 16:46:51.000</t>
  </si>
  <si>
    <t>2025-06-17 16:46:54.000</t>
  </si>
  <si>
    <t>2025-12-14 16:46:54.000</t>
  </si>
  <si>
    <t>HERMAN</t>
  </si>
  <si>
    <t>MARTIN</t>
  </si>
  <si>
    <t>oxyCODONE-Acetaminophen 10-325MG OR TABS</t>
  </si>
  <si>
    <t>65990002200335</t>
  </si>
  <si>
    <t>M54.16</t>
  </si>
  <si>
    <t>Andrew</t>
  </si>
  <si>
    <t>Talbott</t>
  </si>
  <si>
    <t>PARK CITY</t>
  </si>
  <si>
    <t>84098</t>
  </si>
  <si>
    <t>ANALGESICS - OPIOID</t>
  </si>
  <si>
    <t>APC w/ Atropine &amp; Dovers Powder</t>
  </si>
  <si>
    <t>Radiculopathy, lumbar region</t>
  </si>
  <si>
    <t>00406052305</t>
  </si>
  <si>
    <t>2025-06-17 16:47:02.000</t>
  </si>
  <si>
    <t>25098786840</t>
  </si>
  <si>
    <t>279463119</t>
  </si>
  <si>
    <t>279463119AND6/17/2025ANDOXYCO</t>
  </si>
  <si>
    <t>HYDROCODONE-ACETAMINOPHEN</t>
  </si>
  <si>
    <t>25-098421001</t>
  </si>
  <si>
    <t>SMITH, JEFFREY</t>
  </si>
  <si>
    <t>W22061016503</t>
  </si>
  <si>
    <t>1619971959</t>
  </si>
  <si>
    <t>Berglin, Carmel</t>
  </si>
  <si>
    <t>2025-06-09 09:36:10.000</t>
  </si>
  <si>
    <t>2025-06-09 09:36:14.000</t>
  </si>
  <si>
    <t>Approved from 06/09/2025 thru 07/09/2025 - SP, Tech II Prior Auth and Appeals 06/09/2025 11:25 AM</t>
  </si>
  <si>
    <t>2025-06-09 00:00:00.000</t>
  </si>
  <si>
    <t>2025-07-09 00:00:00.000</t>
  </si>
  <si>
    <t>SMITH</t>
  </si>
  <si>
    <t>JEFFREY</t>
  </si>
  <si>
    <t>Hydrocodone-Acetaminophen Tab 5-325 mg</t>
  </si>
  <si>
    <t>65991702100356</t>
  </si>
  <si>
    <t>M54.50</t>
  </si>
  <si>
    <t>Carmel</t>
  </si>
  <si>
    <t>Berglin</t>
  </si>
  <si>
    <t>Afton</t>
  </si>
  <si>
    <t>83110</t>
  </si>
  <si>
    <t>Acetaminophen-Caffeine-Butalbital w/ Hydrocodone</t>
  </si>
  <si>
    <t>Low back pain, unspecified</t>
  </si>
  <si>
    <t>00406012301</t>
  </si>
  <si>
    <t>2025-06-09 11:25:32.000</t>
  </si>
  <si>
    <t>2025-06-09 11:25:33.000</t>
  </si>
  <si>
    <t>25098421001</t>
  </si>
  <si>
    <t>220610165</t>
  </si>
  <si>
    <t>220610165AND6/9/2025ANDHYDRO</t>
  </si>
  <si>
    <t>25-096649593</t>
  </si>
  <si>
    <t>GEORGE, GLENDA</t>
  </si>
  <si>
    <t>W28311549801</t>
  </si>
  <si>
    <t>1740235290</t>
  </si>
  <si>
    <t>Thomas, Kathleen</t>
  </si>
  <si>
    <t>2025-04-25 13:44:27.000</t>
  </si>
  <si>
    <t>GLENDA</t>
  </si>
  <si>
    <t>Ozempic (semaglutide)</t>
  </si>
  <si>
    <t>2717007000D2**</t>
  </si>
  <si>
    <t>R73.09</t>
  </si>
  <si>
    <t>Kathleen</t>
  </si>
  <si>
    <t>Thomas</t>
  </si>
  <si>
    <t>Park City</t>
  </si>
  <si>
    <t>84060</t>
  </si>
  <si>
    <t>Albiglutide</t>
  </si>
  <si>
    <t>Other abnormal glucose</t>
  </si>
  <si>
    <t>00169418113</t>
  </si>
  <si>
    <t>2025-04-25 14:24:52.000</t>
  </si>
  <si>
    <t>2025-04-25 14:24:53.000</t>
  </si>
  <si>
    <t>25096649593</t>
  </si>
  <si>
    <t>283115498</t>
  </si>
  <si>
    <t>283115498AND4/25/2025ANDOZEMP</t>
  </si>
  <si>
    <t>Legal Medicine</t>
  </si>
  <si>
    <t>Z79</t>
  </si>
  <si>
    <t>ESTRADIOL</t>
  </si>
  <si>
    <t>25-099138037</t>
  </si>
  <si>
    <t>VELASQUEZ, AMY</t>
  </si>
  <si>
    <t>W22061021601</t>
  </si>
  <si>
    <t>2025-06-26 14:02:28.000</t>
  </si>
  <si>
    <t>2025-06-26 14:02:30.000</t>
  </si>
  <si>
    <t>VELASQUEZ</t>
  </si>
  <si>
    <t>AMY</t>
  </si>
  <si>
    <t>ESTRADIOL 10MCG VTB</t>
  </si>
  <si>
    <t>55350020000310</t>
  </si>
  <si>
    <t>Z79.890</t>
  </si>
  <si>
    <t>VAGINAL AND RELATED PRODUCTS</t>
  </si>
  <si>
    <t>Dienestrol Vaginal</t>
  </si>
  <si>
    <t>Hormone replacement therapy</t>
  </si>
  <si>
    <t>00093322397</t>
  </si>
  <si>
    <t>2025-06-26 14:06:30.000</t>
  </si>
  <si>
    <t>25099138037</t>
  </si>
  <si>
    <t>220610216</t>
  </si>
  <si>
    <t>220610216AND6/26/2025ANDESTRA</t>
  </si>
  <si>
    <t>Z94</t>
  </si>
  <si>
    <t>VALGANCICLOVIR</t>
  </si>
  <si>
    <t>25-098280334</t>
  </si>
  <si>
    <t>SHARP, NATHAN</t>
  </si>
  <si>
    <t>W26698549906</t>
  </si>
  <si>
    <t>1255890075</t>
  </si>
  <si>
    <t>HOLT, JESSICA</t>
  </si>
  <si>
    <t>Valcyte [valganciclovir] SSPA*</t>
  </si>
  <si>
    <t>2025-06-04 10:59:15.000</t>
  </si>
  <si>
    <t>2025-06-04 11:01:20.000</t>
  </si>
  <si>
    <t>SHARP</t>
  </si>
  <si>
    <t>valganciclovir</t>
  </si>
  <si>
    <t>1220006610****</t>
  </si>
  <si>
    <t>Z94.4</t>
  </si>
  <si>
    <t>JESSICA</t>
  </si>
  <si>
    <t>HOLT</t>
  </si>
  <si>
    <t>SALT LAKE CITY</t>
  </si>
  <si>
    <t>ANTIVIRALS</t>
  </si>
  <si>
    <t>Cidofovir</t>
  </si>
  <si>
    <t>Approved - Verbal</t>
  </si>
  <si>
    <t>Liver transplant status</t>
  </si>
  <si>
    <t>69097027703</t>
  </si>
  <si>
    <t>2025-06-04 11:02:06.000</t>
  </si>
  <si>
    <t>VERBALAPP</t>
  </si>
  <si>
    <t>25098280334</t>
  </si>
  <si>
    <t>266985499</t>
  </si>
  <si>
    <t>266985499AND6/4/2025ANDVALGA</t>
  </si>
  <si>
    <t>Z98</t>
  </si>
  <si>
    <t>OXYCODONE</t>
  </si>
  <si>
    <t>25-096565058</t>
  </si>
  <si>
    <t>LEE, PEGGY</t>
  </si>
  <si>
    <t>W22070829601</t>
  </si>
  <si>
    <t>1124589262</t>
  </si>
  <si>
    <t>Blaskowski, Natalie</t>
  </si>
  <si>
    <t>Opioids IR - 7-Day Acute Pain Duration Limit with MME Limit and Post Limit</t>
  </si>
  <si>
    <t>2025-04-18 15:55:07.000</t>
  </si>
  <si>
    <t>2025-04-18 15:55:09.000</t>
  </si>
  <si>
    <t>2025-05-18 15:55:09.000</t>
  </si>
  <si>
    <t>LEE</t>
  </si>
  <si>
    <t>PEGGY</t>
  </si>
  <si>
    <t>oxyCODONE HCl 5MG OR TABS</t>
  </si>
  <si>
    <t>65100075100310</t>
  </si>
  <si>
    <t>Z98.890</t>
  </si>
  <si>
    <t>Natalie</t>
  </si>
  <si>
    <t>Blaskowski</t>
  </si>
  <si>
    <t>Alfentanil</t>
  </si>
  <si>
    <t>Other specified postprocedural states</t>
  </si>
  <si>
    <t>00406055201</t>
  </si>
  <si>
    <t>2025-04-18 15:55:11.000</t>
  </si>
  <si>
    <t>2025-04-18 15:55:12.000</t>
  </si>
  <si>
    <t>25096565058</t>
  </si>
  <si>
    <t>220708296</t>
  </si>
  <si>
    <t>220708296AND4/18/2025ANDOXYCO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</si>
</sst>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yyyy\-mm\-dd;@"/>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8"/>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2">
    <xf numFmtId="0" fontId="0" fillId="0" borderId="0" xfId="0"/>
    <xf numFmtId="166" fontId="0" fillId="0" borderId="0" xfId="0" applyNumberFormat="1"/>
    <xf numFmtId="164" fontId="0" fillId="0" borderId="0" xfId="42" applyNumberFormat="1" applyFont="1"/>
    <xf numFmtId="165" fontId="0" fillId="0" borderId="0" xfId="43" applyNumberFormat="1" applyFont="1"/>
    <xf numFmtId="0" fontId="16" fillId="0" borderId="11" xfId="0" applyFont="1" applyBorder="1" applyAlignment="1">
      <alignment horizontal="center" wrapText="1"/>
    </xf>
    <xf numFmtId="0" fontId="18" fillId="0" borderId="0" xfId="0" applyFont="1" applyAlignment="1">
      <alignment horizontal="left" vertical="center"/>
    </xf>
    <xf numFmtId="0" fontId="17" fillId="0" borderId="0" xfId="0" applyFont="1"/>
    <xf numFmtId="0" fontId="16" fillId="0" borderId="0" xfId="0" applyFont="1"/>
    <xf numFmtId="0" fontId="16" fillId="0" borderId="0" xfId="0" applyFont="1" applyBorder="1" applyAlignment="1">
      <alignment horizontal="center"/>
    </xf>
    <xf numFmtId="43" fontId="0" fillId="0" borderId="0" xfId="42" applyFont="1"/>
    <xf numFmtId="0" fontId="0" fillId="0" borderId="10" xfId="0" applyBorder="1" applyAlignment="1">
      <alignment horizontal="left"/>
    </xf>
    <xf numFmtId="164" fontId="0" fillId="0" borderId="10" xfId="0" applyNumberFormat="1" applyBorder="1"/>
    <xf numFmtId="0" fontId="0" fillId="0" borderId="10" xfId="0" pivotButton="1" applyBorder="1"/>
    <xf numFmtId="0" fontId="0" fillId="0" borderId="10" xfId="0" applyBorder="1" applyAlignment="1">
      <alignment horizontal="right"/>
    </xf>
    <xf numFmtId="0" fontId="0" fillId="0" borderId="10" xfId="0" applyBorder="1"/>
    <xf numFmtId="2" fontId="0" fillId="0" borderId="0" xfId="0" applyNumberFormat="1"/>
    <xf numFmtId="0" fontId="13" fillId="33" borderId="14" xfId="0" applyFont="1" applyFill="1" applyBorder="1" applyAlignment="1">
      <alignment horizontal="center" vertical="center"/>
    </xf>
    <xf numFmtId="0" fontId="13" fillId="33" borderId="15" xfId="0" applyFont="1" applyFill="1" applyBorder="1" applyAlignment="1">
      <alignment horizontal="center" vertical="center"/>
    </xf>
    <xf numFmtId="0" fontId="13" fillId="33" borderId="16" xfId="0" applyFont="1" applyFill="1" applyBorder="1" applyAlignment="1">
      <alignment horizontal="center" vertical="center"/>
    </xf>
    <xf numFmtId="164" fontId="16" fillId="0" borderId="13" xfId="42" applyNumberFormat="1" applyFont="1" applyBorder="1"/>
    <xf numFmtId="164" fontId="16" fillId="0" borderId="12" xfId="42" applyNumberFormat="1" applyFont="1" applyBorder="1"/>
    <xf numFmtId="165" fontId="16" fillId="0" borderId="12" xfId="43" applyNumberFormat="1" applyFont="1" applyBorder="1"/>
    <xf numFmtId="165" fontId="16" fillId="0" borderId="11" xfId="43" applyNumberFormat="1" applyFont="1" applyBorder="1"/>
    <xf numFmtId="0" fontId="16" fillId="0" borderId="0" xfId="0" applyFont="1" applyAlignment="1">
      <alignment horizontal="center"/>
    </xf>
    <xf numFmtId="0" fontId="13" fillId="33" borderId="0" xfId="0" applyFont="1" applyFill="1" applyBorder="1" applyAlignment="1">
      <alignment horizontal="center" vertical="center"/>
    </xf>
    <xf numFmtId="43" fontId="16" fillId="0" borderId="17" xfId="42" applyNumberFormat="1" applyFont="1" applyBorder="1"/>
    <xf numFmtId="14" fontId="0" fillId="0" borderId="0" xfId="0" applyNumberFormat="1"/>
    <xf numFmtId="22" fontId="0" fillId="0" borderId="0" xfId="0" applyNumberFormat="1"/>
    <xf numFmtId="0" fontId="13" fillId="33" borderId="15" xfId="0" applyFont="1" applyFill="1" applyBorder="1" applyAlignment="1">
      <alignment horizontal="left" vertical="center"/>
    </xf>
    <xf numFmtId="43" fontId="0" fillId="0" borderId="10" xfId="0" applyNumberFormat="1" applyBorder="1"/>
    <xf numFmtId="49" fontId="0" fillId="0" borderId="0" xfId="0" applyNumberFormat="1"/>
    <xf numFmtId="165" fontId="16" fillId="0" borderId="17" xfId="43" applyNumberFormat="1" applyFont="1" applyBorder="1" applyAlignment="1">
      <alignmen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42">
    <dxf>
      <font>
        <b/>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numFmt numFmtId="165" formatCode="0.0%"/>
      <alignment horizontal="general" vertical="center" textRotation="0" wrapText="0" indent="0" justifyLastLine="0" shrinkToFit="0" readingOrder="0"/>
      <border diagonalUp="0" diagonalDown="0" outline="0">
        <left/>
        <right/>
        <top style="thin">
          <color indexed="64"/>
        </top>
        <bottom/>
      </border>
    </dxf>
    <dxf>
      <border outline="0">
        <top style="thin">
          <color indexed="64"/>
        </top>
      </border>
    </dxf>
    <dxf>
      <font>
        <b/>
        <i val="0"/>
        <strike val="0"/>
        <condense val="0"/>
        <extend val="0"/>
        <outline val="0"/>
        <shadow val="0"/>
        <u val="none"/>
        <vertAlign val="baseline"/>
        <sz val="11"/>
        <color theme="0"/>
        <name val="Calibri"/>
        <family val="2"/>
        <scheme val="minor"/>
      </font>
      <fill>
        <patternFill patternType="solid">
          <fgColor indexed="64"/>
          <bgColor rgb="FF0070C0"/>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family val="2"/>
        <scheme val="minor"/>
      </font>
      <numFmt numFmtId="165" formatCode="0.0%"/>
      <border diagonalUp="0" diagonalDown="0">
        <left style="thin">
          <color indexed="64"/>
        </left>
        <right/>
        <top style="thin">
          <color indexed="64"/>
        </top>
        <bottom/>
        <vertical/>
        <horizontal/>
      </border>
    </dxf>
    <dxf>
      <font>
        <b/>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theme="1"/>
        <name val="Calibri"/>
        <family val="2"/>
        <scheme val="minor"/>
      </font>
      <numFmt numFmtId="165" formatCode="0.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theme="1"/>
        <name val="Calibri"/>
        <family val="2"/>
        <scheme val="minor"/>
      </font>
      <numFmt numFmtId="164" formatCode="_(* #,##0_);_(* \(#,##0\);_(* &quot;-&quot;??_);_(@_)"/>
      <border diagonalUp="0" diagonalDown="0">
        <left/>
        <right style="thin">
          <color indexed="64"/>
        </right>
        <top style="thin">
          <color indexed="64"/>
        </top>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70C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family val="2"/>
        <scheme val="minor"/>
      </font>
      <numFmt numFmtId="35" formatCode="_(* #,##0.00_);_(* \(#,##0.00\);_(* &quot;-&quot;??_);_(@_)"/>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0"/>
        <name val="Calibri"/>
        <family val="2"/>
        <scheme val="minor"/>
      </font>
      <fill>
        <patternFill patternType="solid">
          <fgColor indexed="64"/>
          <bgColor rgb="FF0070C0"/>
        </patternFill>
      </fill>
      <alignment horizontal="center" vertical="center" textRotation="0" wrapText="0" indent="0" justifyLastLine="0" shrinkToFit="0" readingOrder="0"/>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70C0"/>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numFmt numFmtId="165" formatCode="0.0%"/>
      <border diagonalUp="0" diagonalDown="0">
        <left style="thin">
          <color indexed="64"/>
        </left>
        <right/>
        <top style="thin">
          <color indexed="64"/>
        </top>
        <bottom/>
        <vertical/>
        <horizontal/>
      </border>
    </dxf>
    <dxf>
      <font>
        <b/>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theme="1"/>
        <name val="Calibri"/>
        <family val="2"/>
        <scheme val="minor"/>
      </font>
      <numFmt numFmtId="165" formatCode="0.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theme="1"/>
        <name val="Calibri"/>
        <family val="2"/>
        <scheme val="minor"/>
      </font>
      <numFmt numFmtId="164" formatCode="_(* #,##0_);_(* \(#,##0\);_(* &quot;-&quot;??_);_(@_)"/>
      <border diagonalUp="0" diagonalDown="0">
        <left/>
        <right style="thin">
          <color indexed="64"/>
        </right>
        <top style="thin">
          <color indexed="64"/>
        </top>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70C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family val="2"/>
        <scheme val="minor"/>
      </font>
      <numFmt numFmtId="165" formatCode="0.0%"/>
      <border diagonalUp="0" diagonalDown="0">
        <left style="thin">
          <color indexed="64"/>
        </left>
        <right/>
        <top style="thin">
          <color indexed="64"/>
        </top>
        <bottom/>
        <vertical/>
        <horizontal/>
      </border>
    </dxf>
    <dxf>
      <font>
        <b/>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theme="1"/>
        <name val="Calibri"/>
        <family val="2"/>
        <scheme val="minor"/>
      </font>
      <numFmt numFmtId="165" formatCode="0.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theme="1"/>
        <name val="Calibri"/>
        <family val="2"/>
        <scheme val="minor"/>
      </font>
      <numFmt numFmtId="164" formatCode="_(* #,##0_);_(* \(#,##0\);_(* &quot;-&quot;??_);_(@_)"/>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1"/>
        <color theme="1"/>
        <name val="Calibri"/>
        <family val="2"/>
        <scheme val="minor"/>
      </font>
      <numFmt numFmtId="164" formatCode="_(* #,##0_);_(* \(#,##0\);_(* &quot;-&quot;??_);_(@_)"/>
      <border diagonalUp="0" diagonalDown="0">
        <left/>
        <right style="thin">
          <color indexed="64"/>
        </right>
        <top style="thin">
          <color indexed="64"/>
        </top>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70C0"/>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35" formatCode="_(* #,##0.00_);_(* \(#,##0.00\);_(* &quot;-&quot;??_);_(@_)"/>
    </dxf>
    <dxf>
      <numFmt numFmtId="35" formatCode="_(* #,##0.00_);_(* \(#,##0.00\);_(* &quot;-&quot;??_);_(@_)"/>
    </dxf>
    <dxf>
      <numFmt numFmtId="35" formatCode="_(* #,##0.00_);_(* \(#,##0.00\);_(* &quot;-&quot;??_);_(@_)"/>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dxf>
    <dxf>
      <numFmt numFmtId="164"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30</xdr:row>
      <xdr:rowOff>85725</xdr:rowOff>
    </xdr:from>
    <xdr:to>
      <xdr:col>1</xdr:col>
      <xdr:colOff>193630</xdr:colOff>
      <xdr:row>33</xdr:row>
      <xdr:rowOff>28575</xdr:rowOff>
    </xdr:to>
    <xdr:pic>
      <xdr:nvPicPr>
        <xdr:cNvPr id="23" name="Aetna Logo" descr="Aetna">
          <a:extLst>
            <a:ext uri="{FF2B5EF4-FFF2-40B4-BE49-F238E27FC236}">
              <a16:creationId xmlns:a16="http://schemas.microsoft.com/office/drawing/2014/main" id="{9ADA155D-86B0-403F-B739-1478359C965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5922" b="33381"/>
        <a:stretch/>
      </xdr:blipFill>
      <xdr:spPr>
        <a:xfrm>
          <a:off x="0" y="7038975"/>
          <a:ext cx="2374855" cy="5143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wett, Cynthia" refreshedDate="45867.588241550926" createdVersion="8" refreshedVersion="8" minRefreshableVersion="3" recordCount="34" xr:uid="{D1D00B26-B393-4D36-BB57-666D51D1D021}">
  <cacheSource type="worksheet">
    <worksheetSource name="Table1"/>
  </cacheSource>
  <cacheFields count="113">
    <cacheField name="new_short_code" numFmtId="0">
      <sharedItems/>
    </cacheField>
    <cacheField name="short_desc" numFmtId="0">
      <sharedItems/>
    </cacheField>
    <cacheField name="icd_marker" numFmtId="0">
      <sharedItems containsMixedTypes="1" containsNumber="1" containsInteger="1" minValue="1" maxValue="1"/>
    </cacheField>
    <cacheField name="drug" numFmtId="0">
      <sharedItems count="22">
        <s v="ZEPBOUND"/>
        <s v="VRAYLAR"/>
        <s v="MOUNJARO"/>
        <s v="TESTOSTERONE"/>
        <s v="WEGOVY"/>
        <s v="REXULTI"/>
        <s v="SPRAVATO"/>
        <s v="ZURZUVAE"/>
        <s v="AMPHETAMINE-DEXTROAMPHETAMINE"/>
        <s v="AMPYRA"/>
        <s v="MAVENCLAD"/>
        <s v="MAYZENT"/>
        <s v="NURTEC"/>
        <s v="UBRELVY"/>
        <s v="RINVOQ"/>
        <s v="HYRIMOZ"/>
        <s v="OXYCODONE-ACETAMINOPHEN"/>
        <s v="HYDROCODONE-ACETAMINOPHEN"/>
        <s v="OZEMPIC"/>
        <s v="ESTRADIOL"/>
        <s v="VALGANCICLOVIR"/>
        <s v="OXYCODONE"/>
      </sharedItems>
    </cacheField>
    <cacheField name="new_drug" numFmtId="0">
      <sharedItems/>
    </cacheField>
    <cacheField name="adjudication_platform" numFmtId="0">
      <sharedItems/>
    </cacheField>
    <cacheField name="drug_type" numFmtId="0">
      <sharedItems/>
    </cacheField>
    <cacheField name="decision_date" numFmtId="22">
      <sharedItems containsSemiMixedTypes="0" containsNonDate="0" containsDate="1" containsString="0" minDate="2025-04-04T14:36:45" maxDate="2025-06-26T14:49:12"/>
    </cacheField>
    <cacheField name="pa_number" numFmtId="0">
      <sharedItems/>
    </cacheField>
    <cacheField name="patient_name" numFmtId="0">
      <sharedItems/>
    </cacheField>
    <cacheField name="member_id" numFmtId="0">
      <sharedItems/>
    </cacheField>
    <cacheField name="client_name" numFmtId="0">
      <sharedItems/>
    </cacheField>
    <cacheField name="carrier_cd" numFmtId="0">
      <sharedItems/>
    </cacheField>
    <cacheField name="account_id" numFmtId="0">
      <sharedItems/>
    </cacheField>
    <cacheField name="group_id" numFmtId="0">
      <sharedItems/>
    </cacheField>
    <cacheField name="prescriber_id" numFmtId="0">
      <sharedItems/>
    </cacheField>
    <cacheField name="prescriber_name" numFmtId="0">
      <sharedItems/>
    </cacheField>
    <cacheField name="pa_class" numFmtId="0">
      <sharedItems/>
    </cacheField>
    <cacheField name="request_type" numFmtId="0">
      <sharedItems/>
    </cacheField>
    <cacheField name="urgent_indicator" numFmtId="0">
      <sharedItems/>
    </cacheField>
    <cacheField name="request_date" numFmtId="0">
      <sharedItems/>
    </cacheField>
    <cacheField name="criteria_date" numFmtId="0">
      <sharedItems/>
    </cacheField>
    <cacheField name="created_date" numFmtId="22">
      <sharedItems containsSemiMixedTypes="0" containsNonDate="0" containsDate="1" containsString="0" minDate="2025-04-03T16:06:52" maxDate="2025-06-26T14:47:38"/>
    </cacheField>
    <cacheField name="decision" numFmtId="0">
      <sharedItems/>
    </cacheField>
    <cacheField name="reporting_year_calc" numFmtId="0">
      <sharedItems containsSemiMixedTypes="0" containsString="0" containsNumber="1" containsInteger="1" minValue="2025" maxValue="2025"/>
    </cacheField>
    <cacheField name="reporting_month_calc" numFmtId="0">
      <sharedItems containsSemiMixedTypes="0" containsString="0" containsNumber="1" containsInteger="1" minValue="4" maxValue="6"/>
    </cacheField>
    <cacheField name="comments" numFmtId="0">
      <sharedItems longText="1"/>
    </cacheField>
    <cacheField name="paorigin_code" numFmtId="0">
      <sharedItems/>
    </cacheField>
    <cacheField name="pastatus_code" numFmtId="0">
      <sharedItems/>
    </cacheField>
    <cacheField name="patype_code" numFmtId="0">
      <sharedItems/>
    </cacheField>
    <cacheField name="englishresnotes" numFmtId="0">
      <sharedItems longText="1"/>
    </cacheField>
    <cacheField name="resolutionenglish" numFmtId="0">
      <sharedItems longText="1"/>
    </cacheField>
    <cacheField name="reasoncode" numFmtId="0">
      <sharedItems containsSemiMixedTypes="0" containsString="0" containsNumber="1" containsInteger="1" minValue="2035" maxValue="182973"/>
    </cacheField>
    <cacheField name="reason_description" numFmtId="0">
      <sharedItems/>
    </cacheField>
    <cacheField name="resolution_notes_calc" numFmtId="0">
      <sharedItems longText="1"/>
    </cacheField>
    <cacheField name="paapprovalstartdate" numFmtId="0">
      <sharedItems/>
    </cacheField>
    <cacheField name="paapprovalexpiredate" numFmtId="0">
      <sharedItems/>
    </cacheField>
    <cacheField name="level6code" numFmtId="0">
      <sharedItems/>
    </cacheField>
    <cacheField name="memberlastname" numFmtId="0">
      <sharedItems/>
    </cacheField>
    <cacheField name="memberfirstname" numFmtId="0">
      <sharedItems/>
    </cacheField>
    <cacheField name="memberdob" numFmtId="22">
      <sharedItems containsSemiMixedTypes="0" containsNonDate="0" containsDate="1" containsString="0" minDate="1959-03-09T00:00:00" maxDate="2004-02-22T00:00:00"/>
    </cacheField>
    <cacheField name="memberage" numFmtId="0">
      <sharedItems containsSemiMixedTypes="0" containsString="0" containsNumber="1" containsInteger="1" minValue="21" maxValue="66"/>
    </cacheField>
    <cacheField name="gender" numFmtId="0">
      <sharedItems/>
    </cacheField>
    <cacheField name="memberstate" numFmtId="0">
      <sharedItems/>
    </cacheField>
    <cacheField name="approveddrug" numFmtId="0">
      <sharedItems/>
    </cacheField>
    <cacheField name="gpi" numFmtId="0">
      <sharedItems/>
    </cacheField>
    <cacheField name="icd_code" numFmtId="0">
      <sharedItems count="27">
        <s v="0000000"/>
        <s v="000.00"/>
        <s v="E11.01"/>
        <s v="E11.9"/>
        <s v="E11.65"/>
        <s v="E29.1"/>
        <s v="E66.813"/>
        <s v="E66.812"/>
        <s v="F31.81"/>
        <s v="F32.2"/>
        <s v="F32.9"/>
        <s v="F33.2"/>
        <s v="F41.8"/>
        <s v="F53.0"/>
        <s v="F90.9"/>
        <s v="G35"/>
        <s v="G43.909"/>
        <s v="L40.59"/>
        <s v="M05.79"/>
        <s v="M06.9"/>
        <s v="M06.09"/>
        <s v="M54.16"/>
        <s v="M54.50"/>
        <s v="R73.09"/>
        <s v="Z79.890"/>
        <s v="Z94.4"/>
        <s v="Z98.890"/>
      </sharedItems>
    </cacheField>
    <cacheField name="prvdr_npi" numFmtId="0">
      <sharedItems/>
    </cacheField>
    <cacheField name="physicianfirstname" numFmtId="0">
      <sharedItems/>
    </cacheField>
    <cacheField name="physicianlastname" numFmtId="0">
      <sharedItems/>
    </cacheField>
    <cacheField name="physiciancity" numFmtId="0">
      <sharedItems/>
    </cacheField>
    <cacheField name="physicianstate" numFmtId="0">
      <sharedItems/>
    </cacheField>
    <cacheField name="physicianzip" numFmtId="0">
      <sharedItems/>
    </cacheField>
    <cacheField name="physicianid" numFmtId="0">
      <sharedItems/>
    </cacheField>
    <cacheField name="gpi_2_class" numFmtId="0">
      <sharedItems/>
    </cacheField>
    <cacheField name="gpi_6_class" numFmtId="0">
      <sharedItems/>
    </cacheField>
    <cacheField name="short_drug_name" numFmtId="0">
      <sharedItems/>
    </cacheField>
    <cacheField name="appeallevel_name" numFmtId="0">
      <sharedItems/>
    </cacheField>
    <cacheField name="priority_short_name" numFmtId="0">
      <sharedItems/>
    </cacheField>
    <cacheField name="priority_long_name" numFmtId="0">
      <sharedItems/>
    </cacheField>
    <cacheField name="description" numFmtId="0">
      <sharedItems/>
    </cacheField>
    <cacheField name="outcome_displaytext" numFmtId="0">
      <sharedItems/>
    </cacheField>
    <cacheField name="decision_name" numFmtId="0">
      <sharedItems/>
    </cacheField>
    <cacheField name="outcome_description" numFmtId="0">
      <sharedItems/>
    </cacheField>
    <cacheField name="decision_code" numFmtId="0">
      <sharedItems/>
    </cacheField>
    <cacheField name="schema_name" numFmtId="0">
      <sharedItems/>
    </cacheField>
    <cacheField name="icd_condition" numFmtId="0">
      <sharedItems/>
    </cacheField>
    <cacheField name="pg_tat" numFmtId="0">
      <sharedItems containsSemiMixedTypes="0" containsString="0" containsNumber="1" minValue="-1" maxValue="21.59"/>
    </cacheField>
    <cacheField name="tat" numFmtId="0">
      <sharedItems containsSemiMixedTypes="0" containsString="0" containsNumber="1" minValue="-1" maxValue="21.59"/>
    </cacheField>
    <cacheField name="peer_to_peer" numFmtId="0">
      <sharedItems/>
    </cacheField>
    <cacheField name="ndc" numFmtId="0">
      <sharedItems/>
    </cacheField>
    <cacheField name="med_review_date" numFmtId="0">
      <sharedItems/>
    </cacheField>
    <cacheField name="med_reviewer" numFmtId="0">
      <sharedItems/>
    </cacheField>
    <cacheField name="med_reviewer_cert" numFmtId="0">
      <sharedItems/>
    </cacheField>
    <cacheField name="med_reviewerfn" numFmtId="0">
      <sharedItems/>
    </cacheField>
    <cacheField name="med_reviewerln" numFmtId="0">
      <sharedItems/>
    </cacheField>
    <cacheField name="legal_entity" numFmtId="0">
      <sharedItems/>
    </cacheField>
    <cacheField name="add_info_date1" numFmtId="0">
      <sharedItems/>
    </cacheField>
    <cacheField name="outcome_code1" numFmtId="0">
      <sharedItems/>
    </cacheField>
    <cacheField name="recipient1" numFmtId="0">
      <sharedItems/>
    </cacheField>
    <cacheField name="add_info_date2" numFmtId="0">
      <sharedItems/>
    </cacheField>
    <cacheField name="outcome_code2" numFmtId="0">
      <sharedItems/>
    </cacheField>
    <cacheField name="recipient2" numFmtId="0">
      <sharedItems/>
    </cacheField>
    <cacheField name="add_info_date3" numFmtId="0">
      <sharedItems/>
    </cacheField>
    <cacheField name="outcome_code3" numFmtId="0">
      <sharedItems/>
    </cacheField>
    <cacheField name="recipient3" numFmtId="0">
      <sharedItems/>
    </cacheField>
    <cacheField name="pa_number_" numFmtId="0">
      <sharedItems/>
    </cacheField>
    <cacheField name="dmmi" numFmtId="0">
      <sharedItems/>
    </cacheField>
    <cacheField name="mddj" numFmtId="0">
      <sharedItems/>
    </cacheField>
    <cacheField name="new_reason" numFmtId="0">
      <sharedItems count="4">
        <s v="Not a Covered Benefit Under Members Plan"/>
        <s v=""/>
        <s v="Drug Subject to Quantity Limits"/>
        <s v="Did not meet Medical Necessity Criteria"/>
      </sharedItems>
    </cacheField>
    <cacheField name="step_flg" numFmtId="0">
      <sharedItems containsMixedTypes="1" containsNumber="1" containsInteger="1" minValue="0" maxValue="0"/>
    </cacheField>
    <cacheField name="ql_flg" numFmtId="0">
      <sharedItems containsMixedTypes="1" containsNumber="1" containsInteger="1" minValue="0" maxValue="1"/>
    </cacheField>
    <cacheField name="mednecc_flg" numFmtId="0">
      <sharedItems containsMixedTypes="1" containsNumber="1" containsInteger="1" minValue="0" maxValue="1"/>
    </cacheField>
    <cacheField name="clinical_flg" numFmtId="0">
      <sharedItems containsMixedTypes="1" containsNumber="1" containsInteger="1" minValue="0" maxValue="0"/>
    </cacheField>
    <cacheField name="tier_flg" numFmtId="0">
      <sharedItems containsSemiMixedTypes="0" containsString="0" containsNumber="1" containsInteger="1" minValue="0" maxValue="0"/>
    </cacheField>
    <cacheField name="exp_flg" numFmtId="0">
      <sharedItems containsSemiMixedTypes="0" containsString="0" containsNumber="1" containsInteger="1" minValue="0" maxValue="0"/>
    </cacheField>
    <cacheField name="non_covered_formulary_flg" numFmtId="0">
      <sharedItems containsMixedTypes="1" containsNumber="1" containsInteger="1" minValue="0" maxValue="0"/>
    </cacheField>
    <cacheField name="non_covered_plan_flg" numFmtId="0">
      <sharedItems containsMixedTypes="1" containsNumber="1" containsInteger="1" minValue="0" maxValue="1"/>
    </cacheField>
    <cacheField name="mh_flg" numFmtId="0">
      <sharedItems containsSemiMixedTypes="0" containsString="0" containsNumber="1" containsInteger="1" minValue="0" maxValue="1"/>
    </cacheField>
    <cacheField name="sud_flg" numFmtId="0">
      <sharedItems containsSemiMixedTypes="0" containsString="0" containsNumber="1" containsInteger="1" minValue="0" maxValue="0"/>
    </cacheField>
    <cacheField name="msurg_flg" numFmtId="0">
      <sharedItems containsSemiMixedTypes="0" containsString="0" containsNumber="1" containsInteger="1" minValue="0" maxValue="1"/>
    </cacheField>
    <cacheField name="specialty.y" numFmtId="0">
      <sharedItems count="10">
        <s v="Nurse Practitioner"/>
        <s v="Psychiatry &amp; Neurology"/>
        <s v="Family Medicine"/>
        <s v="Internal Medicine"/>
        <s v="Physician Assistant"/>
        <s v="Surgery"/>
        <s v="Nurse Practitioner, Psych/Mental Health"/>
        <s v="Obstetrics &amp; Gynecology"/>
        <s v="Anesthesiology"/>
        <s v="Legal Medicine"/>
      </sharedItems>
    </cacheField>
    <cacheField name="npi" numFmtId="0">
      <sharedItems/>
    </cacheField>
    <cacheField name="split_marker" numFmtId="0">
      <sharedItems containsSemiMixedTypes="0" containsString="0" containsNumber="1" containsInteger="1" minValue="0" maxValue="1"/>
    </cacheField>
    <cacheField name="first_name" numFmtId="0">
      <sharedItems/>
    </cacheField>
    <cacheField name="last_name" numFmtId="0">
      <sharedItems/>
    </cacheField>
    <cacheField name="specialty.x" numFmtId="0">
      <sharedItems/>
    </cacheField>
    <cacheField name="specialty.y_new_specs" numFmtId="0">
      <sharedItems/>
    </cacheField>
    <cacheField name="iTAT" numFmtId="0">
      <sharedItems containsSemiMixedTypes="0" containsString="0" containsNumber="1" minValue="-10.871458333333299" maxValue="0.91625000000000001"/>
    </cacheField>
    <cacheField name="PAuths" numFmtId="0">
      <sharedItems containsBlank="1" count="3">
        <s v="Denied"/>
        <s v="Approved"/>
        <m u="1"/>
      </sharedItems>
    </cacheField>
    <cacheField name="pauths_approved" numFmtId="0">
      <sharedItems containsSemiMixedTypes="0" containsString="0" containsNumber="1" containsInteger="1" minValue="0" maxValue="1"/>
    </cacheField>
    <cacheField name="pauths_denied" numFmtId="0">
      <sharedItems containsSemiMixedTypes="0" containsString="0" containsNumber="1" containsInteger="1" minValue="0" maxValue="1"/>
    </cacheField>
    <cacheField name="count_pa" numFmtId="0">
      <sharedItems containsSemiMixedTypes="0" containsString="0" containsNumber="1" containsInteger="1" minValue="1"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
  <r>
    <s v="000"/>
    <s v="Unspecified"/>
    <s v=""/>
    <x v="0"/>
    <s v="ZEPBOUND"/>
    <s v="RXCLAIM"/>
    <s v="MEDSURG"/>
    <d v="2025-06-10T13:35:20"/>
    <s v="25-098504821"/>
    <s v="ROBINSON, REBECCA"/>
    <s v="W22061027103"/>
    <s v="AETNA - ACF - FI - WYOMING"/>
    <s v="7700"/>
    <s v="93353587"/>
    <s v="0737397100008-D"/>
    <s v="1780083782"/>
    <s v="WEAVER, CHRISTA"/>
    <s v="Initial Benefit Review (NonClinic)"/>
    <s v="Prior Authorization"/>
    <s v="Standard"/>
    <s v="2025-06-10 13:34:46.000"/>
    <s v="2025-06-10 13:34:54.000"/>
    <d v="2025-06-10T13:32:29"/>
    <s v="Denied"/>
    <n v="2025"/>
    <n v="6"/>
    <s v="*Drug Not Covered/Plan Exclusion - Your request for coverage was denied because your prescription benefit plan does not cover the requested medication."/>
    <s v="Call"/>
    <s v="Closed"/>
    <s v="NonClinic"/>
    <s v="NULL"/>
    <s v="*Drug Not Covered/Plan Exclusion - Your request for coverage was denied because your prescription benefit plan does not cover the requested medication."/>
    <n v="12243"/>
    <s v="*Drug Not Covered/Plan Exclusion - Your request for coverage was denied because your prescription benefit plan does not cover the requested medication."/>
    <s v="*Drug Not Covered/Plan Exclusion - Your request for coverage was denied because your prescription benefit plan does not cover the requested medication."/>
    <s v="NULL"/>
    <s v="NULL"/>
    <s v="WY"/>
    <s v="ROBINSON"/>
    <s v="REBECCA"/>
    <d v="1961-09-22T00:00:00"/>
    <n v="63"/>
    <s v="F"/>
    <s v="WY"/>
    <s v="ZEPBOUND 2.5/0.5 PEN"/>
    <s v="6125258000D520"/>
    <x v="0"/>
    <s v="000000NULL"/>
    <s v="CHRISTA"/>
    <s v="WEAVER"/>
    <s v="EVANSTON"/>
    <s v="WY"/>
    <s v="82930"/>
    <s v="1780083782"/>
    <s v="ADHD/ANTI-NARCOLEPSY/ANTI-OBESITY/ANOREXIANTS"/>
    <s v="Anti-Obesity - GIP &amp; GLP-1 Receptor Agonists"/>
    <s v="ZEPBOUND"/>
    <s v="Prior Authorization"/>
    <s v="Std"/>
    <s v="Standard"/>
    <s v="Initial Benefit Review (NonClinic)"/>
    <s v="Initial Benefit Review"/>
    <s v="Denied"/>
    <s v="Initial Benefit Review"/>
    <s v="D"/>
    <s v="ASAP"/>
    <s v="unavailable"/>
    <n v="-1"/>
    <n v="3.9351851851851901E-4"/>
    <s v="NULL"/>
    <s v="00002250680"/>
    <s v="NULL"/>
    <s v="NULL"/>
    <s v="NULL"/>
    <s v="NULL"/>
    <s v="NULL"/>
    <s v="UINTA COUNTY SCHOOL DISTR"/>
    <s v="2025-06-10 13:35:34.000"/>
    <s v="INIBENREV"/>
    <s v="DOCTOR"/>
    <s v="NULL"/>
    <s v="NULL"/>
    <s v="NULL"/>
    <s v="NULL"/>
    <s v="NULL"/>
    <s v="NULL"/>
    <s v="25098504821"/>
    <s v="220610271"/>
    <s v="220610271AND6/10/2025ANDZEPBO"/>
    <x v="0"/>
    <n v="0"/>
    <n v="0"/>
    <n v="0"/>
    <n v="0"/>
    <n v="0"/>
    <n v="0"/>
    <n v="0"/>
    <n v="1"/>
    <n v="0"/>
    <n v="0"/>
    <n v="1"/>
    <x v="0"/>
    <s v="1780083782"/>
    <n v="0"/>
    <s v=""/>
    <s v=""/>
    <s v=""/>
    <s v=""/>
    <n v="3.9351851851851901E-4"/>
    <x v="0"/>
    <n v="0"/>
    <n v="1"/>
    <n v="1"/>
  </r>
  <r>
    <s v="000"/>
    <s v="Unspecified"/>
    <s v=""/>
    <x v="1"/>
    <s v="VRAYLAR"/>
    <s v="RXCLAIM"/>
    <s v="MH"/>
    <d v="2025-06-20T13:55:59"/>
    <s v="25-098920248"/>
    <s v="MARTINEZ, BRENTTON"/>
    <s v="W22061018103"/>
    <s v="AETNA - ACF - FI - WYOMING"/>
    <s v="7700"/>
    <s v="93353587"/>
    <s v="0737397100008-D"/>
    <s v="1871769711"/>
    <s v="PROSKAUER, STEPHEN"/>
    <s v="Vraylar (ACF FI)"/>
    <s v="Prior Authorization"/>
    <s v="Expedited"/>
    <s v="2025-06-20 13:55:20.000"/>
    <s v="2025-06-20 13:55:22.000"/>
    <d v="2025-06-20T13:48:13"/>
    <s v="Approved"/>
    <n v="2025"/>
    <n v="6"/>
    <s v="Approved from 06/20/2025 thru 06/20/2026"/>
    <s v="Call"/>
    <s v="Closed"/>
    <s v="Clinical"/>
    <s v="Approved from 06/20/2025 thru 06/20/2026"/>
    <s v="NULL"/>
    <n v="2035"/>
    <s v="Met Plan Criteria"/>
    <s v="Approved from 06/20/2025 thru 06/20/2026"/>
    <s v="2025-06-20 00:00:00.000"/>
    <s v="2026-06-20 00:00:00.000"/>
    <s v="WY"/>
    <s v="MARTINEZ"/>
    <s v="BRENTTON"/>
    <d v="1988-11-23T00:00:00"/>
    <n v="36"/>
    <s v="M"/>
    <s v="WY"/>
    <s v="Vraylar 3mg Capsules (cariprazine)"/>
    <s v="59400018100130"/>
    <x v="1"/>
    <s v="000000NULL"/>
    <s v="STEPHEN"/>
    <s v="PROSKAUER"/>
    <s v="MOAB"/>
    <s v="UT"/>
    <s v="84532"/>
    <s v="1871769711"/>
    <s v="ANTIPSYCHOTICS/ANTIMANIC AGENTS"/>
    <s v="Antipsychotics - Misc."/>
    <s v="VRAYLAR"/>
    <s v="Prior Authorization"/>
    <s v="Exp"/>
    <s v="Expedited"/>
    <s v="Vraylar (ACF FI)"/>
    <s v="Approve"/>
    <s v="Approved"/>
    <s v="Approved"/>
    <s v="A"/>
    <s v="ASAP"/>
    <s v="unavailable"/>
    <n v="0.01"/>
    <n v="0.01"/>
    <s v="NULL"/>
    <s v="61874013011"/>
    <s v="NULL"/>
    <s v="NULL"/>
    <s v="NULL"/>
    <s v="NULL"/>
    <s v="NULL"/>
    <s v="UINTA COUNTY SCHOOL DISTR"/>
    <s v="2025-06-20 13:56:10.000"/>
    <s v="STDAPRV"/>
    <s v="DOCTOR"/>
    <s v="2025-06-20 13:56:10.000"/>
    <s v="STDAPRV"/>
    <s v="PHARMACY"/>
    <s v="NULL"/>
    <s v="NULL"/>
    <s v="NULL"/>
    <s v="25098920248"/>
    <s v="220610181"/>
    <s v="220610181AND6/20/2025ANDVRAYL"/>
    <x v="1"/>
    <s v=""/>
    <s v=""/>
    <s v=""/>
    <s v=""/>
    <n v="0"/>
    <n v="0"/>
    <s v=""/>
    <s v=""/>
    <n v="1"/>
    <n v="0"/>
    <n v="0"/>
    <x v="1"/>
    <s v="1871769711"/>
    <n v="0"/>
    <s v=""/>
    <s v=""/>
    <s v=""/>
    <s v=""/>
    <n v="4.5138888888888898E-4"/>
    <x v="1"/>
    <n v="1"/>
    <n v="0"/>
    <n v="1"/>
  </r>
  <r>
    <s v="E11"/>
    <s v="Type 2 diab w hyprosm w/o nonket hyprgly-hypros coma (NKHHC)"/>
    <n v="1"/>
    <x v="2"/>
    <s v="MOUNJARO"/>
    <s v="RXCLAIM"/>
    <s v="MEDSURG"/>
    <d v="2025-05-28T16:57:16"/>
    <s v="25-098035696"/>
    <s v="PORTER, LORI"/>
    <s v="W22070809001"/>
    <s v="AETNA - ACF - FI - WYOMING"/>
    <s v="7700"/>
    <s v="93353587"/>
    <s v="0737397100001-D"/>
    <s v="1376891226"/>
    <s v="kaste, sunflower"/>
    <s v="Antidiabetic GLP-1, GIP-GLP-1 Agonist PA with Limit"/>
    <s v="Prior Authorization"/>
    <s v="Expedited"/>
    <s v="2025-05-28 16:54:31.000"/>
    <s v="2025-05-28 16:54:32.000"/>
    <d v="2025-05-28T16:37:12"/>
    <s v="Approved"/>
    <n v="2025"/>
    <n v="5"/>
    <s v="Approved from 05/28/2025 thru 05/28/2026 - SP, Tech II Prior Auth and Appeals 05/28/2025 04:57 PM"/>
    <s v="ePA"/>
    <s v="Closed"/>
    <s v="Clinical"/>
    <s v="Approved from 05/28/2025 thru 05/28/2026 - SP, Tech II Prior Auth and Appeals 05/28/2025 04:57 PM"/>
    <s v="NULL"/>
    <n v="2035"/>
    <s v="Met Plan Criteria"/>
    <s v="Approved from 05/28/2025 thru 05/28/2026 - SP, Tech II Prior Auth and Appeals 05/28/2025 04:57 PM"/>
    <s v="2025-05-28 00:00:00.000"/>
    <s v="2026-05-28 00:00:00.000"/>
    <s v="WY"/>
    <s v="PORTER"/>
    <s v="LORI"/>
    <d v="1971-06-12T00:00:00"/>
    <n v="53"/>
    <s v="F"/>
    <s v="WY"/>
    <s v="Mounjaro (tirzepatide)"/>
    <s v="2717308000D5**"/>
    <x v="2"/>
    <s v="1376891226"/>
    <s v="sunflower"/>
    <s v="kaste"/>
    <s v="EVANSTON"/>
    <s v="WY"/>
    <s v="82930"/>
    <s v="1376891226"/>
    <s v="ANTIDIABETICS"/>
    <s v="Incretin Mimetic Agents (GIP &amp; GLP-1 Receptor Agonists)"/>
    <s v="MOUNJARO"/>
    <s v="Prior Authorization"/>
    <s v="Exp"/>
    <s v="Expedited"/>
    <s v="Antidiabetic GLP-1, GIP-GLP-1 Agonist PA with Limit"/>
    <s v="ePA Approve"/>
    <s v="Approved"/>
    <s v="ePA Approve"/>
    <s v="A"/>
    <s v="ASAP"/>
    <s v="Type 2 diab w hyprosm with COMA"/>
    <n v="0.03"/>
    <n v="0.03"/>
    <s v="NULL"/>
    <s v="00002150680"/>
    <s v="NULL"/>
    <s v="NULL"/>
    <s v="NULL"/>
    <s v="NULL"/>
    <s v="NULL"/>
    <s v="UINTA COUNTY SCHOOL DISTR"/>
    <s v="2025-05-28 16:57:28.000"/>
    <s v="EPAAPPROVE"/>
    <s v="DOCTOR"/>
    <s v="2025-05-28 16:57:28.000"/>
    <s v="EPAAPPROVE"/>
    <s v="PHARMACY"/>
    <s v="NULL"/>
    <s v="NULL"/>
    <s v="NULL"/>
    <s v="25098035696"/>
    <s v="220708090"/>
    <s v="220708090AND5/28/2025ANDMOUNJ"/>
    <x v="1"/>
    <s v=""/>
    <s v=""/>
    <s v=""/>
    <s v=""/>
    <n v="0"/>
    <n v="0"/>
    <s v=""/>
    <s v=""/>
    <n v="0"/>
    <n v="0"/>
    <n v="1"/>
    <x v="0"/>
    <s v="1376891226"/>
    <n v="0"/>
    <s v=""/>
    <s v=""/>
    <s v=""/>
    <s v=""/>
    <n v="1.90972222222222E-3"/>
    <x v="1"/>
    <n v="1"/>
    <n v="0"/>
    <n v="1"/>
  </r>
  <r>
    <s v="E11"/>
    <s v="Type 2 diab w hyprosm w/o nonket hyprgly-hypros coma (NKHHC)"/>
    <n v="1"/>
    <x v="2"/>
    <s v="MOUNJARO"/>
    <s v="RXCLAIM"/>
    <s v="MEDSURG"/>
    <d v="2025-06-18T14:36:40"/>
    <s v="25-098633480"/>
    <s v="POWELL, GAR"/>
    <s v="W27311913503"/>
    <s v="AETNA - ACF - FI - WYOMING"/>
    <s v="7700"/>
    <s v="93353587"/>
    <s v="0737397100002AD"/>
    <s v="1629483185"/>
    <s v="England, Richard"/>
    <s v="Antidiabetic GLP-1, GIP-GLP-1 Agonist PA with Limit"/>
    <s v="Prior Authorization"/>
    <s v="Standard"/>
    <s v="2025-06-18 14:25:19.000"/>
    <s v="2025-06-18 14:25:19.000"/>
    <d v="2025-06-13T07:15:57"/>
    <s v="Denied"/>
    <n v="2025"/>
    <n v="6"/>
    <s v="Your plan only covers this drug when A) your A1C is sent to us, and your test results are in a certain range (history of A1C greater than or equal to 6.5 percent), B) your 2-hour plasma glucose (PG) during oral glucose tolerance test (OGTT) is sent to us, and your results are in a certain range (history of 2-hour PG greater than or equal to 200 mg/dL), C) your random plasma glucose is sent to us, and your test results are in a certain range (history of random plasma glucose greater than or equal to 200 mg/dL with symptoms of hyperglycemia (e.g., polyuria, polydipsia, polyphagia) or hyperglycemic crisis), or D) your fasting plasma glucose (FPG) is sent to us, and your results are in a certain range (history of FPG greater than or equal to 126 mg/dL). We denied your request because: A) We did not receive your results, or B) Your results were not in the approvable range.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
    <s v="ePA"/>
    <s v="Closed"/>
    <s v="Clinical"/>
    <s v="NULL"/>
    <s v="Your plan only covers this drug when A) your A1C is sent to us, and your test results are in a certain range (history of A1C greater than or equal to 6.5 percent), B) your 2-hour plasma glucose (PG) during oral glucose tolerance test (OGTT) is sent to us, and your results are in a certain range (history of 2-hour PG greater than or equal to 200 mg/dL), C) your random plasma glucose is sent to us, and your test results are in a certain range (history of random plasma glucose greater than or equal to 200 mg/dL with symptoms of hyperglycemia (e.g., polyuria, polydipsia, polyphagia) or hyperglycemic crisis), or D) your fasting plasma glucose (FPG) is sent to us, and your results are in a certain range (history of FPG greater than or equal to 126 mg/dL). We denied your request because: A) We did not receive your results, or B) Your results were not in the approvable range.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
    <n v="179985"/>
    <s v="Lab/Test 2439-C ID6967"/>
    <s v="Your plan only covers this drug when A) your A1C is sent to us, and your test results are in a certain range (history of A1C greater than or equal to 6.5 percent), B) your 2-hour plasma glucose (PG) during oral glucose tolerance test (OGTT) is sent to us, and your results are in a certain range (history of 2-hour PG greater than or equal to 200 mg/dL), C) your random plasma glucose is sent to us, and your test results are in a certain range (history of random plasma glucose greater than or equal to 200 mg/dL with symptoms of hyperglycemia (e.g., polyuria, polydipsia, polyphagia) or hyperglycemic crisis), or D) your fasting plasma glucose (FPG) is sent to us, and your results are in a certain range (history of FPG greater than or equal to 126 mg/dL). We denied your request because: A) We did not receive your results, or B) Your results were not in the approvable range.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
    <s v="NULL"/>
    <s v="NULL"/>
    <s v="WY"/>
    <s v="POWELL"/>
    <s v="GAR"/>
    <d v="1965-04-08T00:00:00"/>
    <n v="60"/>
    <s v="M"/>
    <s v="WY"/>
    <s v="Mounjaro (tirzepatide)"/>
    <s v="2717308000D5**"/>
    <x v="3"/>
    <s v="1629483185"/>
    <s v="Richard"/>
    <s v="England"/>
    <s v="EVANSTON"/>
    <s v="WY"/>
    <s v="82930"/>
    <s v="1629483185"/>
    <s v="ANTIDIABETICS"/>
    <s v="Incretin Mimetic Agents (GIP &amp; GLP-1 Receptor Agonists)"/>
    <s v="MOUNJARO"/>
    <s v="Prior Authorization"/>
    <s v="Std"/>
    <s v="Standard"/>
    <s v="Antidiabetic GLP-1, GIP-GLP-1 Agonist PA with Limit"/>
    <s v="Denied"/>
    <s v="Denied"/>
    <s v="Denied"/>
    <s v="D"/>
    <s v="ASAP"/>
    <s v="Type 2 diabetes mellitus without complications"/>
    <n v="0.11"/>
    <n v="0.11"/>
    <s v="NULL"/>
    <s v="00002150680"/>
    <s v="NULL"/>
    <s v="NULL"/>
    <s v="NULL"/>
    <s v="NULL"/>
    <s v="NULL"/>
    <s v="UINTA COUNTY SCHOOL DISTR"/>
    <s v="2025-06-18 14:36:44.000"/>
    <s v="STDDENY"/>
    <s v="DOCTOR"/>
    <s v="2025-06-18 14:36:45.000"/>
    <s v="STDDENY"/>
    <s v="PHARMACY"/>
    <s v="NULL"/>
    <s v="NULL"/>
    <s v="NULL"/>
    <s v="25098633480"/>
    <s v="273119135"/>
    <s v="273119135AND6/18/2025ANDMOUNJ"/>
    <x v="2"/>
    <n v="0"/>
    <n v="1"/>
    <n v="0"/>
    <n v="0"/>
    <n v="0"/>
    <n v="0"/>
    <n v="0"/>
    <n v="0"/>
    <n v="0"/>
    <n v="0"/>
    <n v="1"/>
    <x v="2"/>
    <s v="1629483185"/>
    <n v="0"/>
    <s v=""/>
    <s v=""/>
    <s v=""/>
    <s v=""/>
    <n v="7.8819444444444397E-3"/>
    <x v="0"/>
    <n v="0"/>
    <n v="1"/>
    <n v="1"/>
  </r>
  <r>
    <s v="E11"/>
    <s v="Type 2 diab w hyprosm w/o nonket hyprgly-hypros coma (NKHHC)"/>
    <n v="1"/>
    <x v="2"/>
    <s v="MOUNJARO"/>
    <s v="RXCLAIM"/>
    <s v="MEDSURG"/>
    <d v="2025-06-26T13:10:33"/>
    <s v="25-099131091"/>
    <s v="POWELL, GAR"/>
    <s v="W27311913503"/>
    <s v="AETNA - ACF - FI - WYOMING"/>
    <s v="7700"/>
    <s v="93353587"/>
    <s v="0737397100002AD"/>
    <s v="1629483185"/>
    <s v="England, Richard"/>
    <s v="Antidiabetic GLP-1, GIP-GLP-1 Agonist PA with Limit"/>
    <s v="Prior Authorization"/>
    <s v="Standard"/>
    <s v="2025-06-26 12:24:36.000"/>
    <s v="2025-06-26 12:24:37.000"/>
    <d v="2025-06-26T12:20:10"/>
    <s v="Denied"/>
    <n v="2025"/>
    <n v="6"/>
    <s v="Your plan only covers this drug when A) your A1C is sent to us, and your test results are in a certain range (history of A1C greater than or equal to 6.5 percent), B) your 2-hour plasma glucose (PG) during oral glucose tolerance test (OGTT) is sent to us, and your results are in a certain range (history of 2-hour PG greater than or equal to 200 mg/dL), C) your random plasma glucose is sent to us, and your test results are in a certain range (history of random plasma glucose greater than or equal to 200 mg/dL with symptoms of hyperglycemia (e.g., polyuria, polydipsia, polyphagia) or hyperglycemic crisis), or D) your fasting plasma glucose (FPG) is sent to us, and your results are in a certain range (history of FPG greater than or equal to 126 mg/dL). We denied your request because: A) We did not receive your results, or B) Your results were not in the approvable range.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
    <s v="ePA"/>
    <s v="Closed"/>
    <s v="Clinical"/>
    <s v="NULL"/>
    <s v="Your plan only covers this drug when A) your A1C is sent to us, and your test results are in a certain range (history of A1C greater than or equal to 6.5 percent), B) your 2-hour plasma glucose (PG) during oral glucose tolerance test (OGTT) is sent to us, and your results are in a certain range (history of 2-hour PG greater than or equal to 200 mg/dL), C) your random plasma glucose is sent to us, and your test results are in a certain range (history of random plasma glucose greater than or equal to 200 mg/dL with symptoms of hyperglycemia (e.g., polyuria, polydipsia, polyphagia) or hyperglycemic crisis), or D) your fasting plasma glucose (FPG) is sent to us, and your results are in a certain range (history of FPG greater than or equal to 126 mg/dL). We denied your request because: A) We did not receive your results, or B) Your results were not in the approvable range.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
    <n v="179985"/>
    <s v="Lab/Test 2439-C ID6967"/>
    <s v="Your plan only covers this drug when A) your A1C is sent to us, and your test results are in a certain range (history of A1C greater than or equal to 6.5 percent), B) your 2-hour plasma glucose (PG) during oral glucose tolerance test (OGTT) is sent to us, and your results are in a certain range (history of 2-hour PG greater than or equal to 200 mg/dL), C) your random plasma glucose is sent to us, and your test results are in a certain range (history of random plasma glucose greater than or equal to 200 mg/dL with symptoms of hyperglycemia (e.g., polyuria, polydipsia, polyphagia) or hyperglycemic crisis), or D) your fasting plasma glucose (FPG) is sent to us, and your results are in a certain range (history of FPG greater than or equal to 126 mg/dL). We denied your request because: A) We did not receive your results, or B) Your results were not in the approvable range.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
    <s v="NULL"/>
    <s v="NULL"/>
    <s v="WY"/>
    <s v="POWELL"/>
    <s v="GAR"/>
    <d v="1965-04-08T00:00:00"/>
    <n v="60"/>
    <s v="M"/>
    <s v="WY"/>
    <s v="Mounjaro (tirzepatide)"/>
    <s v="2717308000D5**"/>
    <x v="3"/>
    <s v="1629483185"/>
    <s v="Richard"/>
    <s v="England"/>
    <s v="EVANSTON"/>
    <s v="WY"/>
    <s v="82930"/>
    <s v="1629483185"/>
    <s v="ANTIDIABETICS"/>
    <s v="Incretin Mimetic Agents (GIP &amp; GLP-1 Receptor Agonists)"/>
    <s v="MOUNJARO"/>
    <s v="Prior Authorization"/>
    <s v="Std"/>
    <s v="Standard"/>
    <s v="Antidiabetic GLP-1, GIP-GLP-1 Agonist PA with Limit"/>
    <s v="Denied"/>
    <s v="Denied"/>
    <s v="Denied"/>
    <s v="D"/>
    <s v="ASAP"/>
    <s v="Type 2 diabetes mellitus without complications"/>
    <n v="0.46"/>
    <n v="0.46"/>
    <s v="NULL"/>
    <s v="00002150680"/>
    <s v="NULL"/>
    <s v="NULL"/>
    <s v="NULL"/>
    <s v="NULL"/>
    <s v="NULL"/>
    <s v="UINTA COUNTY SCHOOL DISTR"/>
    <s v="2025-06-26 13:10:37.000"/>
    <s v="STDDENY"/>
    <s v="DOCTOR"/>
    <s v="2025-06-26 13:10:38.000"/>
    <s v="STDDENY"/>
    <s v="PHARMACY"/>
    <s v="NULL"/>
    <s v="NULL"/>
    <s v="NULL"/>
    <s v="25099131091"/>
    <s v="273119135"/>
    <s v="273119135AND6/26/2025ANDMOUNJ"/>
    <x v="2"/>
    <n v="0"/>
    <n v="1"/>
    <n v="0"/>
    <n v="0"/>
    <n v="0"/>
    <n v="0"/>
    <n v="0"/>
    <n v="0"/>
    <n v="0"/>
    <n v="0"/>
    <n v="1"/>
    <x v="2"/>
    <s v="1629483185"/>
    <n v="0"/>
    <s v=""/>
    <s v=""/>
    <s v=""/>
    <s v=""/>
    <n v="3.19097222222222E-2"/>
    <x v="0"/>
    <n v="0"/>
    <n v="1"/>
    <n v="1"/>
  </r>
  <r>
    <s v="E11"/>
    <s v="Type 2 diab w hyprosm w/o nonket hyprgly-hypros coma (NKHHC)"/>
    <n v="1"/>
    <x v="2"/>
    <s v="MOUNJARO"/>
    <s v="RXCLAIM"/>
    <s v="MEDSURG"/>
    <d v="2025-04-22T17:50:19"/>
    <s v="25-096654942"/>
    <s v="GEORGE, INDIA"/>
    <s v="W22061033801"/>
    <s v="AETNA - ACF - FI - WYOMING"/>
    <s v="7700"/>
    <s v="93353587"/>
    <s v="0737397100001-D"/>
    <s v="1689649444"/>
    <s v="Kavanaugh, Carol"/>
    <s v="Antidiabetic GLP-1, GIP-GLP-1 Agonist PA with Limit"/>
    <s v="Prior Authorization"/>
    <s v="Standard"/>
    <s v="2025-04-22 11:58:50.000"/>
    <s v="2025-04-22 17:49:36.000"/>
    <d v="2025-04-22T11:25:29"/>
    <s v="Denied"/>
    <n v="2025"/>
    <n v="4"/>
    <s v="Your plan only covers this drug when it works well for you. We reviewed information we had. Your request has been denied because the drug did not work well for you, or you do not have heart disease. Your doctor can send us any new or missing information for us to review. For this drug, you may have to meet other criteria. You can request the drug policy for more details. You can also request other plan documents for your review."/>
    <s v="ePA"/>
    <s v="Closed"/>
    <s v="Clinical"/>
    <s v="NULL"/>
    <s v="Your plan only covers this drug when it works well for you. We reviewed information we had. Your request has been denied because the drug did not work well for you, or you do not have heart disease. Your doctor can send us any new or missing information for us to review. For this drug, you may have to meet other criteria. You can request the drug policy for more details. You can also request other plan documents for your review."/>
    <n v="179987"/>
    <s v="Continuation: Efficacy 2439-C ID6967"/>
    <s v="Your plan only covers this drug when it works well for you. We reviewed information we had. Your request has been denied because the drug did not work well for you, or you do not have heart disease. Your doctor can send us any new or missing information for us to review. For this drug, you may have to meet other criteria. You can request the drug policy for more details. You can also request other plan documents for your review."/>
    <s v="NULL"/>
    <s v="NULL"/>
    <s v="WY"/>
    <s v="GEORGE"/>
    <s v="INDIA"/>
    <d v="1964-10-27T00:00:00"/>
    <n v="60"/>
    <s v="F"/>
    <s v="WY"/>
    <s v="Mounjaro (tirzepatide)"/>
    <s v="2717308000D5**"/>
    <x v="4"/>
    <s v="1689649444"/>
    <s v="Carol"/>
    <s v="Kavanaugh"/>
    <s v="EVANSTON"/>
    <s v="WY"/>
    <s v="82930"/>
    <s v="1689649444"/>
    <s v="ANTIDIABETICS"/>
    <s v="Incretin Mimetic Agents (GIP &amp; GLP-1 Receptor Agonists)"/>
    <s v="MOUNJARO"/>
    <s v="Prior Authorization"/>
    <s v="Std"/>
    <s v="Standard"/>
    <s v="Antidiabetic GLP-1, GIP-GLP-1 Agonist PA with Limit"/>
    <s v="Denied"/>
    <s v="Denied"/>
    <s v="Denied"/>
    <s v="D"/>
    <s v="ASAP"/>
    <s v="Type 2 diabetes mellitus with hyperglycemia"/>
    <n v="0.01"/>
    <n v="0.01"/>
    <s v="NULL"/>
    <s v="00002150680"/>
    <s v="NULL"/>
    <s v="NULL"/>
    <s v="NULL"/>
    <s v="NULL"/>
    <s v="NULL"/>
    <s v="UINTA COUNTY SCHOOL DISTR"/>
    <s v="2025-04-22 17:50:24.000"/>
    <s v="STDDENY"/>
    <s v="DOCTOR"/>
    <s v="2025-04-22 17:50:24.000"/>
    <s v="STDDENY"/>
    <s v="PHARMACY"/>
    <s v="NULL"/>
    <s v="NULL"/>
    <s v="NULL"/>
    <s v="25096654942"/>
    <s v="220610338"/>
    <s v="220610338AND4/22/2025ANDMOUNJ"/>
    <x v="2"/>
    <n v="0"/>
    <n v="1"/>
    <n v="0"/>
    <n v="0"/>
    <n v="0"/>
    <n v="0"/>
    <n v="0"/>
    <n v="0"/>
    <n v="0"/>
    <n v="0"/>
    <n v="1"/>
    <x v="3"/>
    <s v="1689649444"/>
    <n v="0"/>
    <s v=""/>
    <s v=""/>
    <s v=""/>
    <s v=""/>
    <n v="0.24408564814814801"/>
    <x v="0"/>
    <n v="0"/>
    <n v="1"/>
    <n v="1"/>
  </r>
  <r>
    <s v="E11"/>
    <s v="Type 2 diab w hyprosm w/o nonket hyprgly-hypros coma (NKHHC)"/>
    <n v="1"/>
    <x v="2"/>
    <s v="MOUNJARO"/>
    <s v="RXCLAIM"/>
    <s v="MEDSURG"/>
    <d v="2025-04-23T17:37:59"/>
    <s v="25-096706985"/>
    <s v="GEORGE, INDIA"/>
    <s v="W22061033801"/>
    <s v="AETNA - ACF - FI - WYOMING"/>
    <s v="7700"/>
    <s v="93353587"/>
    <s v="0737397100001-D"/>
    <s v="1689649444"/>
    <s v="Kavanaugh, Carol"/>
    <s v="Antidiabetic GLP-1, GIP-GLP-1 Agonist PA with Limit"/>
    <s v="Prior Authorization"/>
    <s v="Standard"/>
    <s v="2025-04-23 10:56:17.000"/>
    <s v="2025-04-23 10:56:17.000"/>
    <d v="2025-04-23T10:40:53"/>
    <s v="Approved"/>
    <n v="2025"/>
    <n v="4"/>
    <s v="Approved from 04/23/2025 thru 04/23/2026"/>
    <s v="ePA"/>
    <s v="Closed"/>
    <s v="Clinical"/>
    <s v="Approved from 04/23/2025 thru 04/23/2026"/>
    <s v="NULL"/>
    <n v="2035"/>
    <s v="Met Plan Criteria"/>
    <s v="Approved from 04/23/2025 thru 04/23/2026"/>
    <s v="2025-04-23 00:00:00.000"/>
    <s v="2026-04-23 00:00:00.000"/>
    <s v="WY"/>
    <s v="GEORGE"/>
    <s v="INDIA"/>
    <d v="1964-10-27T00:00:00"/>
    <n v="60"/>
    <s v="F"/>
    <s v="WY"/>
    <s v="Mounjaro (tirzepatide)"/>
    <s v="2717308000D5**"/>
    <x v="4"/>
    <s v="1689649444"/>
    <s v="Carol"/>
    <s v="Kavanaugh"/>
    <s v="EVANSTON"/>
    <s v="WY"/>
    <s v="82930"/>
    <s v="1689649444"/>
    <s v="ANTIDIABETICS"/>
    <s v="Incretin Mimetic Agents (GIP &amp; GLP-1 Receptor Agonists)"/>
    <s v="MOUNJARO"/>
    <s v="Prior Authorization"/>
    <s v="Std"/>
    <s v="Standard"/>
    <s v="Antidiabetic GLP-1, GIP-GLP-1 Agonist PA with Limit"/>
    <s v="ePA Approve"/>
    <s v="Approved"/>
    <s v="ePA Approve"/>
    <s v="A"/>
    <s v="ASAP"/>
    <s v="Type 2 diabetes mellitus with hyperglycemia"/>
    <n v="6.42"/>
    <n v="6.42"/>
    <s v="NULL"/>
    <s v="00002150680"/>
    <s v="NULL"/>
    <s v="NULL"/>
    <s v="NULL"/>
    <s v="NULL"/>
    <s v="NULL"/>
    <s v="UINTA COUNTY SCHOOL DISTR"/>
    <s v="2025-04-23 17:38:01.000"/>
    <s v="EPAAPPROVE"/>
    <s v="PHARMACY"/>
    <s v="2025-04-23 17:38:01.000"/>
    <s v="EPAAPPROVE"/>
    <s v="DOCTOR"/>
    <s v="NULL"/>
    <s v="NULL"/>
    <s v="NULL"/>
    <s v="25096706985"/>
    <s v="220610338"/>
    <s v="220610338AND4/23/2025ANDMOUNJ"/>
    <x v="1"/>
    <s v=""/>
    <s v=""/>
    <s v=""/>
    <s v=""/>
    <n v="0"/>
    <n v="0"/>
    <s v=""/>
    <s v=""/>
    <n v="0"/>
    <n v="0"/>
    <n v="1"/>
    <x v="3"/>
    <s v="1689649444"/>
    <n v="0"/>
    <s v=""/>
    <s v=""/>
    <s v=""/>
    <s v=""/>
    <n v="0.27895833333333298"/>
    <x v="1"/>
    <n v="1"/>
    <n v="0"/>
    <n v="1"/>
  </r>
  <r>
    <s v="E11"/>
    <s v="Type 2 diab w hyprosm w/o nonket hyprgly-hypros coma (NKHHC)"/>
    <n v="1"/>
    <x v="2"/>
    <s v="MOUNJARO"/>
    <s v="RXCLAIM"/>
    <s v="MEDSURG"/>
    <d v="2025-05-22T10:15:17"/>
    <s v="25-097815931"/>
    <s v="SPRINGER, JOHN"/>
    <s v="W22061056201"/>
    <s v="AETNA - ACF - FI - WYOMING"/>
    <s v="7700"/>
    <s v="93353587"/>
    <s v="0737397100002AD"/>
    <s v="1689649444"/>
    <s v="Kavanaugh, Carol"/>
    <s v="Antidiabetic GLP-1, GIP-GLP-1 Agonist PA with Limit"/>
    <s v="Prior Authorization"/>
    <s v="Standard"/>
    <s v="2025-05-21 16:44:02.000"/>
    <s v="2025-05-21 16:44:02.000"/>
    <d v="2025-05-21T16:45:11"/>
    <s v="Approved"/>
    <n v="2025"/>
    <n v="5"/>
    <s v="Approved from 05/22/2025 thru 05/22/2026"/>
    <s v="Fax"/>
    <s v="Closed"/>
    <s v="Clinical"/>
    <s v="Approved from 05/22/2025 thru 05/22/2026"/>
    <s v="NULL"/>
    <n v="2035"/>
    <s v="Met Plan Criteria"/>
    <s v="Approved from 05/22/2025 thru 05/22/2026"/>
    <s v="2025-05-22 00:00:00.000"/>
    <s v="2026-05-22 00:00:00.000"/>
    <s v="WY"/>
    <s v="SPRINGER"/>
    <s v="JOHN"/>
    <d v="1959-03-09T00:00:00"/>
    <n v="66"/>
    <s v="M"/>
    <s v="WY"/>
    <s v="Mounjaro (tirzepatide)"/>
    <s v="2717308000D5**"/>
    <x v="4"/>
    <s v="000000NULL"/>
    <s v="Carol"/>
    <s v="Kavanaugh"/>
    <s v="EVANSTON"/>
    <s v="WY"/>
    <s v="82930"/>
    <s v="1689649444"/>
    <s v="ANTIDIABETICS"/>
    <s v="Incretin Mimetic Agents (GIP &amp; GLP-1 Receptor Agonists)"/>
    <s v="MOUNJARO"/>
    <s v="Prior Authorization"/>
    <s v="Std"/>
    <s v="Standard"/>
    <s v="Antidiabetic GLP-1, GIP-GLP-1 Agonist PA with Limit"/>
    <s v="Approve"/>
    <s v="Approved"/>
    <s v="Approved"/>
    <s v="A"/>
    <s v="ASAP"/>
    <s v="Type 2 diabetes mellitus with hyperglycemia"/>
    <n v="17.309999999999999"/>
    <n v="17.309999999999999"/>
    <s v="NULL"/>
    <s v="00002150680"/>
    <s v="NULL"/>
    <s v="NULL"/>
    <s v="NULL"/>
    <s v="NULL"/>
    <s v="NULL"/>
    <s v="UINTA COUNTY SCHOOL DISTR"/>
    <s v="2025-05-22 10:15:20.000"/>
    <s v="STDAPRV"/>
    <s v="DOCTOR"/>
    <s v="2025-05-22 10:15:21.000"/>
    <s v="STDAPRV"/>
    <s v="PHARMACY"/>
    <s v="NULL"/>
    <s v="NULL"/>
    <s v="NULL"/>
    <s v="25097815931"/>
    <s v="220610562"/>
    <s v="220610562AND5/22/2025ANDMOUNJ"/>
    <x v="1"/>
    <s v=""/>
    <s v=""/>
    <s v=""/>
    <s v=""/>
    <n v="0"/>
    <n v="0"/>
    <s v=""/>
    <s v=""/>
    <n v="0"/>
    <n v="0"/>
    <n v="1"/>
    <x v="3"/>
    <s v="1689649444"/>
    <n v="0"/>
    <s v=""/>
    <s v=""/>
    <s v=""/>
    <s v=""/>
    <n v="0.73003472222222199"/>
    <x v="1"/>
    <n v="1"/>
    <n v="0"/>
    <n v="1"/>
  </r>
  <r>
    <s v="E29"/>
    <s v="Testicular hyperfunction"/>
    <n v="1"/>
    <x v="3"/>
    <s v="TESTOSTERONE"/>
    <s v="RXCLAIM"/>
    <s v="MEDSURG"/>
    <d v="2025-04-10T15:13:59"/>
    <s v="25-096241530"/>
    <s v="PARKER, BRENNAN"/>
    <s v="W28290878004"/>
    <s v="AETNA - ACF - FI - WYOMING"/>
    <s v="7700"/>
    <s v="93353587"/>
    <s v="0737397100008-D"/>
    <s v="1427349711"/>
    <s v="Pitman, Jenna"/>
    <s v="Azmiro, Depo-Testosterone TGC"/>
    <s v="Prior Authorization"/>
    <s v="Standard"/>
    <s v="2025-04-10 14:50:23.000"/>
    <s v="2025-04-10 14:50:23.000"/>
    <d v="2025-04-10T14:31:13"/>
    <s v="Denied"/>
    <n v="2025"/>
    <n v="4"/>
    <s v="Your plan only?covers this drug when you have had two morning testosterone tests before starting treatment and your test results are in a certain range (low). We denied your request because: A) You did not have two morning testosterone tests before starting treatment, or B) Your results were not in the approvable range. We reviewed the information we had. Your request has been denied. Your doctor can send us?any new or?missing?information for us to review. For this drug, you may have to meet other criteria. You can request the drug policy for more details. You can also request other plan documents for your review."/>
    <s v="ePA"/>
    <s v="Closed"/>
    <s v="Clinical"/>
    <s v="NULL"/>
    <s v="Your plan only?covers this drug when you have had two morning testosterone tests before starting treatment and your test results are in a certain range (low). We denied your request because: A) You did not have two morning testosterone tests before starting treatment, or B) Your results were not in the approvable range. We reviewed the information we had. Your request has been denied. Your doctor can send us?any new or?missing?information for us to review. For this drug, you may have to meet other criteria. You can request the drug policy for more details. You can also request other plan documents for your review."/>
    <n v="176650"/>
    <s v="Lab/test 976-A ID6403"/>
    <s v="Your plan only?covers this drug when you have had two morning testosterone tests before starting treatment and your test results are in a certain range (low). We denied your request because: A) You did not have two morning testosterone tests before starting treatment, or B) Your results were not in the approvable range. We reviewed the information we had. Your request has been denied. Your doctor can send us?any new or?missing?information for us to review. For this drug, you may have to meet other criteria. You can request the drug policy for more details. You can also request other plan documents for your review."/>
    <s v="NULL"/>
    <s v="NULL"/>
    <s v="WY"/>
    <s v="PARKER"/>
    <s v="BRENNAN"/>
    <d v="1988-01-31T00:00:00"/>
    <n v="37"/>
    <s v="M"/>
    <s v="WY"/>
    <s v="Testosterone Cypionate Injection"/>
    <s v="231000301020**"/>
    <x v="5"/>
    <s v="1427349711"/>
    <s v="Jenna"/>
    <s v="Pitman"/>
    <s v="EVANSTON"/>
    <s v="WY"/>
    <s v="82930"/>
    <s v="1427349711"/>
    <s v="ANDROGENS-ANABOLIC"/>
    <s v="Androgens"/>
    <s v="TESTOSTERONE"/>
    <s v="Prior Authorization"/>
    <s v="Std"/>
    <s v="Standard"/>
    <s v="Azmiro, Depo-Testosterone TGC"/>
    <s v="Denied"/>
    <s v="Denied"/>
    <s v="Denied"/>
    <s v="D"/>
    <s v="ASAP"/>
    <s v="Testicular hypofunction"/>
    <n v="0.24"/>
    <n v="0.24"/>
    <s v="NULL"/>
    <s v="00409656201"/>
    <s v="NULL"/>
    <s v="NULL"/>
    <s v="NULL"/>
    <s v="NULL"/>
    <s v="NULL"/>
    <s v="UINTA COUNTY SCHOOL DISTR"/>
    <s v="2025-04-10 15:14:05.000"/>
    <s v="STDDENY"/>
    <s v="DOCTOR"/>
    <s v="2025-04-10 15:14:06.000"/>
    <s v="STDDENY"/>
    <s v="PHARMACY"/>
    <s v="NULL"/>
    <s v="NULL"/>
    <s v="NULL"/>
    <s v="25096241530"/>
    <s v="282908780"/>
    <s v="282908780AND4/10/2025ANDTESTO"/>
    <x v="3"/>
    <n v="0"/>
    <n v="0"/>
    <n v="1"/>
    <n v="0"/>
    <n v="0"/>
    <n v="0"/>
    <n v="0"/>
    <n v="0"/>
    <n v="0"/>
    <n v="0"/>
    <n v="1"/>
    <x v="4"/>
    <s v="1427349711"/>
    <n v="0"/>
    <s v=""/>
    <s v=""/>
    <s v=""/>
    <s v=""/>
    <n v="1.6388888888888901E-2"/>
    <x v="0"/>
    <n v="0"/>
    <n v="1"/>
    <n v="1"/>
  </r>
  <r>
    <s v="E66"/>
    <s v="Morbid (severe) obesity due to excess calories"/>
    <n v="1"/>
    <x v="2"/>
    <s v="MOUNJARO"/>
    <s v="RXCLAIM"/>
    <s v="MEDSURG"/>
    <d v="2025-06-25T16:12:40"/>
    <s v="25-099097548"/>
    <s v="CONRAD, NATHAN"/>
    <s v="W22061047701"/>
    <s v="AETNA - ACF - FI - WYOMING"/>
    <s v="7700"/>
    <s v="93353587"/>
    <s v="0737397100001-D"/>
    <s v="1144328949"/>
    <s v="Barton, Jared"/>
    <s v="Antidiabetic GLP-1, GIP-GLP-1 Agonist PA with Limit"/>
    <s v="Prior Authorization"/>
    <s v="Standard"/>
    <s v="2025-06-25 16:01:16.000"/>
    <s v="2025-06-25 16:01:16.000"/>
    <d v="2025-06-25T16:00:05"/>
    <s v="Denied"/>
    <n v="2025"/>
    <n v="6"/>
    <s v="Your plan only covers this drug when it is used for certain health conditions. Covered use is for type 2 diabetes. Your plan does not cover the drug for your health condition that your doctor told us you have.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
    <s v="ePA"/>
    <s v="Closed"/>
    <s v="Clinical"/>
    <s v="NULL"/>
    <s v="Your plan only covers this drug when it is used for certain health conditions. Covered use is for type 2 diabetes. Your plan does not cover the drug for your health condition that your doctor told us you have.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
    <n v="179984"/>
    <s v="Diagnosis 2439-C ID6967"/>
    <s v="Your plan only covers this drug when it is used for certain health conditions. Covered use is for type 2 diabetes. Your plan does not cover the drug for your health condition that your doctor told us you have.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
    <s v="NULL"/>
    <s v="NULL"/>
    <s v="WY"/>
    <s v="CONRAD"/>
    <s v="NATHAN"/>
    <d v="1976-05-29T00:00:00"/>
    <n v="49"/>
    <s v="M"/>
    <s v="WY"/>
    <s v="Mounjaro (tirzepatide)"/>
    <s v="2717308000D5**"/>
    <x v="6"/>
    <s v="1144328949"/>
    <s v="Jared"/>
    <s v="Barton"/>
    <s v="EVANSTON"/>
    <s v="WY"/>
    <s v="82930"/>
    <s v="1144328949"/>
    <s v="ANTIDIABETICS"/>
    <s v="Incretin Mimetic Agents (GIP &amp; GLP-1 Receptor Agonists)"/>
    <s v="MOUNJARO"/>
    <s v="Prior Authorization"/>
    <s v="Std"/>
    <s v="Standard"/>
    <s v="Antidiabetic GLP-1, GIP-GLP-1 Agonist PA with Limit"/>
    <s v="Denied"/>
    <s v="Denied"/>
    <s v="Denied"/>
    <s v="D"/>
    <s v="ASAP"/>
    <s v="Obesity, class 3"/>
    <n v="0.11"/>
    <n v="0.11"/>
    <s v="NULL"/>
    <s v="00002150680"/>
    <s v="NULL"/>
    <s v="NULL"/>
    <s v="NULL"/>
    <s v="NULL"/>
    <s v="NULL"/>
    <s v="UINTA COUNTY SCHOOL DISTR"/>
    <s v="2025-06-25 16:12:47.000"/>
    <s v="STDDENY"/>
    <s v="DOCTOR"/>
    <s v="2025-06-25 16:12:48.000"/>
    <s v="STDDENY"/>
    <s v="PHARMACY"/>
    <s v="NULL"/>
    <s v="NULL"/>
    <s v="NULL"/>
    <s v="25099097548"/>
    <s v="220610477"/>
    <s v="220610477AND6/25/2025ANDMOUNJ"/>
    <x v="2"/>
    <n v="0"/>
    <n v="1"/>
    <n v="0"/>
    <n v="0"/>
    <n v="0"/>
    <n v="0"/>
    <n v="0"/>
    <n v="0"/>
    <n v="0"/>
    <n v="0"/>
    <n v="1"/>
    <x v="5"/>
    <s v="1144328949"/>
    <n v="0"/>
    <s v=""/>
    <s v=""/>
    <s v=""/>
    <s v=""/>
    <n v="7.9166666666666708E-3"/>
    <x v="0"/>
    <n v="0"/>
    <n v="1"/>
    <n v="1"/>
  </r>
  <r>
    <s v="E66"/>
    <s v="Morbid (severe) obesity due to excess calories"/>
    <n v="1"/>
    <x v="4"/>
    <s v="WEGOVY"/>
    <s v="RXCLAIM"/>
    <s v="MEDSURG"/>
    <d v="2025-06-03T13:08:38"/>
    <s v="25-098182244"/>
    <s v="DERU, KAITLIN"/>
    <s v="W22070797503"/>
    <s v="AETNA - ACF - FI - WYOMING"/>
    <s v="7700"/>
    <s v="93353587"/>
    <s v="0737397100001-D"/>
    <s v="1790067999"/>
    <s v="Carver, Corrie"/>
    <s v="Initial Benefit Review (NonClinic)"/>
    <s v="Prior Authorization"/>
    <s v="Standard"/>
    <s v="2025-06-03 13:07:32.000"/>
    <s v="2025-06-03 13:07:33.000"/>
    <d v="2025-06-02T13:23:15"/>
    <s v="Denied"/>
    <n v="2025"/>
    <n v="6"/>
    <s v="*Drug Not Covered/Plan Exclusion - Your request for coverage was denied because your prescription benefit plan does not cover the requested medication."/>
    <s v="ePA"/>
    <s v="Closed"/>
    <s v="NonClinic"/>
    <s v="NULL"/>
    <s v="*Drug Not Covered/Plan Exclusion - Your request for coverage was denied because your prescription benefit plan does not cover the requested medication."/>
    <n v="12243"/>
    <s v="*Drug Not Covered/Plan Exclusion - Your request for coverage was denied because your prescription benefit plan does not cover the requested medication."/>
    <s v="*Drug Not Covered/Plan Exclusion - Your request for coverage was denied because your prescription benefit plan does not cover the requested medication."/>
    <s v="NULL"/>
    <s v="NULL"/>
    <s v="WY"/>
    <s v="DERU"/>
    <s v="KAITLIN"/>
    <d v="2004-02-21T00:00:00"/>
    <n v="21"/>
    <s v="F"/>
    <s v="WY"/>
    <s v="Wegovy 0.25MG/0.5ML SC SOAJ"/>
    <s v="6125207000D520"/>
    <x v="7"/>
    <s v="1790067999"/>
    <s v="Corrie"/>
    <s v="Carver"/>
    <s v="EVANSTON"/>
    <s v="WY"/>
    <s v="82930"/>
    <s v="1790067999"/>
    <s v="ADHD/ANTI-NARCOLEPSY/ANTI-OBESITY/ANOREXIANTS"/>
    <s v="Anti-Obesity - GLP-1 Receptor Agonists"/>
    <s v="WEGOVY"/>
    <s v="Prior Authorization"/>
    <s v="Std"/>
    <s v="Standard"/>
    <s v="Initial Benefit Review (NonClinic)"/>
    <s v="Initial Benefit Review"/>
    <s v="Denied"/>
    <s v="Initial Benefit Review"/>
    <s v="D"/>
    <s v="ASAP"/>
    <s v="Obesity, class 2"/>
    <n v="-1"/>
    <n v="7.6388888888888904E-4"/>
    <s v="NULL"/>
    <s v="00169452514"/>
    <s v="NULL"/>
    <s v="NULL"/>
    <s v="NULL"/>
    <s v="NULL"/>
    <s v="NULL"/>
    <s v="UINTA COUNTY SCHOOL DISTR"/>
    <s v="2025-06-03 13:08:45.000"/>
    <s v="INIBENREV"/>
    <s v="DOCTOR"/>
    <s v="2025-06-03 13:08:46.000"/>
    <s v="INIBENREV"/>
    <s v="PHARMACY"/>
    <s v="NULL"/>
    <s v="NULL"/>
    <s v="NULL"/>
    <s v="25098182244"/>
    <s v="220707975"/>
    <s v="220707975AND6/3/2025ANDWEGOV"/>
    <x v="0"/>
    <n v="0"/>
    <n v="0"/>
    <n v="0"/>
    <n v="0"/>
    <n v="0"/>
    <n v="0"/>
    <n v="0"/>
    <n v="1"/>
    <n v="0"/>
    <n v="0"/>
    <n v="1"/>
    <x v="0"/>
    <s v="1790067999"/>
    <n v="0"/>
    <s v=""/>
    <s v=""/>
    <s v=""/>
    <s v=""/>
    <n v="7.6388888888888904E-4"/>
    <x v="0"/>
    <n v="0"/>
    <n v="1"/>
    <n v="1"/>
  </r>
  <r>
    <s v="F31"/>
    <s v="Bipolar disorder, current episode hypomanic"/>
    <n v="1"/>
    <x v="5"/>
    <s v="REXULTI"/>
    <s v="RXCLAIM"/>
    <s v="MH"/>
    <d v="2025-05-14T15:56:00"/>
    <s v="25-097544595"/>
    <s v="CORNELL, JAYDEN"/>
    <s v="W22060979803"/>
    <s v="AETNA - ACF - FI - WYOMING"/>
    <s v="7700"/>
    <s v="93353587"/>
    <s v="0737397120001CA"/>
    <s v="1891346516"/>
    <s v="Cook, Christina"/>
    <s v="Rexulti (ACF FI)"/>
    <s v="Prior Authorization"/>
    <s v="Standard"/>
    <s v="2025-05-14 15:54:47.000"/>
    <s v="2025-05-14 15:54:48.000"/>
    <d v="2025-05-14T15:52:42"/>
    <s v="Denied"/>
    <n v="2025"/>
    <n v="5"/>
    <s v="Your plan only covers this drug when it is used for certain health conditions. Covered uses are schizophrenia, major depressive disorder when being used with another drug for the treatment of depression, and agitation in dementia in someone with Alzheimer’s disease. Your plan does not cover this drug for your health condition that your doctor told us you have.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
    <s v="ePA"/>
    <s v="Closed"/>
    <s v="Clinical"/>
    <s v="NULL"/>
    <s v="Your plan only covers this drug when it is used for certain health conditions. Covered uses are schizophrenia, major depressive disorder when being used with another drug for the treatment of depression, and agitation in dementia in someone with Alzheimer’s disease. Your plan does not cover this drug for your health condition that your doctor told us you have.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
    <n v="178240"/>
    <s v="Diagnosis 2942-C ID5710"/>
    <s v="Your plan only covers this drug when it is used for certain health conditions. Covered uses are schizophrenia, major depressive disorder when being used with another drug for the treatment of depression, and agitation in dementia in someone with Alzheimer’s disease. Your plan does not cover this drug for your health condition that your doctor told us you have.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
    <s v="NULL"/>
    <s v="NULL"/>
    <s v="WY"/>
    <s v="CORNELL"/>
    <s v="JAYDEN"/>
    <d v="2003-03-29T00:00:00"/>
    <n v="22"/>
    <s v="M"/>
    <s v="WY"/>
    <s v="Rexulti (brexpiprazole)"/>
    <s v="592500200003**"/>
    <x v="8"/>
    <s v="1891346516"/>
    <s v="Christina"/>
    <s v="Cook"/>
    <s v="Laramie"/>
    <s v="WY"/>
    <s v="82070"/>
    <s v="1891346516"/>
    <s v="ANTIPSYCHOTICS/ANTIMANIC AGENTS"/>
    <s v="Aripiprazole"/>
    <s v="REXULTI"/>
    <s v="Prior Authorization"/>
    <s v="Std"/>
    <s v="Standard"/>
    <s v="Rexulti (ACF FI)"/>
    <s v="Denied"/>
    <s v="Denied"/>
    <s v="Denied"/>
    <s v="D"/>
    <s v="ASAP"/>
    <s v="Bipolar II disorder"/>
    <n v="0.01"/>
    <n v="0.01"/>
    <s v="NULL"/>
    <s v="59148003613"/>
    <s v="NULL"/>
    <s v="NULL"/>
    <s v="NULL"/>
    <s v="NULL"/>
    <s v="NULL"/>
    <s v="UINTA COUNTY SCHOOL DISTR"/>
    <s v="2025-05-14 15:56:07.000"/>
    <s v="STDDENY"/>
    <s v="DOCTOR"/>
    <s v="2025-05-14 15:56:08.000"/>
    <s v="STDDENY"/>
    <s v="PHARMACY"/>
    <s v="NULL"/>
    <s v="NULL"/>
    <s v="NULL"/>
    <s v="25097544595"/>
    <s v="220609798"/>
    <s v="220609798AND5/14/2025ANDREXUL"/>
    <x v="3"/>
    <n v="0"/>
    <n v="0"/>
    <n v="1"/>
    <n v="0"/>
    <n v="0"/>
    <n v="0"/>
    <n v="0"/>
    <n v="0"/>
    <n v="1"/>
    <n v="0"/>
    <n v="0"/>
    <x v="0"/>
    <s v="1891346516"/>
    <n v="0"/>
    <s v=""/>
    <s v=""/>
    <s v=""/>
    <s v=""/>
    <n v="8.4490740740740696E-4"/>
    <x v="0"/>
    <n v="0"/>
    <n v="1"/>
    <n v="1"/>
  </r>
  <r>
    <s v="F32"/>
    <s v="Major depressive disorder, single episode, mild"/>
    <n v="1"/>
    <x v="5"/>
    <s v="REXULTI"/>
    <s v="RXCLAIM"/>
    <s v="MH"/>
    <d v="2025-06-26T14:49:12"/>
    <s v="25-099143660"/>
    <s v="LINK, MAKENNA"/>
    <s v="W23031994904"/>
    <s v="AETNA - ACF - FI - WYOMING"/>
    <s v="7700"/>
    <s v="93353587"/>
    <s v="0737397100002AD"/>
    <s v="1215782230"/>
    <s v="Jaggi, BRANDON"/>
    <s v="Rexulti (ACF FI)"/>
    <s v="Prior Authorization"/>
    <s v="Standard"/>
    <s v="2025-06-26 14:49:09.000"/>
    <s v="2025-06-26 14:49:12.000"/>
    <d v="2025-06-26T14:47:38"/>
    <s v="Approved"/>
    <n v="2025"/>
    <n v="6"/>
    <s v="Met Plan Criteria"/>
    <s v="ePA"/>
    <s v="Closed"/>
    <s v="Clinical"/>
    <s v="NULL"/>
    <s v="Met Plan Criteria"/>
    <n v="2035"/>
    <s v="Met Plan Criteria"/>
    <s v="Met Plan Criteria"/>
    <s v="2025-06-26 14:49:12.000"/>
    <s v="2026-06-26 14:49:12.000"/>
    <s v="WY"/>
    <s v="LINK"/>
    <s v="MAKENNA"/>
    <d v="2002-04-29T00:00:00"/>
    <n v="23"/>
    <s v="F"/>
    <s v="WY"/>
    <s v="Rexulti 0.5MG OR TABS"/>
    <s v="592500200003**"/>
    <x v="9"/>
    <s v="1215782230"/>
    <s v="BRANDON"/>
    <s v="Jaggi"/>
    <s v="EVANSTON"/>
    <s v="WY"/>
    <s v="82930"/>
    <s v="1215782230"/>
    <s v="ANTIPSYCHOTICS/ANTIMANIC AGENTS"/>
    <s v="Aripiprazole"/>
    <s v="REXULTI"/>
    <s v="Prior Authorization"/>
    <s v="Std"/>
    <s v="Standard"/>
    <s v="Rexulti (ACF FI)"/>
    <s v="ePA Approve"/>
    <s v="Approved"/>
    <s v="ePA Approve"/>
    <s v="A"/>
    <s v="ASAP"/>
    <s v="Major depressive disorder, single episode, severe without psychotic feature"/>
    <n v="0"/>
    <n v="0"/>
    <s v="NULL"/>
    <s v="59148003613"/>
    <s v="NULL"/>
    <s v="NULL"/>
    <s v="NULL"/>
    <s v="NULL"/>
    <s v="NULL"/>
    <s v="UINTA COUNTY SCHOOL DISTR"/>
    <s v="2025-06-26 14:49:26.000"/>
    <s v="EPAAPPROVE"/>
    <s v="PHARMACY"/>
    <s v="2025-06-26 14:49:27.000"/>
    <s v="EPAAPPROVE"/>
    <s v="DOCTOR"/>
    <s v="NULL"/>
    <s v="NULL"/>
    <s v="NULL"/>
    <s v="25099143660"/>
    <s v="230319949"/>
    <s v="230319949AND6/26/2025ANDREXUL"/>
    <x v="1"/>
    <s v=""/>
    <s v=""/>
    <s v=""/>
    <s v=""/>
    <n v="0"/>
    <n v="0"/>
    <s v=""/>
    <s v=""/>
    <n v="1"/>
    <n v="0"/>
    <n v="0"/>
    <x v="6"/>
    <s v="1215782230"/>
    <n v="0"/>
    <s v=""/>
    <s v=""/>
    <s v=""/>
    <s v=""/>
    <n v="3.4722222222222202E-5"/>
    <x v="1"/>
    <n v="1"/>
    <n v="0"/>
    <n v="1"/>
  </r>
  <r>
    <s v="F32"/>
    <s v="Major depressive disorder, single episode, mild"/>
    <n v="1"/>
    <x v="6"/>
    <s v="SPRAVATO"/>
    <s v="RXCLAIM"/>
    <s v="MH"/>
    <d v="2025-05-29T07:37:48"/>
    <s v="25-097928684"/>
    <s v="LINK, MAKENNA"/>
    <s v="W23031994904"/>
    <s v="AETNA - ACSF - FI - WYOMING SPC"/>
    <s v="7700"/>
    <s v="93353587"/>
    <s v="0737397100002AD"/>
    <s v="1215782230"/>
    <s v="Jaggi, BRANDON"/>
    <s v="Spravato SGM"/>
    <s v="Prior Authorization"/>
    <s v="Expedited"/>
    <s v="2025-05-28 16:39:14.000"/>
    <s v="2025-05-28 16:39:14.000"/>
    <d v="2025-05-27T01:32:14"/>
    <s v="Approved"/>
    <n v="2025"/>
    <n v="5"/>
    <s v="Approved from 05/29/2025 thru 11/29/2025"/>
    <s v="Fax"/>
    <s v="Closed"/>
    <s v="Clinical"/>
    <s v="Approved from 05/29/2025 thru 11/29/2025"/>
    <s v="NULL"/>
    <n v="13130"/>
    <s v="Clinician reviewed - meets guidelines"/>
    <s v="Approved from 05/29/2025 thru 11/29/2025"/>
    <s v="2025-05-29 00:00:00.000"/>
    <s v="2025-11-29 00:00:00.000"/>
    <s v="WY"/>
    <s v="LINK"/>
    <s v="MAKENNA"/>
    <d v="2002-04-29T00:00:00"/>
    <n v="23"/>
    <s v="F"/>
    <s v="WY"/>
    <s v="Spravato"/>
    <s v="5811002010****"/>
    <x v="10"/>
    <s v="000000NULL"/>
    <s v="BRANDON"/>
    <s v="Jaggi"/>
    <s v="EVANSTON"/>
    <s v="WY"/>
    <s v="82930"/>
    <s v="1215782230"/>
    <s v="ANTIDEPRESSANTS"/>
    <s v="Esketamine HCl"/>
    <s v="SPRAVATO"/>
    <s v="Prior Authorization"/>
    <s v="Exp"/>
    <s v="Expedited"/>
    <s v="Spravato SGM"/>
    <s v="Approved - Documentation"/>
    <s v="Approved"/>
    <s v="Approved - Documentation"/>
    <s v="A"/>
    <s v="ASAP"/>
    <s v="Major depressive disorder, single episode, unspecified"/>
    <n v="14.59"/>
    <n v="14.59"/>
    <s v="NULL"/>
    <s v="50458002803"/>
    <s v="NULL"/>
    <s v="NULL"/>
    <s v="NULL"/>
    <s v="NULL"/>
    <s v="NULL"/>
    <s v="UINTA COUNTY SCHOOL DISTR"/>
    <s v="2025-05-28 17:06:19.000"/>
    <s v="FAXMDO"/>
    <s v="DOCTOR"/>
    <s v="2025-05-28 17:59:50.000"/>
    <s v="TFCLINFUP"/>
    <s v="DOCTOR"/>
    <s v="2025-05-29 07:38:06.000"/>
    <s v="STDAPROVAL"/>
    <s v="DOCTOR"/>
    <s v="25097928684"/>
    <s v="230319949"/>
    <s v="230319949AND5/29/2025ANDSPRAV"/>
    <x v="1"/>
    <s v=""/>
    <s v=""/>
    <s v=""/>
    <s v=""/>
    <n v="0"/>
    <n v="0"/>
    <s v=""/>
    <s v=""/>
    <n v="1"/>
    <n v="0"/>
    <n v="0"/>
    <x v="6"/>
    <s v="1215782230"/>
    <n v="0"/>
    <s v=""/>
    <s v=""/>
    <s v=""/>
    <s v=""/>
    <n v="0.62400462962962999"/>
    <x v="1"/>
    <n v="1"/>
    <n v="0"/>
    <n v="1"/>
  </r>
  <r>
    <s v="F33"/>
    <s v="Major depressive disorder, recurrent, mild"/>
    <n v="1"/>
    <x v="1"/>
    <s v="VRAYLAR"/>
    <s v="RXCLAIM"/>
    <s v="MH"/>
    <d v="2025-04-04T14:36:45"/>
    <s v="25-095972163"/>
    <s v="WALTON, COLTER"/>
    <s v="W22070811602"/>
    <s v="AETNA - ACF - FI - WYOMING"/>
    <s v="7700"/>
    <s v="93353587"/>
    <s v="0737397100001-D"/>
    <s v="1598521056"/>
    <s v="Mckinney, Jennifer"/>
    <s v="Vraylar (ACF FI)"/>
    <s v="Prior Authorization"/>
    <s v="Expedited"/>
    <s v="2025-04-04 10:58:46.000"/>
    <s v="2025-04-04 14:36:18.000"/>
    <d v="2025-04-03T16:06:52"/>
    <s v="Approved"/>
    <n v="2025"/>
    <n v="4"/>
    <s v="Approved from 04/04/2025 thru 04/04/2026"/>
    <s v="ePA"/>
    <s v="Closed"/>
    <s v="Clinical"/>
    <s v="Approved from 04/04/2025 thru 04/04/2026"/>
    <s v="NULL"/>
    <n v="2035"/>
    <s v="Met Plan Criteria"/>
    <s v="Approved from 04/04/2025 thru 04/04/2026"/>
    <s v="2025-04-04 00:00:00.000"/>
    <s v="2026-04-04 00:00:00.000"/>
    <s v="WY"/>
    <s v="WALTON"/>
    <s v="COLTER"/>
    <d v="2003-04-03T00:00:00"/>
    <n v="22"/>
    <s v="M"/>
    <s v="WY"/>
    <s v="Vraylar 3mg Capsules (cariprazine)"/>
    <s v="59400018100130"/>
    <x v="11"/>
    <s v="1598521056"/>
    <s v="Jennifer"/>
    <s v="Mckinney"/>
    <s v="EVANSTON"/>
    <s v="WY"/>
    <s v="82930"/>
    <s v="1598521056"/>
    <s v="ANTIPSYCHOTICS/ANTIMANIC AGENTS"/>
    <s v="Antipsychotics - Misc."/>
    <s v="VRAYLAR"/>
    <s v="Prior Authorization"/>
    <s v="Exp"/>
    <s v="Expedited"/>
    <s v="Vraylar (ACF FI)"/>
    <s v="ePA Approve"/>
    <s v="Approved"/>
    <s v="ePA Approve"/>
    <s v="A"/>
    <s v="ASAP"/>
    <s v="Major depressive disorder, recurrent severe without psychotic features"/>
    <n v="0"/>
    <n v="0"/>
    <s v="NULL"/>
    <s v="61874013030"/>
    <s v="NULL"/>
    <s v="NULL"/>
    <s v="NULL"/>
    <s v="NULL"/>
    <s v="NULL"/>
    <s v="UINTA COUNTY SCHOOL DISTR"/>
    <s v="2025-04-04 14:36:47.000"/>
    <s v="EPAAPPROVE"/>
    <s v="PHARMACY"/>
    <s v="2025-04-04 14:36:47.000"/>
    <s v="EPAAPPROVE"/>
    <s v="DOCTOR"/>
    <s v="NULL"/>
    <s v="NULL"/>
    <s v="NULL"/>
    <s v="25095972163"/>
    <s v="220708116"/>
    <s v="220708116AND4/4/2025ANDVRAYL"/>
    <x v="1"/>
    <s v=""/>
    <s v=""/>
    <s v=""/>
    <s v=""/>
    <n v="0"/>
    <n v="0"/>
    <s v=""/>
    <s v=""/>
    <n v="1"/>
    <n v="0"/>
    <n v="0"/>
    <x v="0"/>
    <s v="1598521056"/>
    <n v="1"/>
    <s v="JENNIFER"/>
    <s v="MCKINNEY"/>
    <s v="NURSE PRACTITIONER, PSYCH/MENTAL HEALTH"/>
    <s v="Nurse Practitioner, Psych/Mental Health"/>
    <n v="0.15137731481481501"/>
    <x v="1"/>
    <n v="1"/>
    <n v="0"/>
    <n v="1"/>
  </r>
  <r>
    <s v="F41"/>
    <s v="Panic disorder without agoraphobia"/>
    <n v="1"/>
    <x v="1"/>
    <s v="VRAYLAR"/>
    <s v="RXCLAIM"/>
    <s v="MH"/>
    <d v="2025-04-15T10:55:03"/>
    <s v="25-096387581"/>
    <s v="WEBSTER, MIRANDA"/>
    <s v="W26832799401"/>
    <s v="AETNA - ACF - FI - WYOMING"/>
    <s v="7700"/>
    <s v="93353587"/>
    <s v="0737397100008-D"/>
    <s v="1487659371"/>
    <s v="Knopf, Karrie"/>
    <s v="Vraylar (ACF FI)"/>
    <s v="Prior Authorization"/>
    <s v="Standard"/>
    <s v="2025-04-15 10:55:00.000"/>
    <s v="2025-04-15 10:55:03.000"/>
    <d v="2025-04-15T10:54:13"/>
    <s v="Approved"/>
    <n v="2025"/>
    <n v="4"/>
    <s v="Met Plan Criteria"/>
    <s v="ePA"/>
    <s v="Closed"/>
    <s v="Clinical"/>
    <s v="NULL"/>
    <s v="Met Plan Criteria"/>
    <n v="2035"/>
    <s v="Met Plan Criteria"/>
    <s v="Met Plan Criteria"/>
    <s v="2025-04-15 10:55:03.000"/>
    <s v="2026-04-15 10:55:03.000"/>
    <s v="WY"/>
    <s v="WEBSTER"/>
    <s v="MIRANDA"/>
    <d v="1989-10-05T00:00:00"/>
    <n v="35"/>
    <s v="F"/>
    <s v="WY"/>
    <s v="Vraylar 1.5MG OR CAPS"/>
    <s v="59400018100120"/>
    <x v="12"/>
    <s v="1487659371"/>
    <s v="Karrie"/>
    <s v="Knopf"/>
    <s v="EVANSTON"/>
    <s v="WY"/>
    <s v="82930"/>
    <s v="1487659371"/>
    <s v="ANTIPSYCHOTICS/ANTIMANIC AGENTS"/>
    <s v="Antipsychotics - Misc."/>
    <s v="VRAYLAR"/>
    <s v="Prior Authorization"/>
    <s v="Std"/>
    <s v="Standard"/>
    <s v="Vraylar (ACF FI)"/>
    <s v="ePA Approve"/>
    <s v="Approved"/>
    <s v="ePA Approve"/>
    <s v="A"/>
    <s v="ASAP"/>
    <s v="Other specified anxiety disorders"/>
    <n v="0"/>
    <n v="0"/>
    <s v="NULL"/>
    <s v="61874011530"/>
    <s v="NULL"/>
    <s v="NULL"/>
    <s v="NULL"/>
    <s v="NULL"/>
    <s v="NULL"/>
    <s v="UINTA COUNTY SCHOOL DISTR"/>
    <s v="2025-04-15 10:55:05.000"/>
    <s v="EPAAPPROVE"/>
    <s v="PHARMACY"/>
    <s v="2025-04-15 10:55:05.000"/>
    <s v="EPAAPPROVE"/>
    <s v="DOCTOR"/>
    <s v="NULL"/>
    <s v="NULL"/>
    <s v="NULL"/>
    <s v="25096387581"/>
    <s v="268327994"/>
    <s v="268327994AND4/15/2025ANDVRAYL"/>
    <x v="1"/>
    <s v=""/>
    <s v=""/>
    <s v=""/>
    <s v=""/>
    <n v="0"/>
    <n v="0"/>
    <s v=""/>
    <s v=""/>
    <n v="1"/>
    <n v="0"/>
    <n v="0"/>
    <x v="2"/>
    <s v="1487659371"/>
    <n v="0"/>
    <s v=""/>
    <s v=""/>
    <s v=""/>
    <s v=""/>
    <n v="3.4722222222222202E-5"/>
    <x v="1"/>
    <n v="1"/>
    <n v="0"/>
    <n v="1"/>
  </r>
  <r>
    <s v="F53"/>
    <s v="Puerperal psychosis"/>
    <n v="1"/>
    <x v="7"/>
    <s v="ZURZUVAE"/>
    <s v="RXCLAIM"/>
    <s v="MH"/>
    <d v="2025-04-30T14:00:09"/>
    <s v="25-096881567"/>
    <s v="WELLING, LINDSAY"/>
    <s v="W28245949401"/>
    <s v="AETNA - ACSF - FI - WYOMING SPC"/>
    <s v="7700"/>
    <s v="93353587"/>
    <s v="0737397100001-D"/>
    <s v="1679814222"/>
    <s v="Brown, Jeffery"/>
    <s v="Zurzuvae SGM*"/>
    <s v="Prior Authorization"/>
    <s v="Standard"/>
    <s v="2025-04-30 13:49:14.000"/>
    <s v="2025-04-30 13:49:14.000"/>
    <d v="2025-04-28T13:50:25"/>
    <s v="Denied"/>
    <n v="2025"/>
    <n v="4"/>
    <s v="Your plan only covers this drug if you had a major depressive episode and you showed symptoms based on standardized depression rating scales.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
    <s v="ePA"/>
    <s v="Closed"/>
    <s v="Clinical"/>
    <s v="Your plan only covers this drug if you had a major depressive episode and you showed symptoms based on standardized depression rating scales.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
    <s v="Your plan only covers this drug if you had a major depressive episode and you showed symptoms based on standardized depression rating scales.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
    <n v="182973"/>
    <s v="No major depressive episode 6270-A ID6513"/>
    <s v="Your plan only covers this drug if you had a major depressive episode and you showed symptoms based on standardized depression rating scales.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
    <s v="NULL"/>
    <s v="NULL"/>
    <s v="WY"/>
    <s v="WELLING"/>
    <s v="LINDSAY"/>
    <d v="1991-03-15T00:00:00"/>
    <n v="34"/>
    <s v="F"/>
    <s v="WY"/>
    <s v="Zurzuvae"/>
    <s v="5806009000****"/>
    <x v="13"/>
    <s v="1679814222"/>
    <s v="Jeffery"/>
    <s v="Brown"/>
    <s v="South Ogden"/>
    <s v="UT"/>
    <s v="84405"/>
    <s v="1679814222"/>
    <s v="ANTIDEPRESSANTS"/>
    <s v="Brexanolone"/>
    <s v="ZURZUVAE"/>
    <s v="Prior Authorization"/>
    <s v="Std"/>
    <s v="Standard"/>
    <s v="Zurzuvae SGM*"/>
    <s v="Denied"/>
    <s v="Denied"/>
    <s v="Denied - CRU"/>
    <s v="D"/>
    <s v="ASAP"/>
    <s v="Postpartum depression"/>
    <n v="0.11"/>
    <n v="0.11"/>
    <s v="NULL"/>
    <s v="64406003002"/>
    <s v="NULL"/>
    <s v="NULL"/>
    <s v="NULL"/>
    <s v="NULL"/>
    <s v="NULL"/>
    <s v="UINTA COUNTY SCHOOL DISTR"/>
    <s v="2025-04-30 14:00:18.000"/>
    <s v="FINALDEN"/>
    <s v="DOCTOR"/>
    <s v="NULL"/>
    <s v="NULL"/>
    <s v="NULL"/>
    <s v="NULL"/>
    <s v="NULL"/>
    <s v="NULL"/>
    <s v="25096881567"/>
    <s v="282459494"/>
    <s v="282459494AND4/30/2025ANDZURZU"/>
    <x v="3"/>
    <n v="0"/>
    <n v="0"/>
    <n v="1"/>
    <n v="0"/>
    <n v="0"/>
    <n v="0"/>
    <n v="0"/>
    <n v="0"/>
    <n v="1"/>
    <n v="0"/>
    <n v="0"/>
    <x v="7"/>
    <s v="1679814222"/>
    <n v="1"/>
    <s v="JEFFERY"/>
    <s v="BROWN"/>
    <s v="OBSTETRICS &amp; GYNECOLOGY"/>
    <s v="Obstetrics &amp; Gynecology"/>
    <n v="7.5810185185185199E-3"/>
    <x v="0"/>
    <n v="0"/>
    <n v="1"/>
    <n v="1"/>
  </r>
  <r>
    <s v="F90"/>
    <s v="Attn-defct hyperactivity disorder, predom inattentive type"/>
    <n v="1"/>
    <x v="8"/>
    <s v="AMPHETAMINE-DEXTROAMPHETAMINE"/>
    <s v="RXCLAIM"/>
    <s v="MH"/>
    <d v="2025-05-14T18:12:33"/>
    <s v="25-097550890"/>
    <s v="NOORDA, DAMON"/>
    <s v="W29386175502"/>
    <s v="AETNA - ACF - FI - WYOMING"/>
    <s v="7700"/>
    <s v="93353587"/>
    <s v="0737397100008-D"/>
    <s v="1780083782"/>
    <s v="WEAVER, CHRISTA"/>
    <s v="ADHD Agents Post Limit (MMT)"/>
    <s v="Prior Authorization"/>
    <s v="Standard"/>
    <s v="2025-05-14 18:05:57.000"/>
    <s v="2025-05-14 18:05:57.000"/>
    <d v="2025-05-14T18:04:28"/>
    <s v="Approved"/>
    <n v="2025"/>
    <n v="5"/>
    <s v="Approved from 05/14/2025 thru 05/14/2026"/>
    <s v="ePA"/>
    <s v="Closed"/>
    <s v="Clinical"/>
    <s v="Approved from 05/14/2025 thru 05/14/2026"/>
    <s v="NULL"/>
    <n v="2035"/>
    <s v="Met Plan Criteria"/>
    <s v="Approved from 05/14/2025 thru 05/14/2026"/>
    <s v="2025-05-14 00:00:00.000"/>
    <s v="2026-05-14 00:00:00.000"/>
    <s v="WY"/>
    <s v="NOORDA"/>
    <s v="DAMON"/>
    <d v="1990-12-04T00:00:00"/>
    <n v="34"/>
    <s v="M"/>
    <s v="WY"/>
    <s v="Amphetamine-Dextroamphetamine ER 20mg"/>
    <s v="61109902107020"/>
    <x v="14"/>
    <s v="1780083782"/>
    <s v="CHRISTA"/>
    <s v="WEAVER"/>
    <s v="EVANSTON"/>
    <s v="WY"/>
    <s v="82930"/>
    <s v="1780083782"/>
    <s v="ADHD/ANTI-NARCOLEPSY/ANTI-OBESITY/ANOREXIANTS"/>
    <s v="Amphetamine Mixtures"/>
    <s v="AMPHETAMINE-DEXTROAMPHETAMINE"/>
    <s v="Prior Authorization"/>
    <s v="Std"/>
    <s v="Standard"/>
    <s v="ADHD Agents Post Limit (MMT)"/>
    <s v="ePA Approve"/>
    <s v="Approved"/>
    <s v="ePA Approve"/>
    <s v="A"/>
    <s v="ASAP"/>
    <s v="Attention-deficit hyperactivity disorder, unspecified type"/>
    <n v="7.0000000000000007E-2"/>
    <n v="7.0000000000000007E-2"/>
    <s v="NULL"/>
    <s v="70010003201"/>
    <s v="NULL"/>
    <s v="NULL"/>
    <s v="NULL"/>
    <s v="NULL"/>
    <s v="NULL"/>
    <s v="UINTA COUNTY SCHOOL DISTR"/>
    <s v="2025-05-14 18:12:36.000"/>
    <s v="EPAAPPROVE"/>
    <s v="PHARMACY"/>
    <s v="2025-05-14 18:12:36.000"/>
    <s v="EPAAPPROVE"/>
    <s v="DOCTOR"/>
    <s v="NULL"/>
    <s v="NULL"/>
    <s v="NULL"/>
    <s v="25097550890"/>
    <s v="293861755"/>
    <s v="293861755AND5/14/2025ANDAMPHE"/>
    <x v="1"/>
    <s v=""/>
    <s v=""/>
    <s v=""/>
    <s v=""/>
    <n v="0"/>
    <n v="0"/>
    <s v=""/>
    <s v=""/>
    <n v="1"/>
    <n v="0"/>
    <n v="0"/>
    <x v="0"/>
    <s v="1780083782"/>
    <n v="0"/>
    <s v=""/>
    <s v=""/>
    <s v=""/>
    <s v=""/>
    <n v="4.5833333333333299E-3"/>
    <x v="1"/>
    <n v="1"/>
    <n v="0"/>
    <n v="1"/>
  </r>
  <r>
    <s v="G35"/>
    <s v="Multiple sclerosis"/>
    <n v="1"/>
    <x v="9"/>
    <s v="AMPYRA"/>
    <s v="RXCLAIM"/>
    <s v="MEDSURG"/>
    <d v="2025-04-10T14:35:37"/>
    <s v="25-096238041A"/>
    <s v="UNERTL, ADRIENNE"/>
    <s v="W22060939501"/>
    <s v="AETNA - ACSF - FI - WYOMING SPC"/>
    <s v="7700"/>
    <s v="93353587"/>
    <s v="0737397100008-D"/>
    <s v="1174541742"/>
    <s v="Hammond, Richard"/>
    <s v="Multiple Sclerosis Ampyra [dalfampridine] Generics First SGM"/>
    <s v="Prior Authorization"/>
    <s v="Standard"/>
    <s v="2025-04-21 11:30:31.000"/>
    <s v="2025-04-21 11:30:32.000"/>
    <d v="2025-04-21T11:30:13"/>
    <s v="Approved"/>
    <n v="2025"/>
    <n v="4"/>
    <s v="Approved from 04/21/2025 thru 04/21/2026"/>
    <s v="ePA"/>
    <s v="Closed"/>
    <s v="Clinical"/>
    <s v="Approved from 04/21/2025 thru 04/21/2026"/>
    <s v="NULL"/>
    <n v="13133"/>
    <s v="MNRO reviewed – medical necessity"/>
    <s v="Approved from 04/21/2025 thru 04/21/2026"/>
    <s v="2025-04-21 00:00:00.000"/>
    <s v="2026-04-21 00:00:00.000"/>
    <s v="WY"/>
    <s v="UNERTL"/>
    <s v="ADRIENNE"/>
    <d v="1978-10-31T00:00:00"/>
    <n v="46"/>
    <s v="F"/>
    <s v="WY"/>
    <s v="Ampyra"/>
    <s v="6240603000****"/>
    <x v="15"/>
    <s v="000000NULL"/>
    <s v="Richard"/>
    <s v="Hammond"/>
    <s v="OGDEN"/>
    <s v="UT"/>
    <s v="84403"/>
    <s v="1174541742"/>
    <s v="PSYCHOTHERAPEUTIC AND NEUROLOGICAL AGENTS - MISC."/>
    <s v="Dalfampridine"/>
    <s v="AMPYRA"/>
    <s v="Prior Authorization"/>
    <s v="Std"/>
    <s v="Standard"/>
    <s v="Multiple Sclerosis Ampyra [dalfampridine] Generics First SGM"/>
    <s v="Appeal - Approved"/>
    <s v="Approved"/>
    <s v="Appeal"/>
    <s v="A"/>
    <s v="ASAP"/>
    <s v="Multiple sclerosis"/>
    <n v="-1"/>
    <n v="-1"/>
    <s v="NULL"/>
    <s v="10144042760"/>
    <s v="NULL"/>
    <s v="NULL"/>
    <s v="NULL"/>
    <s v="NULL"/>
    <s v="NULL"/>
    <s v="UINTA COUNTY SCHOOL DISTR"/>
    <s v="NULL"/>
    <s v="NULL"/>
    <s v="NULL"/>
    <s v="NULL"/>
    <s v="NULL"/>
    <s v="NULL"/>
    <s v="NULL"/>
    <s v="NULL"/>
    <s v="NULL"/>
    <s v="25096238041A"/>
    <s v="220609395"/>
    <s v="220609395AND4/10/2025ANDAMPYR"/>
    <x v="1"/>
    <s v=""/>
    <s v=""/>
    <s v=""/>
    <s v=""/>
    <n v="0"/>
    <n v="0"/>
    <s v=""/>
    <s v=""/>
    <n v="0"/>
    <n v="0"/>
    <n v="1"/>
    <x v="1"/>
    <s v="1174541742"/>
    <n v="0"/>
    <s v=""/>
    <s v=""/>
    <s v=""/>
    <s v=""/>
    <n v="-10.871458333333299"/>
    <x v="1"/>
    <n v="1"/>
    <n v="0"/>
    <n v="1"/>
  </r>
  <r>
    <s v="G35"/>
    <s v="Multiple sclerosis"/>
    <n v="1"/>
    <x v="10"/>
    <s v="MAVENCLAD"/>
    <s v="RXCLAIM"/>
    <s v="MEDSURG"/>
    <d v="2025-06-17T10:52:56"/>
    <s v="25-098756634"/>
    <s v="UNERTL, ADRIENNE"/>
    <s v="W22060939501"/>
    <s v="AETNA - ACSF - FI - WYOMING SPC"/>
    <s v="7700"/>
    <s v="93353587"/>
    <s v="0737397100008-D"/>
    <s v="1174541742"/>
    <s v="Hammond, Richard"/>
    <s v="Multiple Sclerosis Mavenclad SGM*"/>
    <s v="Prior Authorization"/>
    <s v="Standard"/>
    <s v="2025-06-17 10:52:53.000"/>
    <s v="2025-06-17 10:52:56.000"/>
    <d v="2025-06-17T10:51:32"/>
    <s v="Approved"/>
    <n v="2025"/>
    <n v="6"/>
    <s v="Meets guidelines."/>
    <s v="ePA"/>
    <s v="Closed"/>
    <s v="Clinical"/>
    <s v="NULL"/>
    <s v="Meets guidelines."/>
    <n v="3052"/>
    <s v="Meets guidelines."/>
    <s v="Meets guidelines."/>
    <s v="2025-06-17 10:52:56.000"/>
    <s v="2025-08-01 10:52:56.000"/>
    <s v="WY"/>
    <s v="UNERTL"/>
    <s v="ADRIENNE"/>
    <d v="1978-10-31T00:00:00"/>
    <n v="46"/>
    <s v="F"/>
    <s v="WY"/>
    <s v="Mavenclad (10 Tabs) 10MG OR TBPK"/>
    <s v="6240101500****"/>
    <x v="15"/>
    <s v="1174541742"/>
    <s v="Richard"/>
    <s v="Hammond"/>
    <s v="OGDEN"/>
    <s v="UT"/>
    <s v="84403"/>
    <s v="1174541742"/>
    <s v="PSYCHOTHERAPEUTIC AND NEUROLOGICAL AGENTS - MISC."/>
    <s v="Cladribine (Multiple Sclerosis)"/>
    <s v="MAVENCLAD"/>
    <s v="Prior Authorization"/>
    <s v="Std"/>
    <s v="Standard"/>
    <s v="Multiple Sclerosis Mavenclad SGM*"/>
    <s v="Approved - ePA"/>
    <s v="Approved"/>
    <s v="Approved - ePA"/>
    <s v="A"/>
    <s v="ASAP"/>
    <s v="Multiple sclerosis"/>
    <n v="0"/>
    <n v="0"/>
    <s v="NULL"/>
    <s v="44087400000"/>
    <s v="NULL"/>
    <s v="NULL"/>
    <s v="NULL"/>
    <s v="NULL"/>
    <s v="NULL"/>
    <s v="UINTA COUNTY SCHOOL DISTR"/>
    <s v="2025-06-17 10:53:00.000"/>
    <s v="EPAAPPROVE"/>
    <s v="DOCTOR"/>
    <s v="NULL"/>
    <s v="NULL"/>
    <s v="NULL"/>
    <s v="NULL"/>
    <s v="NULL"/>
    <s v="NULL"/>
    <s v="25098756634"/>
    <s v="220609395"/>
    <s v="220609395AND6/17/2025ANDMAVEN"/>
    <x v="1"/>
    <s v=""/>
    <s v=""/>
    <s v=""/>
    <s v=""/>
    <n v="0"/>
    <n v="0"/>
    <s v=""/>
    <s v=""/>
    <n v="0"/>
    <n v="0"/>
    <n v="1"/>
    <x v="1"/>
    <s v="1174541742"/>
    <n v="0"/>
    <s v=""/>
    <s v=""/>
    <s v=""/>
    <s v=""/>
    <n v="3.4722222222222202E-5"/>
    <x v="1"/>
    <n v="1"/>
    <n v="0"/>
    <n v="1"/>
  </r>
  <r>
    <s v="G35"/>
    <s v="Multiple sclerosis"/>
    <n v="1"/>
    <x v="11"/>
    <s v="MAYZENT"/>
    <s v="RXCLAIM"/>
    <s v="MEDSURG"/>
    <d v="2025-06-20T16:43:03"/>
    <s v="25-098904327"/>
    <s v="PETERSON, STEVEN"/>
    <s v="W22061038301"/>
    <s v="AETNA - ACSF - FI - WYOMING SPC"/>
    <s v="7700"/>
    <s v="93353587"/>
    <s v="0737397100001-D"/>
    <s v="1912947086"/>
    <s v="Rose, John"/>
    <s v="Multiple Sclerosis Mayzent SGM*"/>
    <s v="Prior Authorization"/>
    <s v="Standard"/>
    <s v="2025-06-20 12:10:58.000"/>
    <s v="2025-06-20 12:11:03.000"/>
    <d v="2025-06-20T10:20:12"/>
    <s v="Approved"/>
    <n v="2025"/>
    <n v="6"/>
    <s v="Approved from 06/20/2025 thru 06/20/2026"/>
    <s v="ePA"/>
    <s v="Closed"/>
    <s v="Clinical"/>
    <s v="Approved from 06/20/2025 thru 06/20/2026"/>
    <s v="NULL"/>
    <n v="13126"/>
    <s v="Technician reviewed- meets guidelines"/>
    <s v="Approved from 06/20/2025 thru 06/20/2026"/>
    <s v="2025-06-20 00:00:00.000"/>
    <s v="2026-06-20 00:00:00.000"/>
    <s v="WY"/>
    <s v="PETERSON"/>
    <s v="STEVEN"/>
    <d v="1975-04-13T00:00:00"/>
    <n v="50"/>
    <s v="M"/>
    <s v="WY"/>
    <s v="Mayzent"/>
    <s v="6240707020****"/>
    <x v="15"/>
    <s v="1912947086"/>
    <s v="John"/>
    <s v="Rose"/>
    <s v="Salt Lake City"/>
    <s v="UT"/>
    <s v="84108"/>
    <s v="1912947086"/>
    <s v="PSYCHOTHERAPEUTIC AND NEUROLOGICAL AGENTS - MISC."/>
    <s v="Fingolimod HCl"/>
    <s v="MAYZENT"/>
    <s v="Prior Authorization"/>
    <s v="Std"/>
    <s v="Standard"/>
    <s v="Multiple Sclerosis Mayzent SGM*"/>
    <s v="Approved - ePA"/>
    <s v="Approved"/>
    <s v="Approved - ePA"/>
    <s v="A"/>
    <s v="ASAP"/>
    <s v="Multiple sclerosis"/>
    <n v="4.32"/>
    <n v="4.32"/>
    <s v="NULL"/>
    <s v="00078101415"/>
    <s v="NULL"/>
    <s v="NULL"/>
    <s v="NULL"/>
    <s v="NULL"/>
    <s v="NULL"/>
    <s v="UINTA COUNTY SCHOOL DISTR"/>
    <s v="2025-06-20 16:43:26.000"/>
    <s v="EPAAPPROVE"/>
    <s v="DOCTOR"/>
    <s v="2025-06-20 16:43:27.000"/>
    <s v="EPAAPPROVE"/>
    <s v="PHARMACY"/>
    <s v="NULL"/>
    <s v="NULL"/>
    <s v="NULL"/>
    <s v="25098904327"/>
    <s v="220610383"/>
    <s v="220610383AND6/20/2025ANDMAYZE"/>
    <x v="1"/>
    <s v=""/>
    <s v=""/>
    <s v=""/>
    <s v=""/>
    <n v="0"/>
    <n v="0"/>
    <s v=""/>
    <s v=""/>
    <n v="0"/>
    <n v="0"/>
    <n v="1"/>
    <x v="1"/>
    <s v="1912947086"/>
    <n v="0"/>
    <s v=""/>
    <s v=""/>
    <s v=""/>
    <s v=""/>
    <n v="0.188946759259259"/>
    <x v="1"/>
    <n v="1"/>
    <n v="0"/>
    <n v="1"/>
  </r>
  <r>
    <s v="G43"/>
    <s v="Migraine w/o aura, not intractable, with status migrainosus"/>
    <n v="1"/>
    <x v="12"/>
    <s v="NURTEC"/>
    <s v="RXCLAIM"/>
    <s v="MEDSURG"/>
    <d v="2025-06-24T16:27:26"/>
    <s v="25-099022462"/>
    <s v="PEDROZA, MOLLY"/>
    <s v="W22156787001"/>
    <s v="AETNA - ACF - FI - WYOMING"/>
    <s v="7700"/>
    <s v="93353587"/>
    <s v="0737397100001-D"/>
    <s v="1689649444"/>
    <s v="Kavanaugh, Carol"/>
    <s v="CGRP Receptor Antagonists Oral-Nasal ST with Limit- Post PA"/>
    <s v="Prior Authorization"/>
    <s v="Standard"/>
    <s v="2025-06-24 16:23:30.000"/>
    <s v="2025-06-24 16:23:34.000"/>
    <d v="2025-06-24T11:53:34"/>
    <s v="Approved"/>
    <n v="2025"/>
    <n v="6"/>
    <s v="Approved from 06/24/2025 thru 06/24/2026"/>
    <s v="ePA"/>
    <s v="Closed"/>
    <s v="Clinical"/>
    <s v="Approved from 06/24/2025 thru 06/24/2026"/>
    <s v="NULL"/>
    <n v="2035"/>
    <s v="Met Plan Criteria"/>
    <s v="Approved from 06/24/2025 thru 06/24/2026"/>
    <s v="2025-06-24 00:00:00.000"/>
    <s v="2026-06-24 00:00:00.000"/>
    <s v="WY"/>
    <s v="PEDROZA"/>
    <s v="MOLLY"/>
    <d v="1989-04-06T00:00:00"/>
    <n v="36"/>
    <s v="F"/>
    <s v="WY"/>
    <s v="Nurtec ODT 75mg (rimegepant)"/>
    <s v="67701060707220"/>
    <x v="16"/>
    <s v="1689649444"/>
    <s v="Carol"/>
    <s v="Kavanaugh"/>
    <s v="EVANSTON"/>
    <s v="WY"/>
    <s v="82930"/>
    <s v="1689649444"/>
    <s v="MIGRAINE PRODUCTS"/>
    <s v="Atogepant"/>
    <s v="NURTEC"/>
    <s v="Prior Authorization"/>
    <s v="Std"/>
    <s v="Standard"/>
    <s v="CGRP Receptor Antagonists Oral-Nasal ST with Limit- Post PA"/>
    <s v="ePA Approve"/>
    <s v="Approved"/>
    <s v="ePA Approve"/>
    <s v="A"/>
    <s v="ASAP"/>
    <s v="Migraine, unspecified, not intractable, without status migrainosus"/>
    <n v="0.04"/>
    <n v="0.04"/>
    <s v="NULL"/>
    <s v="72618300002"/>
    <s v="NULL"/>
    <s v="NULL"/>
    <s v="NULL"/>
    <s v="NULL"/>
    <s v="NULL"/>
    <s v="UINTA COUNTY SCHOOL DISTR"/>
    <s v="2025-06-24 16:27:34.000"/>
    <s v="EPAAPPROVE"/>
    <s v="DOCTOR"/>
    <s v="2025-06-24 16:27:34.000"/>
    <s v="EPAAPPROVE"/>
    <s v="PHARMACY"/>
    <s v="NULL"/>
    <s v="NULL"/>
    <s v="NULL"/>
    <s v="25099022462"/>
    <s v="221567870"/>
    <s v="221567870AND6/24/2025ANDNURTE"/>
    <x v="1"/>
    <s v=""/>
    <s v=""/>
    <s v=""/>
    <s v=""/>
    <n v="0"/>
    <n v="0"/>
    <s v=""/>
    <s v=""/>
    <n v="0"/>
    <n v="0"/>
    <n v="1"/>
    <x v="3"/>
    <s v="1689649444"/>
    <n v="0"/>
    <s v=""/>
    <s v=""/>
    <s v=""/>
    <s v=""/>
    <n v="2.7314814814814801E-3"/>
    <x v="1"/>
    <n v="1"/>
    <n v="0"/>
    <n v="1"/>
  </r>
  <r>
    <s v="G43"/>
    <s v="Migraine w/o aura, not intractable, with status migrainosus"/>
    <n v="1"/>
    <x v="13"/>
    <s v="UBRELVY"/>
    <s v="RXCLAIM"/>
    <s v="MEDSURG"/>
    <d v="2025-06-04T18:09:42"/>
    <s v="25-098310469"/>
    <s v="PEDROZA, MOLLY"/>
    <s v="W22156787001"/>
    <s v="AETNA - ACF - FI - WYOMING"/>
    <s v="7700"/>
    <s v="93353587"/>
    <s v="0737397100001-D"/>
    <s v="1689649444"/>
    <s v="Kavanaugh, Carol"/>
    <s v="CGRP Receptor Antagonists Oral-Nasal ST with Limit- Post PA"/>
    <s v="Prior Authorization"/>
    <s v="Standard"/>
    <s v="2025-06-04 17:24:21.000"/>
    <s v="2025-06-04 17:24:25.000"/>
    <d v="2025-06-04T17:23:53"/>
    <s v="Approved"/>
    <n v="2025"/>
    <n v="6"/>
    <s v="Approved from 06/04/2025 thru 06/04/2026"/>
    <s v="ePA"/>
    <s v="Closed"/>
    <s v="Clinical"/>
    <s v="Approved from 06/04/2025 thru 06/04/2026"/>
    <s v="NULL"/>
    <n v="2035"/>
    <s v="Met Plan Criteria"/>
    <s v="Approved from 06/04/2025 thru 06/04/2026"/>
    <s v="2025-06-04 00:00:00.000"/>
    <s v="2026-06-04 00:00:00.000"/>
    <s v="WY"/>
    <s v="PEDROZA"/>
    <s v="MOLLY"/>
    <d v="1989-04-06T00:00:00"/>
    <n v="36"/>
    <s v="F"/>
    <s v="WY"/>
    <s v="Ubrelvy 100mg Tablets (ubrogepant)"/>
    <s v="67701080000340"/>
    <x v="16"/>
    <s v="1689649444"/>
    <s v="Carol"/>
    <s v="Kavanaugh"/>
    <s v="EVANSTON"/>
    <s v="WY"/>
    <s v="82930"/>
    <s v="1689649444"/>
    <s v="MIGRAINE PRODUCTS"/>
    <s v="Atogepant"/>
    <s v="UBRELVY"/>
    <s v="Prior Authorization"/>
    <s v="Std"/>
    <s v="Standard"/>
    <s v="CGRP Receptor Antagonists Oral-Nasal ST with Limit- Post PA"/>
    <s v="ePA Approve"/>
    <s v="Approved"/>
    <s v="ePA Approve"/>
    <s v="A"/>
    <s v="ASAP"/>
    <s v="Migraine, unspecified, not intractable, without status migrainosus"/>
    <n v="0.45"/>
    <n v="0.45"/>
    <s v="NULL"/>
    <s v="00023650110"/>
    <s v="NULL"/>
    <s v="NULL"/>
    <s v="NULL"/>
    <s v="NULL"/>
    <s v="NULL"/>
    <s v="UINTA COUNTY SCHOOL DISTR"/>
    <s v="2025-06-04 18:09:52.000"/>
    <s v="EPAAPPROVE"/>
    <s v="DOCTOR"/>
    <s v="2025-06-04 18:09:52.000"/>
    <s v="EPAAPPROVE"/>
    <s v="PHARMACY"/>
    <s v="NULL"/>
    <s v="NULL"/>
    <s v="NULL"/>
    <s v="25098310469"/>
    <s v="221567870"/>
    <s v="221567870AND6/4/2025ANDUBREL"/>
    <x v="1"/>
    <s v=""/>
    <s v=""/>
    <s v=""/>
    <s v=""/>
    <n v="0"/>
    <n v="0"/>
    <s v=""/>
    <s v=""/>
    <n v="0"/>
    <n v="0"/>
    <n v="1"/>
    <x v="3"/>
    <s v="1689649444"/>
    <n v="0"/>
    <s v=""/>
    <s v=""/>
    <s v=""/>
    <s v=""/>
    <n v="3.14930555555556E-2"/>
    <x v="1"/>
    <n v="1"/>
    <n v="0"/>
    <n v="1"/>
  </r>
  <r>
    <s v="G43"/>
    <s v="Migraine w/o aura, not intractable, with status migrainosus"/>
    <n v="1"/>
    <x v="13"/>
    <s v="UBRELVY"/>
    <s v="RXCLAIM"/>
    <s v="MEDSURG"/>
    <d v="2025-05-12T12:09:35"/>
    <s v="25-097412416"/>
    <s v="JONES, JILL"/>
    <s v="W26261691301"/>
    <s v="AETNA - ACF - FI - WYOMING"/>
    <s v="7700"/>
    <s v="93353587"/>
    <s v="0737397100008-D"/>
    <s v="1689649444"/>
    <s v="Kavanaugh, Carol"/>
    <s v="CGRP Receptor Antagonists Oral-Nasal ST with Limit- Post PA"/>
    <s v="Prior Authorization"/>
    <s v="Standard"/>
    <s v="2025-05-12 12:00:16.000"/>
    <s v="2025-05-12 12:07:39.000"/>
    <d v="2025-05-12T11:57:26"/>
    <s v="Denied"/>
    <n v="2025"/>
    <n v="5"/>
    <s v="Approved from 05/12/2025 thru 05/12/2026"/>
    <s v="ePA"/>
    <s v="Closed"/>
    <s v="Clinical"/>
    <s v="Approved from 05/12/2025 thru 05/12/2026"/>
    <s v="We have denied your request because it is for more than the amount your plan covers (quantity limit). We reviewed the information we had. We have partially approved your request for this drug up to the amount your plan covers 16 tablets per month of Ubrelvy 50 mg. Your request for more drug has been denied. Your doctor can send us any new or missing information for us to review. For this drug, you may have to meet other criteria. You can request the drug policy for more details. You can also request other plan documents for your review."/>
    <n v="168586"/>
    <s v="Quantity, Exceeds max limit, Partial denial, acute treatment 3481-E ID4681"/>
    <s v="Approved from 05/12/2025 thru 05/12/2026"/>
    <s v="2025-05-12 00:00:00.000"/>
    <s v="2026-05-12 00:00:00.000"/>
    <s v="WY"/>
    <s v="JONES"/>
    <s v="JILL"/>
    <d v="1963-08-01T00:00:00"/>
    <n v="61"/>
    <s v="F"/>
    <s v="WY"/>
    <s v="Ubrelvy 50mg Tablets (ubrogepant)"/>
    <s v="67701080000320"/>
    <x v="16"/>
    <s v="1689649444"/>
    <s v="Carol"/>
    <s v="Kavanaugh"/>
    <s v="EVANSTON"/>
    <s v="WY"/>
    <s v="82930"/>
    <s v="1689649444"/>
    <s v="MIGRAINE PRODUCTS"/>
    <s v="Atogepant"/>
    <s v="UBRELVY"/>
    <s v="Prior Authorization"/>
    <s v="Std"/>
    <s v="Standard"/>
    <s v="CGRP Receptor Antagonists Oral-Nasal ST with Limit- Post PA"/>
    <s v="Denied with Partial Quantity Approved"/>
    <s v="Denied"/>
    <s v="Denied w/ Part Qty Apprvl"/>
    <s v="D"/>
    <s v="ASAP"/>
    <s v="Migraine, unspecified, not intractable, without status migrainosus"/>
    <n v="0.02"/>
    <n v="0.02"/>
    <s v="NULL"/>
    <s v="00023649810"/>
    <s v="NULL"/>
    <s v="NULL"/>
    <s v="NULL"/>
    <s v="NULL"/>
    <s v="NULL"/>
    <s v="UINTA COUNTY SCHOOL DISTR"/>
    <s v="2025-05-12 12:09:41.000"/>
    <s v="QTYAPP"/>
    <s v="DOCTOR"/>
    <s v="2025-05-12 12:09:42.000"/>
    <s v="QTYAPP"/>
    <s v="PHARMACY"/>
    <s v="NULL"/>
    <s v="NULL"/>
    <s v="NULL"/>
    <s v="25097412416"/>
    <s v="262616913"/>
    <s v="262616913AND5/12/2025ANDUBREL"/>
    <x v="2"/>
    <n v="0"/>
    <n v="1"/>
    <n v="0"/>
    <n v="0"/>
    <n v="0"/>
    <n v="0"/>
    <n v="0"/>
    <n v="0"/>
    <n v="0"/>
    <n v="0"/>
    <n v="1"/>
    <x v="3"/>
    <s v="1689649444"/>
    <n v="0"/>
    <s v=""/>
    <s v=""/>
    <s v=""/>
    <s v=""/>
    <n v="6.4699074074074103E-3"/>
    <x v="0"/>
    <n v="0"/>
    <n v="1"/>
    <n v="1"/>
  </r>
  <r>
    <s v="L40"/>
    <s v="Psoriasis vulgaris"/>
    <n v="1"/>
    <x v="14"/>
    <s v="RINVOQ"/>
    <s v="RXCLAIM"/>
    <s v="MEDSURG"/>
    <d v="2025-05-14T18:20:28"/>
    <s v="25-097438735"/>
    <s v="HURST, RONDA"/>
    <s v="W22061015901"/>
    <s v="AETNA - ACSF - FI - WYOMING SPC"/>
    <s v="7700"/>
    <s v="93353587"/>
    <s v="0737397100001-D"/>
    <s v="1619592953"/>
    <s v="RUTLEDGE, PHILLIP"/>
    <s v="Rinvoq, Rinvoq LQ AD Enhanced SGM"/>
    <s v="Prior Authorization"/>
    <s v="Standard"/>
    <s v="2025-05-14 09:23:22.000"/>
    <s v="2025-05-14 09:23:24.000"/>
    <d v="2025-05-12T17:38:19"/>
    <s v="Approved"/>
    <n v="2025"/>
    <n v="5"/>
    <s v="Approved from 05/14/2025 thru 05/14/2026"/>
    <s v="ePA"/>
    <s v="Closed"/>
    <s v="Clinical"/>
    <s v="Approved from 05/14/2025 thru 05/14/2026"/>
    <s v="NULL"/>
    <n v="13126"/>
    <s v="Technician reviewed- meets guidelines"/>
    <s v="Approved from 05/14/2025 thru 05/14/2026"/>
    <s v="2025-05-14 00:00:00.000"/>
    <s v="2026-05-14 00:00:00.000"/>
    <s v="WY"/>
    <s v="HURST"/>
    <s v="RONDA"/>
    <d v="1976-03-05T00:00:00"/>
    <n v="49"/>
    <s v="F"/>
    <s v="WY"/>
    <s v="Rinvoq 15mg"/>
    <s v="66603072007520"/>
    <x v="17"/>
    <s v="1619592953"/>
    <s v="PHILLIP"/>
    <s v="RUTLEDGE"/>
    <s v="EVANSTON"/>
    <s v="WY"/>
    <s v="82930"/>
    <s v="1619592953"/>
    <s v="ANALGESICS - ANTI-INFLAMMATORY"/>
    <s v="Antirheumatic - Janus Kinase (JAK) Inhibitors"/>
    <s v="RINVOQ"/>
    <s v="Prior Authorization"/>
    <s v="Std"/>
    <s v="Standard"/>
    <s v="Rinvoq, Rinvoq LQ AD Enhanced SGM"/>
    <s v="Approved - ePA"/>
    <s v="Approved"/>
    <s v="Approved - ePA"/>
    <s v="A"/>
    <s v="ASAP"/>
    <s v="Other psoriatic arthropathy"/>
    <n v="8.57"/>
    <n v="8.57"/>
    <s v="NULL"/>
    <s v="00074230630"/>
    <s v="NULL"/>
    <s v="NULL"/>
    <s v="NULL"/>
    <s v="NULL"/>
    <s v="NULL"/>
    <s v="UINTA COUNTY SCHOOL DISTR"/>
    <s v="2025-05-14 18:20:54.000"/>
    <s v="EPAAPPROVE"/>
    <s v="DOCTOR"/>
    <s v="NULL"/>
    <s v="NULL"/>
    <s v="NULL"/>
    <s v="NULL"/>
    <s v="NULL"/>
    <s v="NULL"/>
    <s v="25097438735"/>
    <s v="220610159"/>
    <s v="220610159AND5/14/2025ANDRINVO"/>
    <x v="1"/>
    <s v=""/>
    <s v=""/>
    <s v=""/>
    <s v=""/>
    <n v="0"/>
    <n v="0"/>
    <s v=""/>
    <s v=""/>
    <n v="0"/>
    <n v="0"/>
    <n v="1"/>
    <x v="4"/>
    <s v="1619592953"/>
    <n v="0"/>
    <s v=""/>
    <s v=""/>
    <s v=""/>
    <s v=""/>
    <n v="0.37298611111111102"/>
    <x v="1"/>
    <n v="1"/>
    <n v="0"/>
    <n v="1"/>
  </r>
  <r>
    <s v="M05"/>
    <s v="Felty's syndrome, unspecified site"/>
    <n v="1"/>
    <x v="14"/>
    <s v="RINVOQ"/>
    <s v="RXCLAIM"/>
    <s v="MEDSURG"/>
    <d v="2025-05-22T08:35:20"/>
    <s v="25-097792346"/>
    <s v="NOORDA, SAVANNA"/>
    <s v="W29386175501"/>
    <s v="AETNA - ACSF - FI - WYOMING SPC"/>
    <s v="7700"/>
    <s v="93353587"/>
    <s v="0737397100008-D"/>
    <s v="1558574087"/>
    <s v="AUSTAD, GREGORY"/>
    <s v="Rinvoq, Rinvoq LQ AD Enhanced SGM"/>
    <s v="Prior Authorization"/>
    <s v="Standard"/>
    <s v="2025-05-21 10:35:56.000"/>
    <s v="2025-05-21 10:35:56.000"/>
    <d v="2025-05-21T11:41:29"/>
    <s v="Approved"/>
    <n v="2025"/>
    <n v="5"/>
    <s v="Approved from 05/22/2025 thru 05/22/2026"/>
    <s v="Fax"/>
    <s v="Closed"/>
    <s v="Clinical"/>
    <s v="Approved from 05/22/2025 thru 05/22/2026"/>
    <s v="NULL"/>
    <n v="13126"/>
    <s v="Technician reviewed- meets guidelines"/>
    <s v="Approved from 05/22/2025 thru 05/22/2026"/>
    <s v="2025-05-22 00:00:00.000"/>
    <s v="2026-05-22 00:00:00.000"/>
    <s v="WY"/>
    <s v="NOORDA"/>
    <s v="SAVANNA"/>
    <d v="1993-08-13T00:00:00"/>
    <n v="31"/>
    <s v="F"/>
    <s v="WY"/>
    <s v="Rinvoq 15mg"/>
    <s v="66603072007520"/>
    <x v="18"/>
    <s v="000000NULL"/>
    <s v="GREGORY"/>
    <s v="AUSTAD"/>
    <s v="LAYTON"/>
    <s v="UT"/>
    <s v="84041"/>
    <s v="1558574087"/>
    <s v="ANALGESICS - ANTI-INFLAMMATORY"/>
    <s v="Antirheumatic - Janus Kinase (JAK) Inhibitors"/>
    <s v="RINVOQ"/>
    <s v="Prior Authorization"/>
    <s v="Std"/>
    <s v="Standard"/>
    <s v="Rinvoq, Rinvoq LQ AD Enhanced SGM"/>
    <s v="Approved - Documentation"/>
    <s v="Approved"/>
    <s v="Approved - Documentation"/>
    <s v="A"/>
    <s v="ASAP"/>
    <s v="Rheumatoid arthritis with rheumatoid factor of multiple sites without organ"/>
    <n v="21.59"/>
    <n v="21.59"/>
    <s v="NULL"/>
    <s v="00074230630"/>
    <s v="NULL"/>
    <s v="NULL"/>
    <s v="NULL"/>
    <s v="NULL"/>
    <s v="NULL"/>
    <s v="UINTA COUNTY SCHOOL DISTR"/>
    <s v="2025-05-22 08:35:50.000"/>
    <s v="STDAPROVAL"/>
    <s v="DOCTOR"/>
    <s v="NULL"/>
    <s v="NULL"/>
    <s v="NULL"/>
    <s v="NULL"/>
    <s v="NULL"/>
    <s v="NULL"/>
    <s v="25097792346"/>
    <s v="293861755"/>
    <s v="293861755AND5/22/2025ANDRINVO"/>
    <x v="1"/>
    <s v=""/>
    <s v=""/>
    <s v=""/>
    <s v=""/>
    <n v="0"/>
    <n v="0"/>
    <s v=""/>
    <s v=""/>
    <n v="0"/>
    <n v="0"/>
    <n v="1"/>
    <x v="3"/>
    <s v="1558574087"/>
    <n v="0"/>
    <s v=""/>
    <s v=""/>
    <s v=""/>
    <s v=""/>
    <n v="0.91625000000000001"/>
    <x v="1"/>
    <n v="1"/>
    <n v="0"/>
    <n v="1"/>
  </r>
  <r>
    <s v="M06"/>
    <s v="Rheumatoid arthritis without rheumatoid factor, unsp site"/>
    <n v="1"/>
    <x v="15"/>
    <s v="HYRIMOZ"/>
    <s v="RXCLAIM"/>
    <s v="MEDSURG"/>
    <d v="2025-04-15T09:44:40"/>
    <s v="25-096312934"/>
    <s v="MATHSON, KAITLYN"/>
    <s v="W22070793605"/>
    <s v="AETNA - ACSF - FI - WYOMING SPC"/>
    <s v="7700"/>
    <s v="93353587"/>
    <s v="0737397100001-D"/>
    <s v="1598107187"/>
    <s v="GUPTA, PANKHURI"/>
    <s v="Humira and biosimilars RA Enhanced, AETNA Only ACSF SGM"/>
    <s v="Prior Authorization"/>
    <s v="Standard"/>
    <s v="2025-04-14 14:49:44.000"/>
    <s v="2025-04-14 14:49:44.000"/>
    <d v="2025-04-14T01:21:57"/>
    <s v="Approved"/>
    <n v="2025"/>
    <n v="4"/>
    <s v="Approved from 04/15/2025 thru 04/15/2026"/>
    <s v="Fax"/>
    <s v="Closed"/>
    <s v="Clinical"/>
    <s v="Approved from 04/15/2025 thru 04/15/2026"/>
    <s v="NULL"/>
    <n v="13126"/>
    <s v="Technician reviewed- meets guidelines"/>
    <s v="Approved from 04/15/2025 thru 04/15/2026"/>
    <s v="2025-04-15 00:00:00.000"/>
    <s v="2026-04-15 00:00:00.000"/>
    <s v="WY"/>
    <s v="MATHSON"/>
    <s v="KAITLYN"/>
    <d v="2001-12-22T00:00:00"/>
    <n v="23"/>
    <s v="F"/>
    <s v="WY"/>
    <s v="Hyrimoz"/>
    <s v="6627001504****"/>
    <x v="19"/>
    <s v="000000NULL"/>
    <s v="PANKHURI"/>
    <s v="GUPTA"/>
    <s v="MURRAY"/>
    <s v="UT"/>
    <s v="84107"/>
    <s v="1598107187"/>
    <s v="ANALGESICS - ANTI-INFLAMMATORY"/>
    <s v="Adalimumab"/>
    <s v="HYRIMOZ"/>
    <s v="Prior Authorization"/>
    <s v="Std"/>
    <s v="Standard"/>
    <s v="Humira and biosimilars RA Enhanced, AETNA Only ACSF SGM"/>
    <s v="Approved - Documentation"/>
    <s v="Approved"/>
    <s v="Approved - Documentation"/>
    <s v="A"/>
    <s v="ASAP"/>
    <s v="Rheumatoid arthritis, unspecified"/>
    <n v="18.55"/>
    <n v="18.55"/>
    <s v="NULL"/>
    <s v="83457010001"/>
    <s v="NULL"/>
    <s v="NULL"/>
    <s v="NULL"/>
    <s v="NULL"/>
    <s v="NULL"/>
    <s v="UINTA COUNTY SCHOOL DISTR"/>
    <s v="2025-04-15 09:45:05.000"/>
    <s v="STDAPROVAL"/>
    <s v="DOCTOR"/>
    <s v="NULL"/>
    <s v="NULL"/>
    <s v="NULL"/>
    <s v="NULL"/>
    <s v="NULL"/>
    <s v="NULL"/>
    <s v="25096312934"/>
    <s v="220707936"/>
    <s v="220707936AND4/15/2025ANDHYRIM"/>
    <x v="1"/>
    <s v=""/>
    <s v=""/>
    <s v=""/>
    <s v=""/>
    <n v="0"/>
    <n v="0"/>
    <s v=""/>
    <s v=""/>
    <n v="0"/>
    <n v="0"/>
    <n v="1"/>
    <x v="3"/>
    <s v="1598107187"/>
    <n v="0"/>
    <s v=""/>
    <s v=""/>
    <s v=""/>
    <s v=""/>
    <n v="0.78814814814814804"/>
    <x v="1"/>
    <n v="1"/>
    <n v="0"/>
    <n v="1"/>
  </r>
  <r>
    <s v="M06"/>
    <s v="Rheumatoid arthritis without rheumatoid factor, unsp site"/>
    <n v="1"/>
    <x v="14"/>
    <s v="RINVOQ"/>
    <s v="RXCLAIM"/>
    <s v="MEDSURG"/>
    <d v="2025-04-24T18:35:43"/>
    <s v="25-096743066"/>
    <s v="ROBINSON, REBECCA"/>
    <s v="W22061027103"/>
    <s v="AETNA - ACSF - FI - WYOMING SPC"/>
    <s v="7700"/>
    <s v="93353587"/>
    <s v="0737397100008-D"/>
    <s v="1659507747"/>
    <s v="MORGAN, MICHAEL"/>
    <s v="Rinvoq, Rinvoq LQ AD Enhanced SGM"/>
    <s v="Prior Authorization"/>
    <s v="Standard"/>
    <s v="2025-04-24 17:02:40.000"/>
    <s v="2025-04-24 17:02:40.000"/>
    <d v="2025-04-24T01:31:35"/>
    <s v="Approved"/>
    <n v="2025"/>
    <n v="4"/>
    <s v="Approved from 04/24/2025 thru 04/24/2026"/>
    <s v="Fax"/>
    <s v="Closed"/>
    <s v="Clinical"/>
    <s v="Approved from 04/24/2025 thru 04/24/2026"/>
    <s v="NULL"/>
    <n v="13126"/>
    <s v="Technician reviewed- meets guidelines"/>
    <s v="Approved from 04/24/2025 thru 04/24/2026"/>
    <s v="2025-04-24 00:00:00.000"/>
    <s v="2026-04-24 00:00:00.000"/>
    <s v="WY"/>
    <s v="ROBINSON"/>
    <s v="REBECCA"/>
    <d v="1961-09-22T00:00:00"/>
    <n v="63"/>
    <s v="F"/>
    <s v="WY"/>
    <s v="Rinvoq 15mg"/>
    <s v="66603072007520"/>
    <x v="20"/>
    <s v="000000NULL"/>
    <s v="MICHAEL"/>
    <s v="MORGAN"/>
    <s v="OGDEN"/>
    <s v="UT"/>
    <s v="84403"/>
    <s v="1659507747"/>
    <s v="ANALGESICS - ANTI-INFLAMMATORY"/>
    <s v="Antirheumatic - Janus Kinase (JAK) Inhibitors"/>
    <s v="RINVOQ"/>
    <s v="Prior Authorization"/>
    <s v="Std"/>
    <s v="Standard"/>
    <s v="Rinvoq, Rinvoq LQ AD Enhanced SGM"/>
    <s v="Approved - Documentation"/>
    <s v="Approved"/>
    <s v="Approved - Documentation"/>
    <s v="A"/>
    <s v="ASAP"/>
    <s v="Rheumatoid arthritis without rheumatoid factor, multiple sites"/>
    <n v="1.33"/>
    <n v="1.33"/>
    <s v="NULL"/>
    <s v="00074230630"/>
    <s v="NULL"/>
    <s v="NULL"/>
    <s v="NULL"/>
    <s v="NULL"/>
    <s v="NULL"/>
    <s v="UINTA COUNTY SCHOOL DISTR"/>
    <s v="2025-04-24 18:36:10.000"/>
    <s v="STDAPROVAL"/>
    <s v="DOCTOR"/>
    <s v="NULL"/>
    <s v="NULL"/>
    <s v="NULL"/>
    <s v="NULL"/>
    <s v="NULL"/>
    <s v="NULL"/>
    <s v="25096743066"/>
    <s v="220610271"/>
    <s v="220610271AND4/24/2025ANDRINVO"/>
    <x v="1"/>
    <s v=""/>
    <s v=""/>
    <s v=""/>
    <s v=""/>
    <n v="0"/>
    <n v="0"/>
    <s v=""/>
    <s v=""/>
    <n v="0"/>
    <n v="0"/>
    <n v="1"/>
    <x v="3"/>
    <s v="1659507747"/>
    <n v="0"/>
    <s v=""/>
    <s v=""/>
    <s v=""/>
    <s v=""/>
    <n v="6.4618055555555595E-2"/>
    <x v="1"/>
    <n v="1"/>
    <n v="0"/>
    <n v="1"/>
  </r>
  <r>
    <s v="M54"/>
    <s v="Panniculitis affecting regions of neck and back, site unsp"/>
    <n v="1"/>
    <x v="16"/>
    <s v="OXYCODONE-ACETAMINOPHEN"/>
    <s v="RXCLAIM"/>
    <s v="MEDSURG"/>
    <d v="2025-06-17T16:46:54"/>
    <s v="25-098786840"/>
    <s v="HERMAN, MARTIN"/>
    <s v="W27946311902"/>
    <s v="AETNA - ACF - FI - WYOMING"/>
    <s v="7700"/>
    <s v="93353587"/>
    <s v="0737397100008-D"/>
    <s v="1619932761"/>
    <s v="Talbott, Andrew"/>
    <s v="Opioids IR - 7-Day APAP-ASA-IBU Combo Products - Acute Pain Duration Limit"/>
    <s v="Prior Authorization"/>
    <s v="Standard"/>
    <s v="2025-06-17 16:46:51.000"/>
    <s v="2025-06-17 16:46:54.000"/>
    <d v="2025-06-17T16:45:17"/>
    <s v="Approved"/>
    <n v="2025"/>
    <n v="6"/>
    <s v="Met Plan Criteria"/>
    <s v="ePA"/>
    <s v="Closed"/>
    <s v="Clinical"/>
    <s v="NULL"/>
    <s v="Met Plan Criteria"/>
    <n v="2035"/>
    <s v="Met Plan Criteria"/>
    <s v="Met Plan Criteria"/>
    <s v="2025-06-17 16:46:54.000"/>
    <s v="2025-12-14 16:46:54.000"/>
    <s v="WY"/>
    <s v="HERMAN"/>
    <s v="MARTIN"/>
    <d v="1969-10-28T00:00:00"/>
    <n v="55"/>
    <s v="M"/>
    <s v="WY"/>
    <s v="oxyCODONE-Acetaminophen 10-325MG OR TABS"/>
    <s v="65990002200335"/>
    <x v="21"/>
    <s v="1619932761"/>
    <s v="Andrew"/>
    <s v="Talbott"/>
    <s v="PARK CITY"/>
    <s v="UT"/>
    <s v="84098"/>
    <s v="1619932761"/>
    <s v="ANALGESICS - OPIOID"/>
    <s v="APC w/ Atropine &amp; Dovers Powder"/>
    <s v="OXYCODONE-ACETAMINOPHEN"/>
    <s v="Prior Authorization"/>
    <s v="Std"/>
    <s v="Standard"/>
    <s v="Opioids IR - 7-Day APAP-ASA-IBU Combo Products - Acute Pain Duration Limit"/>
    <s v="ePA Approve"/>
    <s v="Approved"/>
    <s v="ePA Approve"/>
    <s v="A"/>
    <s v="ASAP"/>
    <s v="Radiculopathy, lumbar region"/>
    <n v="0"/>
    <n v="0"/>
    <s v="NULL"/>
    <s v="00406052305"/>
    <s v="NULL"/>
    <s v="NULL"/>
    <s v="NULL"/>
    <s v="NULL"/>
    <s v="NULL"/>
    <s v="UINTA COUNTY SCHOOL DISTR"/>
    <s v="2025-06-17 16:47:02.000"/>
    <s v="EPAAPPROVE"/>
    <s v="DOCTOR"/>
    <s v="2025-06-17 16:47:02.000"/>
    <s v="EPAAPPROVE"/>
    <s v="PHARMACY"/>
    <s v="NULL"/>
    <s v="NULL"/>
    <s v="NULL"/>
    <s v="25098786840"/>
    <s v="279463119"/>
    <s v="279463119AND6/17/2025ANDOXYCO"/>
    <x v="1"/>
    <s v=""/>
    <s v=""/>
    <s v=""/>
    <s v=""/>
    <n v="0"/>
    <n v="0"/>
    <s v=""/>
    <s v=""/>
    <n v="0"/>
    <n v="0"/>
    <n v="1"/>
    <x v="8"/>
    <s v="1619932761"/>
    <n v="0"/>
    <s v=""/>
    <s v=""/>
    <s v=""/>
    <s v=""/>
    <n v="3.4722222222222202E-5"/>
    <x v="1"/>
    <n v="1"/>
    <n v="0"/>
    <n v="1"/>
  </r>
  <r>
    <s v="M54"/>
    <s v="Panniculitis affecting regions of neck and back, site unsp"/>
    <n v="1"/>
    <x v="17"/>
    <s v="HYDROCODONE-ACETAMINOPHEN"/>
    <s v="RXCLAIM"/>
    <s v="MEDSURG"/>
    <d v="2025-06-09T11:25:25"/>
    <s v="25-098421001"/>
    <s v="SMITH, JEFFREY"/>
    <s v="W22061016503"/>
    <s v="AETNA - ACF - FI - WYOMING"/>
    <s v="7700"/>
    <s v="93353587"/>
    <s v="0737397100001-D"/>
    <s v="1619971959"/>
    <s v="Berglin, Carmel"/>
    <s v="Opioids IR - 7-Day APAP-ASA-IBU Combo Products - Acute Pain Duration Limit"/>
    <s v="Prior Authorization"/>
    <s v="Standard"/>
    <s v="2025-06-09 09:36:10.000"/>
    <s v="2025-06-09 09:36:14.000"/>
    <d v="2025-06-09T08:01:23"/>
    <s v="Approved"/>
    <n v="2025"/>
    <n v="6"/>
    <s v="Approved from 06/09/2025 thru 07/09/2025 - SP, Tech II Prior Auth and Appeals 06/09/2025 11:25 AM"/>
    <s v="ePA"/>
    <s v="Closed"/>
    <s v="Clinical"/>
    <s v="Approved from 06/09/2025 thru 07/09/2025 - SP, Tech II Prior Auth and Appeals 06/09/2025 11:25 AM"/>
    <s v="NULL"/>
    <n v="2035"/>
    <s v="Met Plan Criteria"/>
    <s v="Approved from 06/09/2025 thru 07/09/2025 - SP, Tech II Prior Auth and Appeals 06/09/2025 11:25 AM"/>
    <s v="2025-06-09 00:00:00.000"/>
    <s v="2025-07-09 00:00:00.000"/>
    <s v="WY"/>
    <s v="SMITH"/>
    <s v="JEFFREY"/>
    <d v="1974-01-29T00:00:00"/>
    <n v="51"/>
    <s v="M"/>
    <s v="WY"/>
    <s v="Hydrocodone-Acetaminophen Tab 5-325 mg"/>
    <s v="65991702100356"/>
    <x v="22"/>
    <s v="1619971959"/>
    <s v="Carmel"/>
    <s v="Berglin"/>
    <s v="Afton"/>
    <s v="WY"/>
    <s v="83110"/>
    <s v="1619971959"/>
    <s v="ANALGESICS - OPIOID"/>
    <s v="Acetaminophen-Caffeine-Butalbital w/ Hydrocodone"/>
    <s v="HYDROCODONE-ACETAMINOPHEN"/>
    <s v="Prior Authorization"/>
    <s v="Std"/>
    <s v="Standard"/>
    <s v="Opioids IR - 7-Day APAP-ASA-IBU Combo Products - Acute Pain Duration Limit"/>
    <s v="ePA Approve"/>
    <s v="Approved"/>
    <s v="ePA Approve"/>
    <s v="A"/>
    <s v="ASAP"/>
    <s v="Low back pain, unspecified"/>
    <n v="1.49"/>
    <n v="1.49"/>
    <s v="NULL"/>
    <s v="00406012301"/>
    <s v="NULL"/>
    <s v="NULL"/>
    <s v="NULL"/>
    <s v="NULL"/>
    <s v="NULL"/>
    <s v="UINTA COUNTY SCHOOL DISTR"/>
    <s v="2025-06-09 11:25:32.000"/>
    <s v="EPAAPPROVE"/>
    <s v="PHARMACY"/>
    <s v="2025-06-09 11:25:33.000"/>
    <s v="EPAAPPROVE"/>
    <s v="DOCTOR"/>
    <s v="NULL"/>
    <s v="NULL"/>
    <s v="NULL"/>
    <s v="25098421001"/>
    <s v="220610165"/>
    <s v="220610165AND6/9/2025ANDHYDRO"/>
    <x v="1"/>
    <s v=""/>
    <s v=""/>
    <s v=""/>
    <s v=""/>
    <n v="0"/>
    <n v="0"/>
    <s v=""/>
    <s v=""/>
    <n v="0"/>
    <n v="0"/>
    <n v="1"/>
    <x v="4"/>
    <s v="1619971959"/>
    <n v="0"/>
    <s v=""/>
    <s v=""/>
    <s v=""/>
    <s v=""/>
    <n v="7.5868055555555494E-2"/>
    <x v="1"/>
    <n v="1"/>
    <n v="0"/>
    <n v="1"/>
  </r>
  <r>
    <s v="R73"/>
    <s v="Impaired fasting glucose"/>
    <n v="1"/>
    <x v="18"/>
    <s v="OZEMPIC"/>
    <s v="RXCLAIM"/>
    <s v="MEDSURG"/>
    <d v="2025-04-25T14:24:46"/>
    <s v="25-096649593"/>
    <s v="GEORGE, GLENDA"/>
    <s v="W28311549801"/>
    <s v="AETNA - ACF - FI - WYOMING"/>
    <s v="7700"/>
    <s v="93353587"/>
    <s v="0737397100008-D"/>
    <s v="1740235290"/>
    <s v="Thomas, Kathleen"/>
    <s v="Antidiabetic GLP-1, GIP-GLP-1 Agonist PA with Limit"/>
    <s v="Prior Authorization"/>
    <s v="Standard"/>
    <s v="2025-04-25 13:44:27.000"/>
    <s v="2025-04-25 13:44:27.000"/>
    <d v="2025-04-22T10:34:17"/>
    <s v="Denied"/>
    <n v="2025"/>
    <n v="4"/>
    <s v="Your plan only covers this drug when it is used for certain health conditions. Covered use is for type 2 diabetes. Your plan does not cover the drug for your health condition that your doctor told us you have.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
    <s v="ePA"/>
    <s v="Closed"/>
    <s v="Clinical"/>
    <s v="NULL"/>
    <s v="Your plan only covers this drug when it is used for certain health conditions. Covered use is for type 2 diabetes. Your plan does not cover the drug for your health condition that your doctor told us you have.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
    <n v="179984"/>
    <s v="Diagnosis 2439-C ID6967"/>
    <s v="Your plan only covers this drug when it is used for certain health conditions. Covered use is for type 2 diabetes. Your plan does not cover the drug for your health condition that your doctor told us you have. We reviewed the information we had. Your request has been denied. Your doctor can send us any new or missing information for us to review. For this drug, you may have to meet other criteria. You can request the drug policy for more details. You can also request other plan documents for your review."/>
    <s v="NULL"/>
    <s v="NULL"/>
    <s v="WY"/>
    <s v="GEORGE"/>
    <s v="GLENDA"/>
    <d v="1965-04-10T00:00:00"/>
    <n v="60"/>
    <s v="F"/>
    <s v="WY"/>
    <s v="Ozempic (semaglutide)"/>
    <s v="2717007000D2**"/>
    <x v="23"/>
    <s v="1740235290"/>
    <s v="Kathleen"/>
    <s v="Thomas"/>
    <s v="PARK CITY"/>
    <s v="UT"/>
    <s v="84060"/>
    <s v="1740235290"/>
    <s v="ANTIDIABETICS"/>
    <s v="Albiglutide"/>
    <s v="OZEMPIC"/>
    <s v="Prior Authorization"/>
    <s v="Std"/>
    <s v="Standard"/>
    <s v="Antidiabetic GLP-1, GIP-GLP-1 Agonist PA with Limit"/>
    <s v="Denied"/>
    <s v="Denied"/>
    <s v="Denied"/>
    <s v="D"/>
    <s v="ASAP"/>
    <s v="Other abnormal glucose"/>
    <n v="0.4"/>
    <n v="0.4"/>
    <s v="NULL"/>
    <s v="00169418113"/>
    <s v="NULL"/>
    <s v="NULL"/>
    <s v="NULL"/>
    <s v="NULL"/>
    <s v="NULL"/>
    <s v="UINTA COUNTY SCHOOL DISTR"/>
    <s v="2025-04-25 14:24:52.000"/>
    <s v="STDDENY"/>
    <s v="DOCTOR"/>
    <s v="2025-04-25 14:24:53.000"/>
    <s v="STDDENY"/>
    <s v="PHARMACY"/>
    <s v="NULL"/>
    <s v="NULL"/>
    <s v="NULL"/>
    <s v="25096649593"/>
    <s v="283115498"/>
    <s v="283115498AND4/25/2025ANDOZEMP"/>
    <x v="2"/>
    <n v="0"/>
    <n v="1"/>
    <n v="0"/>
    <n v="0"/>
    <n v="0"/>
    <n v="0"/>
    <n v="0"/>
    <n v="0"/>
    <n v="0"/>
    <n v="0"/>
    <n v="1"/>
    <x v="9"/>
    <s v="1740235290"/>
    <n v="0"/>
    <s v=""/>
    <s v=""/>
    <s v=""/>
    <s v=""/>
    <n v="2.7997685185185198E-2"/>
    <x v="0"/>
    <n v="0"/>
    <n v="1"/>
    <n v="1"/>
  </r>
  <r>
    <s v="Z79"/>
    <s v="Unspecified"/>
    <s v=""/>
    <x v="19"/>
    <s v="ESTRADIOL"/>
    <s v="RXCLAIM"/>
    <s v="MEDSURG"/>
    <d v="2025-06-26T14:06:22"/>
    <s v="25-099138037"/>
    <s v="VELASQUEZ, AMY"/>
    <s v="W22061021601"/>
    <s v="AETNA - ACF - FI - WYOMING"/>
    <s v="7700"/>
    <s v="93353587"/>
    <s v="0737397100001-D"/>
    <s v="1780083782"/>
    <s v="WEAVER, CHRISTA"/>
    <s v="Initial Benefit Review (NonClinic)"/>
    <s v="Prior Authorization"/>
    <s v="Standard"/>
    <s v="2025-06-26 14:02:28.000"/>
    <s v="2025-06-26 14:02:30.000"/>
    <d v="2025-06-26T13:44:34"/>
    <s v="Denied"/>
    <n v="2025"/>
    <n v="6"/>
    <s v="*Drug Not Covered/Plan Exclusion - Your request for coverage was denied because your prescription benefit plan does not cover the requested medication."/>
    <s v="ePA"/>
    <s v="Closed"/>
    <s v="NonClinic"/>
    <s v="NULL"/>
    <s v="*Drug Not Covered/Plan Exclusion - Your request for coverage was denied because your prescription benefit plan does not cover the requested medication."/>
    <n v="12243"/>
    <s v="*Drug Not Covered/Plan Exclusion - Your request for coverage was denied because your prescription benefit plan does not cover the requested medication."/>
    <s v="*Drug Not Covered/Plan Exclusion - Your request for coverage was denied because your prescription benefit plan does not cover the requested medication."/>
    <s v="NULL"/>
    <s v="NULL"/>
    <s v="WY"/>
    <s v="VELASQUEZ"/>
    <s v="AMY"/>
    <d v="1968-05-19T00:00:00"/>
    <n v="57"/>
    <s v="F"/>
    <s v="WY"/>
    <s v="ESTRADIOL 10MCG VTB"/>
    <s v="55350020000310"/>
    <x v="24"/>
    <s v="1780083782"/>
    <s v="CHRISTA"/>
    <s v="WEAVER"/>
    <s v="EVANSTON"/>
    <s v="WY"/>
    <s v="82930"/>
    <s v="1780083782"/>
    <s v="VAGINAL AND RELATED PRODUCTS"/>
    <s v="Dienestrol Vaginal"/>
    <s v="ESTRADIOL"/>
    <s v="Prior Authorization"/>
    <s v="Std"/>
    <s v="Standard"/>
    <s v="Initial Benefit Review (NonClinic)"/>
    <s v="Initial Benefit Review"/>
    <s v="Denied"/>
    <s v="Initial Benefit Review"/>
    <s v="D"/>
    <s v="ASAP"/>
    <s v="Hormone replacement therapy"/>
    <n v="-1"/>
    <n v="-1"/>
    <s v="NULL"/>
    <s v="00093322397"/>
    <s v="NULL"/>
    <s v="NULL"/>
    <s v="NULL"/>
    <s v="NULL"/>
    <s v="NULL"/>
    <s v="UINTA COUNTY SCHOOL DISTR"/>
    <s v="2025-06-26 14:06:30.000"/>
    <s v="INIBENREV"/>
    <s v="DOCTOR"/>
    <s v="2025-06-26 14:06:30.000"/>
    <s v="INIBENREV"/>
    <s v="PHARMACY"/>
    <s v="NULL"/>
    <s v="NULL"/>
    <s v="NULL"/>
    <s v="25099138037"/>
    <s v="220610216"/>
    <s v="220610216AND6/26/2025ANDESTRA"/>
    <x v="0"/>
    <n v="0"/>
    <n v="0"/>
    <n v="0"/>
    <n v="0"/>
    <n v="0"/>
    <n v="0"/>
    <n v="0"/>
    <n v="1"/>
    <n v="0"/>
    <n v="0"/>
    <n v="1"/>
    <x v="0"/>
    <s v="1780083782"/>
    <n v="0"/>
    <s v=""/>
    <s v=""/>
    <s v=""/>
    <s v=""/>
    <n v="2.70833333333333E-3"/>
    <x v="0"/>
    <n v="0"/>
    <n v="1"/>
    <n v="1"/>
  </r>
  <r>
    <s v="Z94"/>
    <s v="Unspecified"/>
    <s v=""/>
    <x v="20"/>
    <s v="VALGANCICLOVIR"/>
    <s v="RXCLAIM"/>
    <s v="MEDSURG"/>
    <d v="2025-06-04T11:01:38"/>
    <s v="25-098280334"/>
    <s v="SHARP, NATHAN"/>
    <s v="W26698549906"/>
    <s v="AETNA - ACSF - FI - WYOMING SPC"/>
    <s v="7700"/>
    <s v="93353587"/>
    <s v="0737397100001-D"/>
    <s v="1255890075"/>
    <s v="HOLT, JESSICA"/>
    <s v="Valcyte [valganciclovir] SSPA*"/>
    <s v="Prior Authorization"/>
    <s v="Standard"/>
    <s v="2025-06-04 10:59:15.000"/>
    <s v="2025-06-04 11:01:20.000"/>
    <d v="2025-06-04T10:57:05"/>
    <s v="Approved"/>
    <n v="2025"/>
    <n v="6"/>
    <s v="Approved from 06/04/2025 thru 06/04/2026"/>
    <s v="Call"/>
    <s v="Closed"/>
    <s v="Clinical"/>
    <s v="Approved from 06/04/2025 thru 06/04/2026"/>
    <s v="NULL"/>
    <n v="13126"/>
    <s v="Technician reviewed- meets guidelines"/>
    <s v="Approved from 06/04/2025 thru 06/04/2026"/>
    <s v="2025-06-04 00:00:00.000"/>
    <s v="2026-06-04 00:00:00.000"/>
    <s v="WY"/>
    <s v="SHARP"/>
    <s v="NATHAN"/>
    <d v="1975-01-26T00:00:00"/>
    <n v="50"/>
    <s v="M"/>
    <s v="WY"/>
    <s v="valganciclovir"/>
    <s v="1220006610****"/>
    <x v="25"/>
    <s v="000000NULL"/>
    <s v="JESSICA"/>
    <s v="HOLT"/>
    <s v="Salt Lake City"/>
    <s v="UT"/>
    <s v="84107"/>
    <s v="1255890075"/>
    <s v="ANTIVIRALS"/>
    <s v="Cidofovir"/>
    <s v="VALGANCICLOVIR"/>
    <s v="Prior Authorization"/>
    <s v="Std"/>
    <s v="Standard"/>
    <s v="Valcyte [valganciclovir] SSPA*"/>
    <s v="Approved - Verbal"/>
    <s v="Approved"/>
    <s v="Approved - Verbal"/>
    <s v="A"/>
    <s v="ASAP"/>
    <s v="Liver transplant status"/>
    <n v="0"/>
    <n v="0"/>
    <s v="NULL"/>
    <s v="69097027703"/>
    <s v="NULL"/>
    <s v="NULL"/>
    <s v="NULL"/>
    <s v="NULL"/>
    <s v="NULL"/>
    <s v="UINTA COUNTY SCHOOL DISTR"/>
    <s v="2025-06-04 11:02:06.000"/>
    <s v="VERBALAPP"/>
    <s v="DOCTOR"/>
    <s v="NULL"/>
    <s v="NULL"/>
    <s v="NULL"/>
    <s v="NULL"/>
    <s v="NULL"/>
    <s v="NULL"/>
    <s v="25098280334"/>
    <s v="266985499"/>
    <s v="266985499AND6/4/2025ANDVALGA"/>
    <x v="1"/>
    <s v=""/>
    <s v=""/>
    <s v=""/>
    <s v=""/>
    <n v="0"/>
    <n v="0"/>
    <s v=""/>
    <s v=""/>
    <n v="0"/>
    <n v="0"/>
    <n v="1"/>
    <x v="0"/>
    <s v="1255890075"/>
    <n v="0"/>
    <s v=""/>
    <s v=""/>
    <s v=""/>
    <s v=""/>
    <n v="1.65509259259259E-3"/>
    <x v="1"/>
    <n v="1"/>
    <n v="0"/>
    <n v="1"/>
  </r>
  <r>
    <s v="Z98"/>
    <s v="Unspecified"/>
    <s v=""/>
    <x v="21"/>
    <s v="OXYCODONE"/>
    <s v="RXCLAIM"/>
    <s v="MEDSURG"/>
    <d v="2025-04-18T15:55:09"/>
    <s v="25-096565058"/>
    <s v="LEE, PEGGY"/>
    <s v="W22070829601"/>
    <s v="AETNA - ACF - FI - WYOMING"/>
    <s v="7700"/>
    <s v="93353587"/>
    <s v="0737397100008-D"/>
    <s v="1124589262"/>
    <s v="Blaskowski, Natalie"/>
    <s v="Opioids IR - 7-Day Acute Pain Duration Limit with MME Limit and Post Limit"/>
    <s v="Prior Authorization"/>
    <s v="Standard"/>
    <s v="2025-04-18 15:55:07.000"/>
    <s v="2025-04-18 15:55:09.000"/>
    <d v="2025-04-18T15:54:32"/>
    <s v="Approved"/>
    <n v="2025"/>
    <n v="4"/>
    <s v="Met Plan Criteria"/>
    <s v="ePA"/>
    <s v="Closed"/>
    <s v="Clinical"/>
    <s v="NULL"/>
    <s v="Met Plan Criteria"/>
    <n v="2035"/>
    <s v="Met Plan Criteria"/>
    <s v="Met Plan Criteria"/>
    <s v="2025-04-18 15:55:09.000"/>
    <s v="2025-05-18 15:55:09.000"/>
    <s v="WY"/>
    <s v="LEE"/>
    <s v="PEGGY"/>
    <d v="1963-03-18T00:00:00"/>
    <n v="62"/>
    <s v="F"/>
    <s v="WY"/>
    <s v="oxyCODONE HCl 5MG OR TABS"/>
    <s v="65100075100310"/>
    <x v="26"/>
    <s v="1124589262"/>
    <s v="Natalie"/>
    <s v="Blaskowski"/>
    <s v="PARK CITY"/>
    <s v="UT"/>
    <s v="84060"/>
    <s v="1124589262"/>
    <s v="ANALGESICS - OPIOID"/>
    <s v="Alfentanil"/>
    <s v="OXYCODONE"/>
    <s v="Prior Authorization"/>
    <s v="Std"/>
    <s v="Standard"/>
    <s v="Opioids IR - 7-Day Acute Pain Duration Limit with MME Limit and Post Limit"/>
    <s v="ePA Approve"/>
    <s v="Approved"/>
    <s v="ePA Approve"/>
    <s v="A"/>
    <s v="ASAP"/>
    <s v="Other specified postprocedural states"/>
    <n v="0"/>
    <n v="0"/>
    <s v="NULL"/>
    <s v="00406055201"/>
    <s v="NULL"/>
    <s v="NULL"/>
    <s v="NULL"/>
    <s v="NULL"/>
    <s v="NULL"/>
    <s v="UINTA COUNTY SCHOOL DISTR"/>
    <s v="2025-04-18 15:55:11.000"/>
    <s v="EPAAPPROVE"/>
    <s v="PHARMACY"/>
    <s v="2025-04-18 15:55:12.000"/>
    <s v="EPAAPPROVE"/>
    <s v="DOCTOR"/>
    <s v="NULL"/>
    <s v="NULL"/>
    <s v="NULL"/>
    <s v="25096565058"/>
    <s v="220708296"/>
    <s v="220708296AND4/18/2025ANDOXYCO"/>
    <x v="1"/>
    <s v=""/>
    <s v=""/>
    <s v=""/>
    <s v=""/>
    <n v="0"/>
    <n v="0"/>
    <s v=""/>
    <s v=""/>
    <n v="0"/>
    <n v="0"/>
    <n v="1"/>
    <x v="4"/>
    <s v="1124589262"/>
    <n v="0"/>
    <s v=""/>
    <s v=""/>
    <s v=""/>
    <s v=""/>
    <n v="2.31481481481481E-5"/>
    <x v="1"/>
    <n v="1"/>
    <n v="0"/>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0EEBCCA-10EA-4C24-9D96-215241ACE45D}" name="PivotTable2" cacheId="0" applyNumberFormats="0" applyBorderFormats="0" applyFontFormats="0" applyPatternFormats="0" applyAlignmentFormats="0" applyWidthHeightFormats="1" dataCaption="Values" missingCaption="-" updatedVersion="8" minRefreshableVersion="3" itemPrintTitles="1" createdVersion="8" indent="0" outline="1" outlineData="1" multipleFieldFilters="0" rowHeaderCaption="Decision">
  <location ref="A12:D15" firstHeaderRow="0" firstDataRow="1" firstDataCol="1" rowPageCount="4" colPageCount="1"/>
  <pivotFields count="113">
    <pivotField showAll="0"/>
    <pivotField showAll="0"/>
    <pivotField showAll="0"/>
    <pivotField name="Drug:" axis="axisPage" showAll="0">
      <items count="23">
        <item x="8"/>
        <item x="9"/>
        <item x="19"/>
        <item x="17"/>
        <item x="15"/>
        <item x="10"/>
        <item x="11"/>
        <item x="2"/>
        <item x="12"/>
        <item x="21"/>
        <item x="16"/>
        <item x="18"/>
        <item x="5"/>
        <item x="14"/>
        <item x="6"/>
        <item x="3"/>
        <item x="13"/>
        <item x="20"/>
        <item x="1"/>
        <item x="4"/>
        <item x="0"/>
        <item x="7"/>
        <item t="default"/>
      </items>
    </pivotField>
    <pivotField showAll="0"/>
    <pivotField showAll="0"/>
    <pivotField showAll="0"/>
    <pivotField numFmtId="22"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22"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22" showAll="0"/>
    <pivotField showAll="0"/>
    <pivotField showAll="0"/>
    <pivotField showAll="0"/>
    <pivotField showAll="0"/>
    <pivotField showAll="0"/>
    <pivotField name="ICD10" axis="axisPage" multipleItemSelectionAllowed="1" showAll="0">
      <items count="28">
        <item x="1"/>
        <item x="0"/>
        <item x="2"/>
        <item x="4"/>
        <item x="3"/>
        <item x="5"/>
        <item x="7"/>
        <item x="6"/>
        <item x="8"/>
        <item x="9"/>
        <item x="10"/>
        <item x="11"/>
        <item x="12"/>
        <item x="13"/>
        <item x="14"/>
        <item x="15"/>
        <item x="16"/>
        <item x="17"/>
        <item x="18"/>
        <item x="20"/>
        <item x="19"/>
        <item x="21"/>
        <item x="22"/>
        <item x="23"/>
        <item x="24"/>
        <item x="25"/>
        <item x="2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ame="Denial Reason:" axis="axisPage" showAll="0">
      <items count="5">
        <item x="1"/>
        <item x="3"/>
        <item x="2"/>
        <item x="0"/>
        <item t="default"/>
      </items>
    </pivotField>
    <pivotField showAll="0"/>
    <pivotField showAll="0"/>
    <pivotField showAll="0"/>
    <pivotField showAll="0"/>
    <pivotField showAll="0"/>
    <pivotField showAll="0"/>
    <pivotField showAll="0"/>
    <pivotField showAll="0"/>
    <pivotField showAll="0"/>
    <pivotField showAll="0"/>
    <pivotField showAll="0"/>
    <pivotField name="Provider Specialty:" axis="axisPage" showAll="0">
      <items count="11">
        <item x="8"/>
        <item x="2"/>
        <item x="3"/>
        <item x="9"/>
        <item x="0"/>
        <item x="6"/>
        <item x="7"/>
        <item x="4"/>
        <item x="1"/>
        <item x="5"/>
        <item t="default"/>
      </items>
    </pivotField>
    <pivotField showAll="0"/>
    <pivotField showAll="0"/>
    <pivotField showAll="0"/>
    <pivotField showAll="0"/>
    <pivotField showAll="0"/>
    <pivotField showAll="0"/>
    <pivotField showAll="0"/>
    <pivotField axis="axisRow" showAll="0">
      <items count="4">
        <item x="1"/>
        <item x="0"/>
        <item m="1" x="2"/>
        <item t="default"/>
      </items>
    </pivotField>
    <pivotField dataField="1" showAll="0"/>
    <pivotField dataField="1" showAll="0"/>
    <pivotField showAll="0"/>
  </pivotFields>
  <rowFields count="1">
    <field x="109"/>
  </rowFields>
  <rowItems count="3">
    <i>
      <x/>
    </i>
    <i>
      <x v="1"/>
    </i>
    <i t="grand">
      <x/>
    </i>
  </rowItems>
  <colFields count="1">
    <field x="-2"/>
  </colFields>
  <colItems count="3">
    <i>
      <x/>
    </i>
    <i i="1">
      <x v="1"/>
    </i>
    <i i="2">
      <x v="2"/>
    </i>
  </colItems>
  <pageFields count="4">
    <pageField fld="101" hier="-1"/>
    <pageField fld="3" hier="-1"/>
    <pageField fld="89" hier="-1"/>
    <pageField fld="46" hier="-1"/>
  </pageFields>
  <dataFields count="3">
    <dataField name="Prior_Auth_Approvals" fld="110" baseField="6" baseItem="0"/>
    <dataField name="Prior_Auth_Denials" fld="111" baseField="6" baseItem="0"/>
    <dataField name="Turn_Around_Time_Days" fld="68" subtotal="average" baseField="6" baseItem="0"/>
  </dataFields>
  <formats count="11">
    <format dxfId="41">
      <pivotArea outline="0" collapsedLevelsAreSubtotals="1" fieldPosition="0"/>
    </format>
    <format dxfId="40">
      <pivotArea dataOnly="0" labelOnly="1" outline="0" fieldPosition="0">
        <references count="1">
          <reference field="4294967294" count="2">
            <x v="0"/>
            <x v="1"/>
          </reference>
        </references>
      </pivotArea>
    </format>
    <format dxfId="39">
      <pivotArea type="all" dataOnly="0" outline="0" fieldPosition="0"/>
    </format>
    <format dxfId="38">
      <pivotArea outline="0" collapsedLevelsAreSubtotals="1" fieldPosition="0"/>
    </format>
    <format dxfId="37">
      <pivotArea field="109" type="button" dataOnly="0" labelOnly="1" outline="0" axis="axisRow" fieldPosition="0"/>
    </format>
    <format dxfId="36">
      <pivotArea dataOnly="0" labelOnly="1" fieldPosition="0">
        <references count="1">
          <reference field="109" count="0"/>
        </references>
      </pivotArea>
    </format>
    <format dxfId="35">
      <pivotArea dataOnly="0" labelOnly="1" grandRow="1" outline="0" fieldPosition="0"/>
    </format>
    <format dxfId="34">
      <pivotArea dataOnly="0" labelOnly="1" outline="0" fieldPosition="0">
        <references count="1">
          <reference field="4294967294" count="2">
            <x v="0"/>
            <x v="1"/>
          </reference>
        </references>
      </pivotArea>
    </format>
    <format dxfId="33">
      <pivotArea collapsedLevelsAreSubtotals="1" fieldPosition="0">
        <references count="2">
          <reference field="4294967294" count="1" selected="0">
            <x v="2"/>
          </reference>
          <reference field="109" count="1">
            <x v="0"/>
          </reference>
        </references>
      </pivotArea>
    </format>
    <format dxfId="32">
      <pivotArea collapsedLevelsAreSubtotals="1" fieldPosition="0">
        <references count="2">
          <reference field="4294967294" count="1" selected="0">
            <x v="2"/>
          </reference>
          <reference field="109" count="1">
            <x v="1"/>
          </reference>
        </references>
      </pivotArea>
    </format>
    <format dxfId="31">
      <pivotArea field="109" grandRow="1" outline="0" collapsedLevelsAreSubtotals="1" axis="axisRow" fieldPosition="0">
        <references count="1">
          <reference field="4294967294"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F9DA64-7335-43E4-873C-6097CC5DAF42}" name="Table2" displayName="Table2" ref="A17:E18" totalsRowShown="0" headerRowDxfId="30" tableBorderDxfId="29">
  <tableColumns count="5">
    <tableColumn id="1" xr3:uid="{02289834-1412-4C09-BD6D-5F87623B5D5C}" name="Total Count" dataDxfId="28" dataCellStyle="Comma">
      <calculatedColumnFormula>+GETPIVOTDATA("Prior_Auth_Approvals",$A$12)+GETPIVOTDATA("Prior_Auth_Denials",$A$12)</calculatedColumnFormula>
    </tableColumn>
    <tableColumn id="2" xr3:uid="{80472B6D-6613-483D-A404-AE9B62AE7E27}" name="Approved" dataDxfId="27" dataCellStyle="Comma">
      <calculatedColumnFormula>+GETPIVOTDATA("Prior_Auth_Approvals",$A$12)</calculatedColumnFormula>
    </tableColumn>
    <tableColumn id="3" xr3:uid="{48A92DEE-C08B-4E51-A47A-81CA6B0F7372}" name="%Approved" dataDxfId="26" dataCellStyle="Percent">
      <calculatedColumnFormula>IFERROR(+B18/A18,0)</calculatedColumnFormula>
    </tableColumn>
    <tableColumn id="4" xr3:uid="{1C100A8C-FC1B-4C3A-9620-34A264F378B1}" name="Denied" dataDxfId="25" dataCellStyle="Comma">
      <calculatedColumnFormula>+GETPIVOTDATA("Prior_Auth_Denials",$A$12)</calculatedColumnFormula>
    </tableColumn>
    <tableColumn id="5" xr3:uid="{BB8C9364-4934-4F0B-84A5-98B50FEF1A57}" name="%Denied" dataDxfId="24" dataCellStyle="Percent">
      <calculatedColumnFormula>IFERROR(+D18/A18,0)</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6238517-74C9-4197-B21D-A6E61E3F63FD}" name="Appeals" displayName="Appeals" ref="A20:E21" totalsRowShown="0" headerRowDxfId="23" tableBorderDxfId="22">
  <tableColumns count="5">
    <tableColumn id="1" xr3:uid="{43F390F5-B388-457B-8DCA-F026197BD794}" name="Total Count" dataDxfId="21" dataCellStyle="Comma"/>
    <tableColumn id="2" xr3:uid="{531751BD-DACB-4AF3-AE73-EB7020AFFE93}" name="Overturned" dataDxfId="20" dataCellStyle="Comma"/>
    <tableColumn id="3" xr3:uid="{590F70C9-05EF-4DAF-8D82-2A498BB47F11}" name="%Overturned" dataDxfId="19" dataCellStyle="Percent"/>
    <tableColumn id="4" xr3:uid="{B76F7F78-09A0-4202-B17B-56665DAD5AE0}" name="UpHeld" dataDxfId="18" dataCellStyle="Comma"/>
    <tableColumn id="5" xr3:uid="{4D92791A-4B7B-47BD-B714-8C59C8AA1469}" name="%UpHeld" dataDxfId="17" dataCellStyle="Percent">
      <calculatedColumnFormula>IFERROR(+D21/A21,0)</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ECAA133-D441-479D-9EF6-B75D35DF9EA4}" name="DenialsAppealed" displayName="DenialsAppealed" ref="A26:A27" totalsRowShown="0" headerRowDxfId="16" dataDxfId="0" tableBorderDxfId="15" dataCellStyle="Percent">
  <tableColumns count="1">
    <tableColumn id="1" xr3:uid="{C8A194EE-832D-444C-A75E-13941C64EF5D}" name="%Appealed" dataDxfId="1" dataCellStyle="Percen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0688B0-03BB-42A9-8FAB-6DA0B91A6D50}" name="TurnAroundTime" displayName="TurnAroundTime" ref="A29:A30" totalsRowShown="0" headerRowDxfId="14" dataDxfId="13" tableBorderDxfId="12" dataCellStyle="Comma">
  <tableColumns count="1">
    <tableColumn id="1" xr3:uid="{FDC53470-7DAD-40AB-B918-885C3350648F}" name="Average (Days)" dataDxfId="11" dataCellStyle="Comma">
      <calculatedColumnFormula>+GETPIVOTDATA("Turn_Around_Time_Days",$A$12)</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2632317-462D-4C2F-AFD3-4FFD3C5B0F2D}" name="ExternalReviewAppeals11" displayName="ExternalReviewAppeals11" ref="A23:E24" totalsRowShown="0" headerRowDxfId="10" tableBorderDxfId="9">
  <tableColumns count="5">
    <tableColumn id="1" xr3:uid="{3D88F1C9-A345-4234-BBDF-50121610970E}" name="Total Count" dataDxfId="8" dataCellStyle="Comma"/>
    <tableColumn id="2" xr3:uid="{F764B238-C337-4DEE-9296-98B418FF3D13}" name="Overturned" dataDxfId="7" dataCellStyle="Comma"/>
    <tableColumn id="3" xr3:uid="{FBB70781-1D3E-44B0-8044-1705199D162B}" name="%Overturned" dataDxfId="6" dataCellStyle="Percent"/>
    <tableColumn id="4" xr3:uid="{376822CB-C193-4DDF-B325-9D7348F4A815}" name="UpHeld" dataDxfId="5" dataCellStyle="Comma"/>
    <tableColumn id="5" xr3:uid="{D472AC19-84B8-4D6C-B864-8CA7DA79A1B5}" name="%UpHeld" dataDxfId="4" dataCellStyle="Percent"/>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06C4DFF-412A-4530-B46D-958763FA8AAA}" name="Table15" displayName="Table15" ref="A1:B1819" totalsRowShown="0" headerRowDxfId="3" tableBorderDxfId="2">
  <autoFilter ref="A1:B1819" xr:uid="{6DE3EDB3-F69B-4C84-AABF-8E00304B7DC9}"/>
  <tableColumns count="2">
    <tableColumn id="1" xr3:uid="{314E93D9-A80B-40B5-A907-BF0A321ECD37}" name="ICD10 Category"/>
    <tableColumn id="2" xr3:uid="{7EC8F7F1-F553-46C0-A54A-3AFABB29C950}" name="Descriptio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2099512-BD3A-4D49-9B6D-5339FCB2275F}" name="Table1" displayName="Table1" ref="A1:DI35" totalsRowShown="0">
  <autoFilter ref="A1:DI35" xr:uid="{62099512-BD3A-4D49-9B6D-5339FCB2275F}"/>
  <tableColumns count="113">
    <tableColumn id="1" xr3:uid="{C83D21A9-DC2C-467D-9BDB-CC877AF4704C}" name="new_short_code"/>
    <tableColumn id="2" xr3:uid="{F1945DF2-6825-4B2E-B9F6-73EAC4FD2EF9}" name="short_desc"/>
    <tableColumn id="3" xr3:uid="{E2822261-C8C6-448E-9D62-0E3655E8FC18}" name="icd_marker"/>
    <tableColumn id="4" xr3:uid="{A7DBF523-C84C-47F1-BD43-8C6B51C92956}" name="drug"/>
    <tableColumn id="5" xr3:uid="{D94B9241-977B-4BE3-A074-872ED754838E}" name="new_drug"/>
    <tableColumn id="6" xr3:uid="{26E6F283-53C6-4342-8F8D-1D9E1D8C0774}" name="adjudication_platform"/>
    <tableColumn id="7" xr3:uid="{606216CF-D8F4-4206-85CF-2F41567B86FD}" name="drug_type"/>
    <tableColumn id="8" xr3:uid="{D7D0AFC2-1752-4829-B46C-19C63C34AC05}" name="decision_date"/>
    <tableColumn id="9" xr3:uid="{D30C1552-3D21-4863-985F-3A87854837B0}" name="pa_number"/>
    <tableColumn id="10" xr3:uid="{0C117F64-CD53-4178-9CEF-CF8E0D95A14B}" name="patient_name"/>
    <tableColumn id="11" xr3:uid="{6FBE0735-598C-4E18-BC46-E927A54F6970}" name="member_id"/>
    <tableColumn id="12" xr3:uid="{5B687542-ABF5-477C-A5B4-B2CDF58626B2}" name="client_name"/>
    <tableColumn id="13" xr3:uid="{02378777-841D-44BD-BF6E-4DF9B8CDCA3C}" name="carrier_cd"/>
    <tableColumn id="14" xr3:uid="{A47AD124-2630-40F3-98FB-47CA7B352D2F}" name="account_id"/>
    <tableColumn id="15" xr3:uid="{D433038B-880A-4499-AEF5-4DDD83314EE9}" name="group_id"/>
    <tableColumn id="16" xr3:uid="{4B94C5BC-8308-4443-A438-ED3BB4E03C0F}" name="prescriber_id"/>
    <tableColumn id="17" xr3:uid="{3A675D2C-DE81-41D0-BDCD-9FA740D10B04}" name="prescriber_name"/>
    <tableColumn id="18" xr3:uid="{E2496593-BEB9-4019-9A03-344F457726BB}" name="pa_class"/>
    <tableColumn id="19" xr3:uid="{51EAF413-ABE2-49C3-B4A9-2FD1DC2839BE}" name="request_type"/>
    <tableColumn id="20" xr3:uid="{2F4E9706-1B8B-4687-B46D-5F5685F10BF3}" name="urgent_indicator"/>
    <tableColumn id="21" xr3:uid="{907E2F2B-9E6C-40EE-B0B8-22C329A2CC28}" name="request_date"/>
    <tableColumn id="22" xr3:uid="{4B87C51E-D9EF-4EEF-B995-78A8035F1656}" name="criteria_date"/>
    <tableColumn id="23" xr3:uid="{DF026384-858C-47AE-B622-2E65CD428264}" name="created_date"/>
    <tableColumn id="24" xr3:uid="{B97E1BB9-ED67-40C8-82F1-CADCF83728EB}" name="decision"/>
    <tableColumn id="25" xr3:uid="{24831FA0-09C9-42DE-8402-8C9A63065133}" name="reporting_year_calc"/>
    <tableColumn id="26" xr3:uid="{3443A0EA-BF2D-46E0-B1FF-ADDE08798075}" name="reporting_month_calc"/>
    <tableColumn id="27" xr3:uid="{05DF5437-82DF-4B10-BC0F-60680FA77E24}" name="comments"/>
    <tableColumn id="28" xr3:uid="{35D79DDF-C302-44DA-97AF-4890A73615B3}" name="paorigin_code"/>
    <tableColumn id="29" xr3:uid="{B2C20651-4E9B-42C1-8DC1-7FDBCD8782CE}" name="pastatus_code"/>
    <tableColumn id="30" xr3:uid="{D75908B1-70C3-4986-B34A-7525B507BCD7}" name="patype_code"/>
    <tableColumn id="31" xr3:uid="{27F45102-1B68-4178-BB04-AEC5EFE953B5}" name="englishresnotes"/>
    <tableColumn id="32" xr3:uid="{A273A1C0-5A5B-4644-8D51-C4070D243E13}" name="resolutionenglish"/>
    <tableColumn id="33" xr3:uid="{299E8499-90E2-4CF9-9652-D37DCC913368}" name="reasoncode"/>
    <tableColumn id="34" xr3:uid="{F98BEC69-B015-4B27-9F24-FC0F6A9A02D9}" name="reason_description"/>
    <tableColumn id="35" xr3:uid="{81A9ADD0-8057-49ED-97CF-0AF88E40A6EB}" name="resolution_notes_calc"/>
    <tableColumn id="36" xr3:uid="{AB73C449-B5E1-41E1-8900-BD71B5FED924}" name="paapprovalstartdate"/>
    <tableColumn id="37" xr3:uid="{1B11E897-6412-4F8E-9B41-F6CD1B009998}" name="paapprovalexpiredate"/>
    <tableColumn id="38" xr3:uid="{3F4E99EC-5EDA-4567-B0C3-63157156E365}" name="level6code"/>
    <tableColumn id="39" xr3:uid="{91FEA805-D38D-4AFB-A3A7-C39F6623424D}" name="memberlastname"/>
    <tableColumn id="40" xr3:uid="{85C75726-BA32-4E18-A47D-6FB73ECD056F}" name="memberfirstname"/>
    <tableColumn id="41" xr3:uid="{1299FC83-70E1-44DC-9AE9-CA478877954B}" name="memberdob"/>
    <tableColumn id="42" xr3:uid="{D5599F77-5753-4D10-AF99-B4058385BA26}" name="memberage"/>
    <tableColumn id="43" xr3:uid="{E5B3DE10-7B67-41B1-807B-7DA42F867428}" name="gender"/>
    <tableColumn id="44" xr3:uid="{EF20E2D6-5893-4F86-8D32-AC039B60757C}" name="memberstate"/>
    <tableColumn id="45" xr3:uid="{6AF36D60-F969-4AB8-BB52-07C296D46AE8}" name="approveddrug"/>
    <tableColumn id="46" xr3:uid="{031EAB68-14A9-4A10-A3DD-BFCA158A9CFB}" name="gpi"/>
    <tableColumn id="47" xr3:uid="{96615EBE-3464-4420-8B98-19E78882C2C1}" name="icd_code"/>
    <tableColumn id="48" xr3:uid="{0EE266B1-506C-4E2E-9680-6B08F997D7FE}" name="prvdr_npi"/>
    <tableColumn id="49" xr3:uid="{2C59A0B0-8B26-4D01-8FA3-B5119B4E8F2C}" name="physicianfirstname"/>
    <tableColumn id="50" xr3:uid="{585BC540-EF2B-4206-92DB-A68F6369AC11}" name="physicianlastname"/>
    <tableColumn id="51" xr3:uid="{659FF535-79C0-4006-A57F-09D5FE002703}" name="physiciancity"/>
    <tableColumn id="52" xr3:uid="{E9E464BB-3AC6-4675-9246-09A1285FC886}" name="physicianstate"/>
    <tableColumn id="53" xr3:uid="{719A032B-FA43-429F-81E7-D6B19625DB39}" name="physicianzip"/>
    <tableColumn id="54" xr3:uid="{AD765E4A-BB3F-476B-B1AD-79A7EF2A1C99}" name="physicianid"/>
    <tableColumn id="55" xr3:uid="{2E2075F5-FC23-4FDC-8C96-7516B9FBC83C}" name="gpi_2_class"/>
    <tableColumn id="56" xr3:uid="{FC717512-8A72-489A-8DCF-AD144C07EB7F}" name="gpi_6_class"/>
    <tableColumn id="57" xr3:uid="{04754841-B105-4F0F-A5F0-C912C1BECAC3}" name="short_drug_name"/>
    <tableColumn id="58" xr3:uid="{1F124464-1DD2-4EB1-8854-837684E99045}" name="appeallevel_name"/>
    <tableColumn id="59" xr3:uid="{3685D8A4-0683-42B5-94A1-85C0CA678E00}" name="priority_short_name"/>
    <tableColumn id="60" xr3:uid="{3845B9C3-A8B7-44F8-A711-64C7E8DE2103}" name="priority_long_name"/>
    <tableColumn id="61" xr3:uid="{CFBAF46E-6BBB-48A8-B71B-F3110AA0C0B4}" name="description"/>
    <tableColumn id="62" xr3:uid="{3BFB5BE0-4F64-4CE4-B5E7-E4DF75080989}" name="outcome_displaytext"/>
    <tableColumn id="63" xr3:uid="{C63E515D-3C93-48B4-883B-2C3CE975F256}" name="decision_name"/>
    <tableColumn id="64" xr3:uid="{18AB33DB-BAA5-46D7-83D2-4DDAC916009A}" name="outcome_description"/>
    <tableColumn id="65" xr3:uid="{7A025653-97E3-43AC-8B69-1EBCEA4C3658}" name="decision_code"/>
    <tableColumn id="66" xr3:uid="{7F43C042-01B9-4726-90AB-7CCB987A7F64}" name="schema_name"/>
    <tableColumn id="67" xr3:uid="{0516AB04-165F-4F13-B0E3-8B22987E99EB}" name="icd_condition"/>
    <tableColumn id="68" xr3:uid="{C4A295C3-794A-4CFB-8AC3-32410217E76A}" name="pg_tat"/>
    <tableColumn id="69" xr3:uid="{349633F9-170A-4366-AF66-8EB9F903D6CA}" name="tat"/>
    <tableColumn id="70" xr3:uid="{04E8712E-00AB-47F7-B1FD-99BD07426F99}" name="peer_to_peer"/>
    <tableColumn id="71" xr3:uid="{7944CA64-03F3-4242-A669-6CABCAD2300C}" name="ndc"/>
    <tableColumn id="72" xr3:uid="{657C5E2D-EA48-4A37-9815-EDED52B2D0EC}" name="med_review_date"/>
    <tableColumn id="73" xr3:uid="{EE73294F-C9B1-40DA-882B-511DC0081CB4}" name="med_reviewer"/>
    <tableColumn id="74" xr3:uid="{34BC9767-BD0B-47B7-BE8A-E8DD5137B4CD}" name="med_reviewer_cert"/>
    <tableColumn id="75" xr3:uid="{55111533-037F-4FFC-837A-EA4EE0C3A775}" name="med_reviewerfn"/>
    <tableColumn id="76" xr3:uid="{A4EC0313-9F4E-436E-B0D5-C3CB796B122A}" name="med_reviewerln"/>
    <tableColumn id="77" xr3:uid="{11AC4DA3-A52C-41C1-AB6B-C6D11EB8F859}" name="legal_entity"/>
    <tableColumn id="78" xr3:uid="{1527F4D4-4E4F-4141-AFF4-0C434DB5BE39}" name="add_info_date1"/>
    <tableColumn id="79" xr3:uid="{E855DE42-9C53-4671-A111-D255C63EEE8E}" name="outcome_code1"/>
    <tableColumn id="80" xr3:uid="{C91FD04E-297E-4D9A-AA2A-346C44CC62CD}" name="recipient1"/>
    <tableColumn id="81" xr3:uid="{E18D68C5-DAF2-42D8-B0D6-99600B89AACD}" name="add_info_date2"/>
    <tableColumn id="82" xr3:uid="{76B84982-7FE1-46CA-A040-9339484CE777}" name="outcome_code2"/>
    <tableColumn id="83" xr3:uid="{968F2F70-85A3-440F-854D-709BA52B0B37}" name="recipient2"/>
    <tableColumn id="84" xr3:uid="{A9FAFA06-F4E1-4F95-B28C-D974D2AD52AC}" name="add_info_date3"/>
    <tableColumn id="85" xr3:uid="{E14F6571-1363-4D57-91CD-95C071A22662}" name="outcome_code3"/>
    <tableColumn id="86" xr3:uid="{C630978C-A3CC-4475-A5DB-1F55BC9242A5}" name="recipient3"/>
    <tableColumn id="87" xr3:uid="{7C3A7190-E121-4A7A-9CED-16745A3F6295}" name="pa_number_"/>
    <tableColumn id="88" xr3:uid="{98695209-7D36-4CA2-867E-A03202DF374D}" name="dmmi"/>
    <tableColumn id="89" xr3:uid="{6200D8FE-ED8B-4F54-A672-65F64853CB8A}" name="mddj"/>
    <tableColumn id="90" xr3:uid="{8DCB707D-BD34-47FD-B557-2F546915A409}" name="new_reason"/>
    <tableColumn id="91" xr3:uid="{E40A2F90-8782-4439-9579-8DAAC04C486A}" name="step_flg"/>
    <tableColumn id="92" xr3:uid="{B415E8AF-209B-4693-B454-46148F3FEAAE}" name="ql_flg"/>
    <tableColumn id="93" xr3:uid="{3BEBC305-FF2C-4C4F-9752-B039656A3151}" name="mednecc_flg"/>
    <tableColumn id="94" xr3:uid="{2D9F17D8-B96C-4DD0-8B77-A6577B0338C0}" name="clinical_flg"/>
    <tableColumn id="95" xr3:uid="{1F439C40-3D54-4CEB-9702-D59124BF4A3F}" name="tier_flg"/>
    <tableColumn id="96" xr3:uid="{15D67CE7-D841-4F7B-8336-F566DCC8042A}" name="exp_flg"/>
    <tableColumn id="97" xr3:uid="{26BBEB73-405F-4665-8EFA-3395FADA7598}" name="non_covered_formulary_flg"/>
    <tableColumn id="98" xr3:uid="{0DC3D438-D79C-48C9-AF69-892EE3DCECB3}" name="non_covered_plan_flg"/>
    <tableColumn id="99" xr3:uid="{95F40C83-A816-42F6-A0F0-4E8E9B84FDDF}" name="mh_flg"/>
    <tableColumn id="100" xr3:uid="{14F165CA-7B1B-49E3-A201-3D719C5D1558}" name="sud_flg"/>
    <tableColumn id="101" xr3:uid="{2F3F7462-ED7F-4959-8049-F77E0D6A7E99}" name="msurg_flg"/>
    <tableColumn id="102" xr3:uid="{F3CC1CB5-7333-4F93-9743-0C875DFC1892}" name="specialty.y"/>
    <tableColumn id="103" xr3:uid="{D2CBD3E3-65CE-4DB9-BD10-ED45BDE522FD}" name="npi"/>
    <tableColumn id="104" xr3:uid="{33E338F1-68CD-4A8C-8CDF-94B7D185FD8A}" name="split_marker"/>
    <tableColumn id="105" xr3:uid="{5E84658F-A7AB-4084-979B-D7BBE80DCBD0}" name="first_name"/>
    <tableColumn id="106" xr3:uid="{1619FABC-9C0D-4196-8B10-779B920D6FEC}" name="last_name"/>
    <tableColumn id="107" xr3:uid="{35B307BA-1DAE-4244-9E35-2150AAC31B2B}" name="specialty.x"/>
    <tableColumn id="108" xr3:uid="{CCC73BBC-8C73-4900-89BB-4549AA74CB45}" name="specialty.y_new_specs"/>
    <tableColumn id="109" xr3:uid="{BC2027FC-24F6-412E-9F5B-656183FD64EB}" name="iTAT"/>
    <tableColumn id="110" xr3:uid="{193124B1-1AD5-4C59-A5B5-528719CBF6BD}" name="PAuths"/>
    <tableColumn id="111" xr3:uid="{120C7009-6369-4846-BCE3-59ED1CC3D9F7}" name="pauths_approved"/>
    <tableColumn id="112" xr3:uid="{8596A269-2BE0-454A-8A51-0ABCDD34BC15}" name="pauths_denied"/>
    <tableColumn id="113" xr3:uid="{11F40E3F-713D-47D9-8AF8-B5EC9E070B1B}" name="count_pa"/>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drawing" Target="../drawings/drawing1.xml"/><Relationship Id="rId7" Type="http://schemas.openxmlformats.org/officeDocument/2006/relationships/table" Target="../tables/table4.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E0570-E22B-4C9F-99AA-14875A394535}">
  <sheetPr codeName="Sheet2"/>
  <dimension ref="C21:H27"/>
  <sheetViews>
    <sheetView workbookViewId="0">
      <selection activeCell="J30" sqref="J30"/>
    </sheetView>
  </sheetViews>
  <sheetFormatPr defaultRowHeight="15" x14ac:dyDescent="0.25"/>
  <cols>
    <col min="3" max="4" width="10.7109375" bestFit="1" customWidth="1"/>
    <col min="5" max="5" width="9.5703125" bestFit="1" customWidth="1"/>
    <col min="6" max="6" width="9.7109375" bestFit="1" customWidth="1"/>
    <col min="7" max="7" width="9.42578125" bestFit="1" customWidth="1"/>
    <col min="8" max="8" width="9.28515625" bestFit="1" customWidth="1"/>
  </cols>
  <sheetData>
    <row r="21" spans="3:8" x14ac:dyDescent="0.25">
      <c r="C21" s="2" t="e">
        <f>+GETPIVOTDATA("Prior Auths",#REF!)</f>
        <v>#REF!</v>
      </c>
      <c r="D21" s="2" t="e">
        <f>+GETPIVOTDATA("Approved",#REF!)</f>
        <v>#REF!</v>
      </c>
      <c r="E21" s="3" t="e">
        <f>+GETPIVOTDATA("%Approved",#REF!)</f>
        <v>#REF!</v>
      </c>
      <c r="F21" s="2" t="e">
        <f>+GETPIVOTDATA("Denied",#REF!)</f>
        <v>#REF!</v>
      </c>
      <c r="G21" s="3" t="e">
        <f>+GETPIVOTDATA("%Denied",#REF!)</f>
        <v>#REF!</v>
      </c>
    </row>
    <row r="24" spans="3:8" x14ac:dyDescent="0.25">
      <c r="C24" s="2" t="e">
        <f>+GETPIVOTDATA("Appeals ",#REF!)</f>
        <v>#REF!</v>
      </c>
      <c r="D24" s="3" t="e">
        <f>+GETPIVOTDATA("%Appealed",#REF!)</f>
        <v>#REF!</v>
      </c>
      <c r="E24" s="2" t="e">
        <f>+GETPIVOTDATA("Overturned",#REF!)</f>
        <v>#REF!</v>
      </c>
      <c r="F24" s="3" t="e">
        <f>+GETPIVOTDATA("%Overturned",#REF!)</f>
        <v>#REF!</v>
      </c>
      <c r="G24" s="2" t="e">
        <f>+GETPIVOTDATA("Upheld",#REF!)</f>
        <v>#REF!</v>
      </c>
      <c r="H24" s="3" t="e">
        <f>+GETPIVOTDATA("%Upheld",#REF!)</f>
        <v>#REF!</v>
      </c>
    </row>
    <row r="27" spans="3:8" x14ac:dyDescent="0.25">
      <c r="C27" s="2" t="e">
        <f>+GETPIVOTDATA("IRO_Appeals ",#REF!)</f>
        <v>#REF!</v>
      </c>
      <c r="D27" s="3" t="e">
        <f>+GETPIVOTDATA("%IRO_Appeals",#REF!)</f>
        <v>#REF!</v>
      </c>
      <c r="E27" s="2" t="e">
        <f>+GETPIVOTDATA("IRO_Overturned",#REF!)</f>
        <v>#REF!</v>
      </c>
      <c r="F27" s="3" t="e">
        <f>+GETPIVOTDATA("%IRO_Overturned",#REF!)</f>
        <v>#REF!</v>
      </c>
      <c r="G27" s="2" t="e">
        <f>+GETPIVOTDATA("IRO_UpHeld",#REF!)</f>
        <v>#REF!</v>
      </c>
      <c r="H27" s="3" t="e">
        <f>+GETPIVOTDATA("%IRO_Upheld",#REF!)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558E7-F138-4930-8F79-D3FE8B077055}">
  <sheetPr>
    <tabColor theme="0"/>
  </sheetPr>
  <dimension ref="A1:G30"/>
  <sheetViews>
    <sheetView tabSelected="1" workbookViewId="0">
      <selection activeCell="C27" sqref="C27"/>
    </sheetView>
  </sheetViews>
  <sheetFormatPr defaultRowHeight="15" x14ac:dyDescent="0.25"/>
  <cols>
    <col min="1" max="1" width="32.7109375" customWidth="1"/>
    <col min="2" max="2" width="20.7109375" bestFit="1" customWidth="1"/>
    <col min="3" max="3" width="18.42578125" bestFit="1" customWidth="1"/>
    <col min="4" max="4" width="23.5703125" bestFit="1" customWidth="1"/>
    <col min="5" max="5" width="19.7109375" bestFit="1" customWidth="1"/>
    <col min="6" max="6" width="15.85546875" bestFit="1" customWidth="1"/>
    <col min="7" max="7" width="23.5703125" style="9" bestFit="1" customWidth="1"/>
    <col min="8" max="8" width="15.85546875" bestFit="1" customWidth="1"/>
    <col min="9" max="9" width="23.5703125" bestFit="1" customWidth="1"/>
    <col min="10" max="10" width="33.42578125" bestFit="1" customWidth="1"/>
    <col min="11" max="11" width="25.5703125" customWidth="1"/>
  </cols>
  <sheetData>
    <row r="1" spans="1:7" ht="18.75" x14ac:dyDescent="0.25">
      <c r="A1" s="5" t="s">
        <v>3692</v>
      </c>
    </row>
    <row r="2" spans="1:7" ht="18.75" x14ac:dyDescent="0.25">
      <c r="A2" s="5" t="s">
        <v>3676</v>
      </c>
      <c r="B2" s="5"/>
    </row>
    <row r="3" spans="1:7" x14ac:dyDescent="0.25">
      <c r="A3" s="7" t="s">
        <v>22</v>
      </c>
    </row>
    <row r="4" spans="1:7" x14ac:dyDescent="0.25">
      <c r="A4" t="s">
        <v>3680</v>
      </c>
    </row>
    <row r="5" spans="1:7" x14ac:dyDescent="0.25">
      <c r="A5" t="s">
        <v>23</v>
      </c>
    </row>
    <row r="6" spans="1:7" x14ac:dyDescent="0.25">
      <c r="A6" t="s">
        <v>24</v>
      </c>
    </row>
    <row r="7" spans="1:7" x14ac:dyDescent="0.25">
      <c r="A7" s="12" t="s">
        <v>20</v>
      </c>
      <c r="B7" s="14" t="s">
        <v>18</v>
      </c>
    </row>
    <row r="8" spans="1:7" x14ac:dyDescent="0.25">
      <c r="A8" s="12" t="s">
        <v>21</v>
      </c>
      <c r="B8" s="14" t="s">
        <v>18</v>
      </c>
    </row>
    <row r="9" spans="1:7" x14ac:dyDescent="0.25">
      <c r="A9" s="12" t="s">
        <v>3691</v>
      </c>
      <c r="B9" s="14" t="s">
        <v>18</v>
      </c>
    </row>
    <row r="10" spans="1:7" x14ac:dyDescent="0.25">
      <c r="A10" s="12" t="s">
        <v>34</v>
      </c>
      <c r="B10" s="14" t="s">
        <v>18</v>
      </c>
    </row>
    <row r="11" spans="1:7" x14ac:dyDescent="0.25">
      <c r="A11" s="6" t="s">
        <v>25</v>
      </c>
    </row>
    <row r="12" spans="1:7" x14ac:dyDescent="0.25">
      <c r="A12" s="12" t="s">
        <v>3674</v>
      </c>
      <c r="B12" s="13" t="s">
        <v>3677</v>
      </c>
      <c r="C12" s="13" t="s">
        <v>3678</v>
      </c>
      <c r="D12" s="14" t="s">
        <v>3679</v>
      </c>
      <c r="G12"/>
    </row>
    <row r="13" spans="1:7" x14ac:dyDescent="0.25">
      <c r="A13" s="10" t="s">
        <v>5</v>
      </c>
      <c r="B13" s="11">
        <v>22</v>
      </c>
      <c r="C13" s="11">
        <v>0</v>
      </c>
      <c r="D13" s="29">
        <v>4.2622727272727268</v>
      </c>
      <c r="G13"/>
    </row>
    <row r="14" spans="1:7" x14ac:dyDescent="0.25">
      <c r="A14" s="10" t="s">
        <v>4</v>
      </c>
      <c r="B14" s="11">
        <v>0</v>
      </c>
      <c r="C14" s="11">
        <v>12</v>
      </c>
      <c r="D14" s="29">
        <v>3.9263117283950634E-2</v>
      </c>
      <c r="G14"/>
    </row>
    <row r="15" spans="1:7" x14ac:dyDescent="0.25">
      <c r="A15" s="10" t="s">
        <v>17</v>
      </c>
      <c r="B15" s="11">
        <v>22</v>
      </c>
      <c r="C15" s="11">
        <v>12</v>
      </c>
      <c r="D15" s="29">
        <v>2.7717987472766881</v>
      </c>
      <c r="G15"/>
    </row>
    <row r="16" spans="1:7" x14ac:dyDescent="0.25">
      <c r="A16" s="23" t="s">
        <v>3682</v>
      </c>
      <c r="G16"/>
    </row>
    <row r="17" spans="1:5" x14ac:dyDescent="0.25">
      <c r="A17" s="16" t="s">
        <v>19</v>
      </c>
      <c r="B17" s="17" t="s">
        <v>5</v>
      </c>
      <c r="C17" s="17" t="s">
        <v>10</v>
      </c>
      <c r="D17" s="17" t="s">
        <v>4</v>
      </c>
      <c r="E17" s="18" t="s">
        <v>11</v>
      </c>
    </row>
    <row r="18" spans="1:5" x14ac:dyDescent="0.25">
      <c r="A18" s="19">
        <f>+GETPIVOTDATA("Prior_Auth_Approvals",$A$12)+GETPIVOTDATA("Prior_Auth_Denials",$A$12)</f>
        <v>34</v>
      </c>
      <c r="B18" s="20">
        <f>+GETPIVOTDATA("Prior_Auth_Approvals",$A$12)</f>
        <v>22</v>
      </c>
      <c r="C18" s="21">
        <f>IFERROR(+B18/A18,0)</f>
        <v>0.6470588235294118</v>
      </c>
      <c r="D18" s="20">
        <f>+GETPIVOTDATA("Prior_Auth_Denials",$A$12)</f>
        <v>12</v>
      </c>
      <c r="E18" s="22">
        <f>IFERROR(+D18/A18,0)</f>
        <v>0.35294117647058826</v>
      </c>
    </row>
    <row r="19" spans="1:5" x14ac:dyDescent="0.25">
      <c r="A19" s="8" t="s">
        <v>8</v>
      </c>
    </row>
    <row r="20" spans="1:5" x14ac:dyDescent="0.25">
      <c r="A20" s="16" t="s">
        <v>19</v>
      </c>
      <c r="B20" s="17" t="s">
        <v>6</v>
      </c>
      <c r="C20" s="17" t="s">
        <v>12</v>
      </c>
      <c r="D20" s="17" t="s">
        <v>7</v>
      </c>
      <c r="E20" s="18" t="s">
        <v>13</v>
      </c>
    </row>
    <row r="21" spans="1:5" x14ac:dyDescent="0.25">
      <c r="A21" s="19">
        <v>0</v>
      </c>
      <c r="B21" s="20">
        <v>0</v>
      </c>
      <c r="C21" s="21">
        <v>0</v>
      </c>
      <c r="D21" s="20">
        <v>0</v>
      </c>
      <c r="E21" s="22">
        <f>IFERROR(+D21/A21,0)</f>
        <v>0</v>
      </c>
    </row>
    <row r="22" spans="1:5" x14ac:dyDescent="0.25">
      <c r="A22" s="8" t="s">
        <v>3675</v>
      </c>
    </row>
    <row r="23" spans="1:5" x14ac:dyDescent="0.25">
      <c r="A23" s="16" t="s">
        <v>19</v>
      </c>
      <c r="B23" s="17" t="s">
        <v>6</v>
      </c>
      <c r="C23" s="17" t="s">
        <v>12</v>
      </c>
      <c r="D23" s="17" t="s">
        <v>7</v>
      </c>
      <c r="E23" s="18" t="s">
        <v>13</v>
      </c>
    </row>
    <row r="24" spans="1:5" x14ac:dyDescent="0.25">
      <c r="A24" s="19">
        <v>0</v>
      </c>
      <c r="B24" s="20">
        <v>0</v>
      </c>
      <c r="C24" s="21">
        <v>0</v>
      </c>
      <c r="D24" s="20">
        <v>0</v>
      </c>
      <c r="E24" s="22">
        <v>0</v>
      </c>
    </row>
    <row r="25" spans="1:5" x14ac:dyDescent="0.25">
      <c r="A25" s="8" t="s">
        <v>3673</v>
      </c>
    </row>
    <row r="26" spans="1:5" x14ac:dyDescent="0.25">
      <c r="A26" s="24" t="s">
        <v>26</v>
      </c>
    </row>
    <row r="27" spans="1:5" x14ac:dyDescent="0.25">
      <c r="A27" s="31">
        <v>0</v>
      </c>
    </row>
    <row r="28" spans="1:5" x14ac:dyDescent="0.25">
      <c r="A28" s="4" t="s">
        <v>3681</v>
      </c>
    </row>
    <row r="29" spans="1:5" x14ac:dyDescent="0.25">
      <c r="A29" s="24" t="s">
        <v>9</v>
      </c>
    </row>
    <row r="30" spans="1:5" x14ac:dyDescent="0.25">
      <c r="A30" s="25">
        <f>+GETPIVOTDATA("Turn_Around_Time_Days",$A$12)</f>
        <v>2.7717987472766881</v>
      </c>
    </row>
  </sheetData>
  <dataValidations count="8">
    <dataValidation allowBlank="1" showInputMessage="1" showErrorMessage="1" prompt="2024 Mississippi Prior Authorization Statistics for Commercial Insured Business" sqref="A1" xr:uid="{C693C99A-7573-437A-AF1F-C1C17916F8A6}"/>
    <dataValidation allowBlank="1" showInputMessage="1" showErrorMessage="1" prompt="Prior Authorizations_x000a_" sqref="A16" xr:uid="{4117EBA7-13AD-4840-9AFD-9C9780EF5EF0}"/>
    <dataValidation allowBlank="1" showInputMessage="1" showErrorMessage="1" prompt="Appeals" sqref="A19" xr:uid="{3C558D2E-C519-48B6-8A0B-A0B8B6DB91A5}"/>
    <dataValidation allowBlank="1" showInputMessage="1" showErrorMessage="1" prompt="External Review Appeals" sqref="A22" xr:uid="{46E5B675-E67D-4370-B7E0-05238E1149E3}"/>
    <dataValidation allowBlank="1" showInputMessage="1" showErrorMessage="1" prompt="Denials Appealed_x000a_" sqref="A25" xr:uid="{A025503B-E696-4B91-B626-2DFBEFFCCEDC}"/>
    <dataValidation allowBlank="1" showInputMessage="1" showErrorMessage="1" prompt="Turn Around Time (TAT)_x000a_" sqref="A28" xr:uid="{E4DD360C-B866-4477-8471-A1714E52C3AF}"/>
    <dataValidation allowBlank="1" showInputMessage="1" showErrorMessage="1" prompt="The PriorAuthorizationResults Pivot table summarizes key metrics and allows for dynamic analysis of the data. You can adjust the filters to view different perspectives of the prior authorization statistics." sqref="A3" xr:uid="{B6BAED0F-66F1-4D57-9294-2352BA03774D}"/>
    <dataValidation allowBlank="1" showInputMessage="1" showErrorMessage="1" prompt="Filtering Options:_x000a_You can filter the data in the tables by the following criteria:_x000a_Provider Specialty, Drug, ICD-10 Codes and Denial Reason" sqref="A4" xr:uid="{C4EBB009-933A-4109-B905-07B560C9949E}"/>
  </dataValidations>
  <pageMargins left="0.7" right="0.7" top="0.75" bottom="0.75" header="0.3" footer="0.3"/>
  <pageSetup orientation="portrait" r:id="rId2"/>
  <drawing r:id="rId3"/>
  <tableParts count="5">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3EDB3-F69B-4C84-AABF-8E00304B7DC9}">
  <sheetPr>
    <tabColor theme="0"/>
  </sheetPr>
  <dimension ref="A1:B1819"/>
  <sheetViews>
    <sheetView workbookViewId="0">
      <selection activeCell="B11" sqref="B11"/>
    </sheetView>
  </sheetViews>
  <sheetFormatPr defaultRowHeight="15" x14ac:dyDescent="0.25"/>
  <cols>
    <col min="1" max="1" width="16.7109375" bestFit="1" customWidth="1"/>
    <col min="2" max="2" width="63.42578125" bestFit="1" customWidth="1"/>
  </cols>
  <sheetData>
    <row r="1" spans="1:2" x14ac:dyDescent="0.25">
      <c r="A1" s="28" t="s">
        <v>3671</v>
      </c>
      <c r="B1" s="28" t="s">
        <v>3672</v>
      </c>
    </row>
    <row r="2" spans="1:2" x14ac:dyDescent="0.25">
      <c r="A2" t="s">
        <v>610</v>
      </c>
      <c r="B2" t="s">
        <v>611</v>
      </c>
    </row>
    <row r="3" spans="1:2" x14ac:dyDescent="0.25">
      <c r="A3" t="s">
        <v>612</v>
      </c>
      <c r="B3" t="s">
        <v>613</v>
      </c>
    </row>
    <row r="4" spans="1:2" x14ac:dyDescent="0.25">
      <c r="A4" t="s">
        <v>614</v>
      </c>
      <c r="B4" t="s">
        <v>615</v>
      </c>
    </row>
    <row r="5" spans="1:2" x14ac:dyDescent="0.25">
      <c r="A5" t="s">
        <v>616</v>
      </c>
      <c r="B5" t="s">
        <v>617</v>
      </c>
    </row>
    <row r="6" spans="1:2" x14ac:dyDescent="0.25">
      <c r="A6" t="s">
        <v>35</v>
      </c>
      <c r="B6" t="s">
        <v>618</v>
      </c>
    </row>
    <row r="7" spans="1:2" x14ac:dyDescent="0.25">
      <c r="A7" t="s">
        <v>619</v>
      </c>
      <c r="B7" t="s">
        <v>620</v>
      </c>
    </row>
    <row r="8" spans="1:2" x14ac:dyDescent="0.25">
      <c r="A8" t="s">
        <v>621</v>
      </c>
      <c r="B8" t="s">
        <v>622</v>
      </c>
    </row>
    <row r="9" spans="1:2" x14ac:dyDescent="0.25">
      <c r="A9" t="s">
        <v>623</v>
      </c>
      <c r="B9" t="s">
        <v>624</v>
      </c>
    </row>
    <row r="10" spans="1:2" x14ac:dyDescent="0.25">
      <c r="A10" t="s">
        <v>36</v>
      </c>
      <c r="B10" t="s">
        <v>625</v>
      </c>
    </row>
    <row r="11" spans="1:2" x14ac:dyDescent="0.25">
      <c r="A11" t="s">
        <v>37</v>
      </c>
      <c r="B11" t="s">
        <v>626</v>
      </c>
    </row>
    <row r="12" spans="1:2" x14ac:dyDescent="0.25">
      <c r="A12" t="s">
        <v>627</v>
      </c>
      <c r="B12" t="s">
        <v>628</v>
      </c>
    </row>
    <row r="13" spans="1:2" x14ac:dyDescent="0.25">
      <c r="A13" t="s">
        <v>629</v>
      </c>
      <c r="B13" t="s">
        <v>630</v>
      </c>
    </row>
    <row r="14" spans="1:2" x14ac:dyDescent="0.25">
      <c r="A14" t="s">
        <v>631</v>
      </c>
      <c r="B14" t="s">
        <v>632</v>
      </c>
    </row>
    <row r="15" spans="1:2" x14ac:dyDescent="0.25">
      <c r="A15" t="s">
        <v>633</v>
      </c>
      <c r="B15" t="s">
        <v>634</v>
      </c>
    </row>
    <row r="16" spans="1:2" x14ac:dyDescent="0.25">
      <c r="A16" t="s">
        <v>635</v>
      </c>
      <c r="B16" t="s">
        <v>636</v>
      </c>
    </row>
    <row r="17" spans="1:2" x14ac:dyDescent="0.25">
      <c r="A17" t="s">
        <v>637</v>
      </c>
      <c r="B17" t="s">
        <v>638</v>
      </c>
    </row>
    <row r="18" spans="1:2" x14ac:dyDescent="0.25">
      <c r="A18" t="s">
        <v>639</v>
      </c>
      <c r="B18" t="s">
        <v>640</v>
      </c>
    </row>
    <row r="19" spans="1:2" x14ac:dyDescent="0.25">
      <c r="A19" t="s">
        <v>641</v>
      </c>
      <c r="B19" t="s">
        <v>642</v>
      </c>
    </row>
    <row r="20" spans="1:2" x14ac:dyDescent="0.25">
      <c r="A20" t="s">
        <v>643</v>
      </c>
      <c r="B20" t="s">
        <v>644</v>
      </c>
    </row>
    <row r="21" spans="1:2" x14ac:dyDescent="0.25">
      <c r="A21" t="s">
        <v>645</v>
      </c>
      <c r="B21" t="s">
        <v>646</v>
      </c>
    </row>
    <row r="22" spans="1:2" x14ac:dyDescent="0.25">
      <c r="A22" t="s">
        <v>647</v>
      </c>
      <c r="B22" t="s">
        <v>648</v>
      </c>
    </row>
    <row r="23" spans="1:2" x14ac:dyDescent="0.25">
      <c r="A23" t="s">
        <v>649</v>
      </c>
      <c r="B23" t="s">
        <v>650</v>
      </c>
    </row>
    <row r="24" spans="1:2" x14ac:dyDescent="0.25">
      <c r="A24" t="s">
        <v>651</v>
      </c>
      <c r="B24" t="s">
        <v>652</v>
      </c>
    </row>
    <row r="25" spans="1:2" x14ac:dyDescent="0.25">
      <c r="A25" t="s">
        <v>653</v>
      </c>
      <c r="B25" t="s">
        <v>654</v>
      </c>
    </row>
    <row r="26" spans="1:2" x14ac:dyDescent="0.25">
      <c r="A26" t="s">
        <v>38</v>
      </c>
      <c r="B26" t="s">
        <v>655</v>
      </c>
    </row>
    <row r="27" spans="1:2" x14ac:dyDescent="0.25">
      <c r="A27" t="s">
        <v>656</v>
      </c>
      <c r="B27" t="s">
        <v>657</v>
      </c>
    </row>
    <row r="28" spans="1:2" x14ac:dyDescent="0.25">
      <c r="A28" t="s">
        <v>658</v>
      </c>
      <c r="B28" t="s">
        <v>659</v>
      </c>
    </row>
    <row r="29" spans="1:2" x14ac:dyDescent="0.25">
      <c r="A29" t="s">
        <v>660</v>
      </c>
      <c r="B29" t="s">
        <v>661</v>
      </c>
    </row>
    <row r="30" spans="1:2" x14ac:dyDescent="0.25">
      <c r="A30" t="s">
        <v>662</v>
      </c>
      <c r="B30" t="s">
        <v>663</v>
      </c>
    </row>
    <row r="31" spans="1:2" x14ac:dyDescent="0.25">
      <c r="A31" t="s">
        <v>664</v>
      </c>
      <c r="B31" t="s">
        <v>665</v>
      </c>
    </row>
    <row r="32" spans="1:2" x14ac:dyDescent="0.25">
      <c r="A32" t="s">
        <v>666</v>
      </c>
      <c r="B32" t="s">
        <v>667</v>
      </c>
    </row>
    <row r="33" spans="1:2" x14ac:dyDescent="0.25">
      <c r="A33" t="s">
        <v>668</v>
      </c>
      <c r="B33" t="s">
        <v>669</v>
      </c>
    </row>
    <row r="34" spans="1:2" x14ac:dyDescent="0.25">
      <c r="A34" t="s">
        <v>670</v>
      </c>
      <c r="B34" t="s">
        <v>671</v>
      </c>
    </row>
    <row r="35" spans="1:2" x14ac:dyDescent="0.25">
      <c r="A35" t="s">
        <v>672</v>
      </c>
      <c r="B35" t="s">
        <v>673</v>
      </c>
    </row>
    <row r="36" spans="1:2" x14ac:dyDescent="0.25">
      <c r="A36" t="s">
        <v>674</v>
      </c>
      <c r="B36" t="s">
        <v>675</v>
      </c>
    </row>
    <row r="37" spans="1:2" x14ac:dyDescent="0.25">
      <c r="A37" t="s">
        <v>676</v>
      </c>
      <c r="B37" t="s">
        <v>677</v>
      </c>
    </row>
    <row r="38" spans="1:2" x14ac:dyDescent="0.25">
      <c r="A38" t="s">
        <v>678</v>
      </c>
      <c r="B38" t="s">
        <v>679</v>
      </c>
    </row>
    <row r="39" spans="1:2" x14ac:dyDescent="0.25">
      <c r="A39" t="s">
        <v>680</v>
      </c>
      <c r="B39" t="s">
        <v>681</v>
      </c>
    </row>
    <row r="40" spans="1:2" x14ac:dyDescent="0.25">
      <c r="A40" t="s">
        <v>682</v>
      </c>
      <c r="B40" t="s">
        <v>683</v>
      </c>
    </row>
    <row r="41" spans="1:2" x14ac:dyDescent="0.25">
      <c r="A41" t="s">
        <v>684</v>
      </c>
      <c r="B41" t="s">
        <v>685</v>
      </c>
    </row>
    <row r="42" spans="1:2" x14ac:dyDescent="0.25">
      <c r="A42" t="s">
        <v>39</v>
      </c>
      <c r="B42" t="s">
        <v>686</v>
      </c>
    </row>
    <row r="43" spans="1:2" x14ac:dyDescent="0.25">
      <c r="A43" t="s">
        <v>687</v>
      </c>
      <c r="B43" t="s">
        <v>688</v>
      </c>
    </row>
    <row r="44" spans="1:2" x14ac:dyDescent="0.25">
      <c r="A44" t="s">
        <v>40</v>
      </c>
      <c r="B44" t="s">
        <v>689</v>
      </c>
    </row>
    <row r="45" spans="1:2" x14ac:dyDescent="0.25">
      <c r="A45" t="s">
        <v>690</v>
      </c>
      <c r="B45" t="s">
        <v>691</v>
      </c>
    </row>
    <row r="46" spans="1:2" x14ac:dyDescent="0.25">
      <c r="A46" t="s">
        <v>41</v>
      </c>
      <c r="B46" t="s">
        <v>692</v>
      </c>
    </row>
    <row r="47" spans="1:2" x14ac:dyDescent="0.25">
      <c r="A47" t="s">
        <v>42</v>
      </c>
      <c r="B47" t="s">
        <v>693</v>
      </c>
    </row>
    <row r="48" spans="1:2" x14ac:dyDescent="0.25">
      <c r="A48" t="s">
        <v>694</v>
      </c>
      <c r="B48" t="s">
        <v>695</v>
      </c>
    </row>
    <row r="49" spans="1:2" x14ac:dyDescent="0.25">
      <c r="A49" t="s">
        <v>696</v>
      </c>
      <c r="B49" t="s">
        <v>697</v>
      </c>
    </row>
    <row r="50" spans="1:2" x14ac:dyDescent="0.25">
      <c r="A50" t="s">
        <v>698</v>
      </c>
      <c r="B50" t="s">
        <v>699</v>
      </c>
    </row>
    <row r="51" spans="1:2" x14ac:dyDescent="0.25">
      <c r="A51" t="s">
        <v>700</v>
      </c>
      <c r="B51" t="s">
        <v>701</v>
      </c>
    </row>
    <row r="52" spans="1:2" x14ac:dyDescent="0.25">
      <c r="A52" t="s">
        <v>702</v>
      </c>
      <c r="B52" t="s">
        <v>703</v>
      </c>
    </row>
    <row r="53" spans="1:2" x14ac:dyDescent="0.25">
      <c r="A53" t="s">
        <v>704</v>
      </c>
      <c r="B53" t="s">
        <v>705</v>
      </c>
    </row>
    <row r="54" spans="1:2" x14ac:dyDescent="0.25">
      <c r="A54" t="s">
        <v>43</v>
      </c>
      <c r="B54" t="s">
        <v>706</v>
      </c>
    </row>
    <row r="55" spans="1:2" x14ac:dyDescent="0.25">
      <c r="A55" t="s">
        <v>707</v>
      </c>
      <c r="B55" t="s">
        <v>708</v>
      </c>
    </row>
    <row r="56" spans="1:2" x14ac:dyDescent="0.25">
      <c r="A56" t="s">
        <v>709</v>
      </c>
      <c r="B56" t="s">
        <v>710</v>
      </c>
    </row>
    <row r="57" spans="1:2" x14ac:dyDescent="0.25">
      <c r="A57" t="s">
        <v>711</v>
      </c>
      <c r="B57" t="s">
        <v>712</v>
      </c>
    </row>
    <row r="58" spans="1:2" x14ac:dyDescent="0.25">
      <c r="A58" t="s">
        <v>713</v>
      </c>
      <c r="B58" t="s">
        <v>714</v>
      </c>
    </row>
    <row r="59" spans="1:2" x14ac:dyDescent="0.25">
      <c r="A59" t="s">
        <v>715</v>
      </c>
      <c r="B59" t="s">
        <v>716</v>
      </c>
    </row>
    <row r="60" spans="1:2" x14ac:dyDescent="0.25">
      <c r="A60" t="s">
        <v>717</v>
      </c>
      <c r="B60" t="s">
        <v>718</v>
      </c>
    </row>
    <row r="61" spans="1:2" x14ac:dyDescent="0.25">
      <c r="A61" t="s">
        <v>719</v>
      </c>
      <c r="B61" t="s">
        <v>720</v>
      </c>
    </row>
    <row r="62" spans="1:2" x14ac:dyDescent="0.25">
      <c r="A62" t="s">
        <v>721</v>
      </c>
      <c r="B62" t="s">
        <v>722</v>
      </c>
    </row>
    <row r="63" spans="1:2" x14ac:dyDescent="0.25">
      <c r="A63" t="s">
        <v>723</v>
      </c>
      <c r="B63" t="s">
        <v>724</v>
      </c>
    </row>
    <row r="64" spans="1:2" x14ac:dyDescent="0.25">
      <c r="A64" t="s">
        <v>725</v>
      </c>
      <c r="B64" t="s">
        <v>726</v>
      </c>
    </row>
    <row r="65" spans="1:2" x14ac:dyDescent="0.25">
      <c r="A65" t="s">
        <v>727</v>
      </c>
      <c r="B65" t="s">
        <v>728</v>
      </c>
    </row>
    <row r="66" spans="1:2" x14ac:dyDescent="0.25">
      <c r="A66" t="s">
        <v>729</v>
      </c>
      <c r="B66" t="s">
        <v>730</v>
      </c>
    </row>
    <row r="67" spans="1:2" x14ac:dyDescent="0.25">
      <c r="A67" t="s">
        <v>731</v>
      </c>
      <c r="B67" t="s">
        <v>732</v>
      </c>
    </row>
    <row r="68" spans="1:2" x14ac:dyDescent="0.25">
      <c r="A68" t="s">
        <v>733</v>
      </c>
      <c r="B68" t="s">
        <v>734</v>
      </c>
    </row>
    <row r="69" spans="1:2" x14ac:dyDescent="0.25">
      <c r="A69" t="s">
        <v>735</v>
      </c>
      <c r="B69" t="s">
        <v>736</v>
      </c>
    </row>
    <row r="70" spans="1:2" x14ac:dyDescent="0.25">
      <c r="A70" t="s">
        <v>737</v>
      </c>
      <c r="B70" t="s">
        <v>738</v>
      </c>
    </row>
    <row r="71" spans="1:2" x14ac:dyDescent="0.25">
      <c r="A71" t="s">
        <v>739</v>
      </c>
      <c r="B71" t="s">
        <v>740</v>
      </c>
    </row>
    <row r="72" spans="1:2" x14ac:dyDescent="0.25">
      <c r="A72" t="s">
        <v>741</v>
      </c>
      <c r="B72" t="s">
        <v>742</v>
      </c>
    </row>
    <row r="73" spans="1:2" x14ac:dyDescent="0.25">
      <c r="A73" t="s">
        <v>743</v>
      </c>
      <c r="B73" t="s">
        <v>744</v>
      </c>
    </row>
    <row r="74" spans="1:2" x14ac:dyDescent="0.25">
      <c r="A74" t="s">
        <v>745</v>
      </c>
      <c r="B74" t="s">
        <v>746</v>
      </c>
    </row>
    <row r="75" spans="1:2" x14ac:dyDescent="0.25">
      <c r="A75" t="s">
        <v>747</v>
      </c>
      <c r="B75" t="s">
        <v>748</v>
      </c>
    </row>
    <row r="76" spans="1:2" x14ac:dyDescent="0.25">
      <c r="A76" t="s">
        <v>749</v>
      </c>
      <c r="B76" t="s">
        <v>750</v>
      </c>
    </row>
    <row r="77" spans="1:2" x14ac:dyDescent="0.25">
      <c r="A77" t="s">
        <v>751</v>
      </c>
      <c r="B77" t="s">
        <v>752</v>
      </c>
    </row>
    <row r="78" spans="1:2" x14ac:dyDescent="0.25">
      <c r="A78" t="s">
        <v>753</v>
      </c>
      <c r="B78" t="s">
        <v>754</v>
      </c>
    </row>
    <row r="79" spans="1:2" x14ac:dyDescent="0.25">
      <c r="A79" t="s">
        <v>755</v>
      </c>
      <c r="B79" t="s">
        <v>756</v>
      </c>
    </row>
    <row r="80" spans="1:2" x14ac:dyDescent="0.25">
      <c r="A80" t="s">
        <v>757</v>
      </c>
      <c r="B80" t="s">
        <v>758</v>
      </c>
    </row>
    <row r="81" spans="1:2" x14ac:dyDescent="0.25">
      <c r="A81" t="s">
        <v>759</v>
      </c>
      <c r="B81" t="s">
        <v>760</v>
      </c>
    </row>
    <row r="82" spans="1:2" x14ac:dyDescent="0.25">
      <c r="A82" t="s">
        <v>761</v>
      </c>
      <c r="B82" t="s">
        <v>762</v>
      </c>
    </row>
    <row r="83" spans="1:2" x14ac:dyDescent="0.25">
      <c r="A83" t="s">
        <v>763</v>
      </c>
      <c r="B83" t="s">
        <v>764</v>
      </c>
    </row>
    <row r="84" spans="1:2" x14ac:dyDescent="0.25">
      <c r="A84" t="s">
        <v>765</v>
      </c>
      <c r="B84" t="s">
        <v>766</v>
      </c>
    </row>
    <row r="85" spans="1:2" x14ac:dyDescent="0.25">
      <c r="A85" t="s">
        <v>767</v>
      </c>
      <c r="B85" t="s">
        <v>768</v>
      </c>
    </row>
    <row r="86" spans="1:2" x14ac:dyDescent="0.25">
      <c r="A86" t="s">
        <v>769</v>
      </c>
      <c r="B86" t="s">
        <v>770</v>
      </c>
    </row>
    <row r="87" spans="1:2" x14ac:dyDescent="0.25">
      <c r="A87" t="s">
        <v>44</v>
      </c>
      <c r="B87" t="s">
        <v>771</v>
      </c>
    </row>
    <row r="88" spans="1:2" x14ac:dyDescent="0.25">
      <c r="A88" t="s">
        <v>772</v>
      </c>
      <c r="B88" t="s">
        <v>773</v>
      </c>
    </row>
    <row r="89" spans="1:2" x14ac:dyDescent="0.25">
      <c r="A89" t="s">
        <v>45</v>
      </c>
      <c r="B89" t="s">
        <v>774</v>
      </c>
    </row>
    <row r="90" spans="1:2" x14ac:dyDescent="0.25">
      <c r="A90" t="s">
        <v>775</v>
      </c>
      <c r="B90" t="s">
        <v>776</v>
      </c>
    </row>
    <row r="91" spans="1:2" x14ac:dyDescent="0.25">
      <c r="A91" t="s">
        <v>777</v>
      </c>
      <c r="B91" t="s">
        <v>778</v>
      </c>
    </row>
    <row r="92" spans="1:2" x14ac:dyDescent="0.25">
      <c r="A92" t="s">
        <v>779</v>
      </c>
      <c r="B92" t="s">
        <v>780</v>
      </c>
    </row>
    <row r="93" spans="1:2" x14ac:dyDescent="0.25">
      <c r="A93" t="s">
        <v>781</v>
      </c>
      <c r="B93" t="s">
        <v>782</v>
      </c>
    </row>
    <row r="94" spans="1:2" x14ac:dyDescent="0.25">
      <c r="A94" t="s">
        <v>46</v>
      </c>
      <c r="B94" t="s">
        <v>783</v>
      </c>
    </row>
    <row r="95" spans="1:2" x14ac:dyDescent="0.25">
      <c r="A95" t="s">
        <v>784</v>
      </c>
      <c r="B95" t="s">
        <v>785</v>
      </c>
    </row>
    <row r="96" spans="1:2" x14ac:dyDescent="0.25">
      <c r="A96" t="s">
        <v>786</v>
      </c>
      <c r="B96" t="s">
        <v>787</v>
      </c>
    </row>
    <row r="97" spans="1:2" x14ac:dyDescent="0.25">
      <c r="A97" t="s">
        <v>788</v>
      </c>
      <c r="B97" t="s">
        <v>789</v>
      </c>
    </row>
    <row r="98" spans="1:2" x14ac:dyDescent="0.25">
      <c r="A98" t="s">
        <v>790</v>
      </c>
      <c r="B98" t="s">
        <v>791</v>
      </c>
    </row>
    <row r="99" spans="1:2" x14ac:dyDescent="0.25">
      <c r="A99" t="s">
        <v>792</v>
      </c>
      <c r="B99" t="s">
        <v>793</v>
      </c>
    </row>
    <row r="100" spans="1:2" x14ac:dyDescent="0.25">
      <c r="A100" t="s">
        <v>47</v>
      </c>
      <c r="B100" t="s">
        <v>794</v>
      </c>
    </row>
    <row r="101" spans="1:2" x14ac:dyDescent="0.25">
      <c r="A101" t="s">
        <v>48</v>
      </c>
      <c r="B101" t="s">
        <v>795</v>
      </c>
    </row>
    <row r="102" spans="1:2" x14ac:dyDescent="0.25">
      <c r="A102" t="s">
        <v>796</v>
      </c>
      <c r="B102" t="s">
        <v>797</v>
      </c>
    </row>
    <row r="103" spans="1:2" x14ac:dyDescent="0.25">
      <c r="A103" t="s">
        <v>49</v>
      </c>
      <c r="B103" t="s">
        <v>798</v>
      </c>
    </row>
    <row r="104" spans="1:2" x14ac:dyDescent="0.25">
      <c r="A104" t="s">
        <v>50</v>
      </c>
      <c r="B104" t="s">
        <v>799</v>
      </c>
    </row>
    <row r="105" spans="1:2" x14ac:dyDescent="0.25">
      <c r="A105" t="s">
        <v>800</v>
      </c>
      <c r="B105" t="s">
        <v>801</v>
      </c>
    </row>
    <row r="106" spans="1:2" x14ac:dyDescent="0.25">
      <c r="A106" t="s">
        <v>51</v>
      </c>
      <c r="B106" t="s">
        <v>802</v>
      </c>
    </row>
    <row r="107" spans="1:2" x14ac:dyDescent="0.25">
      <c r="A107" t="s">
        <v>803</v>
      </c>
      <c r="B107" t="s">
        <v>804</v>
      </c>
    </row>
    <row r="108" spans="1:2" x14ac:dyDescent="0.25">
      <c r="A108" t="s">
        <v>805</v>
      </c>
      <c r="B108" t="s">
        <v>806</v>
      </c>
    </row>
    <row r="109" spans="1:2" x14ac:dyDescent="0.25">
      <c r="A109" t="s">
        <v>52</v>
      </c>
      <c r="B109" t="s">
        <v>807</v>
      </c>
    </row>
    <row r="110" spans="1:2" x14ac:dyDescent="0.25">
      <c r="A110" t="s">
        <v>53</v>
      </c>
      <c r="B110" t="s">
        <v>808</v>
      </c>
    </row>
    <row r="111" spans="1:2" x14ac:dyDescent="0.25">
      <c r="A111" t="s">
        <v>54</v>
      </c>
      <c r="B111" t="s">
        <v>809</v>
      </c>
    </row>
    <row r="112" spans="1:2" x14ac:dyDescent="0.25">
      <c r="A112" t="s">
        <v>55</v>
      </c>
      <c r="B112" t="s">
        <v>810</v>
      </c>
    </row>
    <row r="113" spans="1:2" x14ac:dyDescent="0.25">
      <c r="A113" t="s">
        <v>811</v>
      </c>
      <c r="B113" t="s">
        <v>812</v>
      </c>
    </row>
    <row r="114" spans="1:2" x14ac:dyDescent="0.25">
      <c r="A114" t="s">
        <v>813</v>
      </c>
      <c r="B114" t="s">
        <v>814</v>
      </c>
    </row>
    <row r="115" spans="1:2" x14ac:dyDescent="0.25">
      <c r="A115" t="s">
        <v>815</v>
      </c>
      <c r="B115" t="s">
        <v>816</v>
      </c>
    </row>
    <row r="116" spans="1:2" x14ac:dyDescent="0.25">
      <c r="A116" t="s">
        <v>817</v>
      </c>
      <c r="B116" t="s">
        <v>818</v>
      </c>
    </row>
    <row r="117" spans="1:2" x14ac:dyDescent="0.25">
      <c r="A117" t="s">
        <v>819</v>
      </c>
      <c r="B117" t="s">
        <v>820</v>
      </c>
    </row>
    <row r="118" spans="1:2" x14ac:dyDescent="0.25">
      <c r="A118" t="s">
        <v>821</v>
      </c>
      <c r="B118" t="s">
        <v>822</v>
      </c>
    </row>
    <row r="119" spans="1:2" x14ac:dyDescent="0.25">
      <c r="A119" t="s">
        <v>56</v>
      </c>
      <c r="B119" t="s">
        <v>823</v>
      </c>
    </row>
    <row r="120" spans="1:2" x14ac:dyDescent="0.25">
      <c r="A120" t="s">
        <v>824</v>
      </c>
      <c r="B120" t="s">
        <v>825</v>
      </c>
    </row>
    <row r="121" spans="1:2" x14ac:dyDescent="0.25">
      <c r="A121" t="s">
        <v>826</v>
      </c>
      <c r="B121" t="s">
        <v>827</v>
      </c>
    </row>
    <row r="122" spans="1:2" x14ac:dyDescent="0.25">
      <c r="A122" t="s">
        <v>828</v>
      </c>
      <c r="B122" t="s">
        <v>829</v>
      </c>
    </row>
    <row r="123" spans="1:2" x14ac:dyDescent="0.25">
      <c r="A123" t="s">
        <v>830</v>
      </c>
      <c r="B123" t="s">
        <v>831</v>
      </c>
    </row>
    <row r="124" spans="1:2" x14ac:dyDescent="0.25">
      <c r="A124" t="s">
        <v>832</v>
      </c>
      <c r="B124" t="s">
        <v>833</v>
      </c>
    </row>
    <row r="125" spans="1:2" x14ac:dyDescent="0.25">
      <c r="A125" t="s">
        <v>834</v>
      </c>
      <c r="B125" t="s">
        <v>835</v>
      </c>
    </row>
    <row r="126" spans="1:2" x14ac:dyDescent="0.25">
      <c r="A126" t="s">
        <v>836</v>
      </c>
      <c r="B126" t="s">
        <v>837</v>
      </c>
    </row>
    <row r="127" spans="1:2" x14ac:dyDescent="0.25">
      <c r="A127" t="s">
        <v>838</v>
      </c>
      <c r="B127" t="s">
        <v>839</v>
      </c>
    </row>
    <row r="128" spans="1:2" x14ac:dyDescent="0.25">
      <c r="A128" t="s">
        <v>840</v>
      </c>
      <c r="B128" t="s">
        <v>841</v>
      </c>
    </row>
    <row r="129" spans="1:2" x14ac:dyDescent="0.25">
      <c r="A129" t="s">
        <v>842</v>
      </c>
      <c r="B129" t="s">
        <v>843</v>
      </c>
    </row>
    <row r="130" spans="1:2" x14ac:dyDescent="0.25">
      <c r="A130" t="s">
        <v>844</v>
      </c>
      <c r="B130" t="s">
        <v>845</v>
      </c>
    </row>
    <row r="131" spans="1:2" x14ac:dyDescent="0.25">
      <c r="A131" t="s">
        <v>846</v>
      </c>
      <c r="B131" t="s">
        <v>847</v>
      </c>
    </row>
    <row r="132" spans="1:2" x14ac:dyDescent="0.25">
      <c r="A132" t="s">
        <v>848</v>
      </c>
      <c r="B132" t="s">
        <v>849</v>
      </c>
    </row>
    <row r="133" spans="1:2" x14ac:dyDescent="0.25">
      <c r="A133" t="s">
        <v>850</v>
      </c>
      <c r="B133" t="s">
        <v>851</v>
      </c>
    </row>
    <row r="134" spans="1:2" x14ac:dyDescent="0.25">
      <c r="A134" t="s">
        <v>852</v>
      </c>
      <c r="B134" t="s">
        <v>853</v>
      </c>
    </row>
    <row r="135" spans="1:2" x14ac:dyDescent="0.25">
      <c r="A135" t="s">
        <v>854</v>
      </c>
      <c r="B135" t="s">
        <v>855</v>
      </c>
    </row>
    <row r="136" spans="1:2" x14ac:dyDescent="0.25">
      <c r="A136" t="s">
        <v>856</v>
      </c>
      <c r="B136" t="s">
        <v>857</v>
      </c>
    </row>
    <row r="137" spans="1:2" x14ac:dyDescent="0.25">
      <c r="A137" t="s">
        <v>858</v>
      </c>
      <c r="B137" t="s">
        <v>859</v>
      </c>
    </row>
    <row r="138" spans="1:2" x14ac:dyDescent="0.25">
      <c r="A138" t="s">
        <v>860</v>
      </c>
      <c r="B138" t="s">
        <v>861</v>
      </c>
    </row>
    <row r="139" spans="1:2" x14ac:dyDescent="0.25">
      <c r="A139" t="s">
        <v>862</v>
      </c>
      <c r="B139" t="s">
        <v>863</v>
      </c>
    </row>
    <row r="140" spans="1:2" x14ac:dyDescent="0.25">
      <c r="A140" t="s">
        <v>864</v>
      </c>
      <c r="B140" t="s">
        <v>865</v>
      </c>
    </row>
    <row r="141" spans="1:2" x14ac:dyDescent="0.25">
      <c r="A141" t="s">
        <v>866</v>
      </c>
      <c r="B141" t="s">
        <v>867</v>
      </c>
    </row>
    <row r="142" spans="1:2" x14ac:dyDescent="0.25">
      <c r="A142" t="s">
        <v>868</v>
      </c>
      <c r="B142" t="s">
        <v>869</v>
      </c>
    </row>
    <row r="143" spans="1:2" x14ac:dyDescent="0.25">
      <c r="A143" t="s">
        <v>870</v>
      </c>
      <c r="B143" t="s">
        <v>871</v>
      </c>
    </row>
    <row r="144" spans="1:2" x14ac:dyDescent="0.25">
      <c r="A144" t="s">
        <v>872</v>
      </c>
      <c r="B144" t="s">
        <v>873</v>
      </c>
    </row>
    <row r="145" spans="1:2" x14ac:dyDescent="0.25">
      <c r="A145" t="s">
        <v>874</v>
      </c>
      <c r="B145" t="s">
        <v>875</v>
      </c>
    </row>
    <row r="146" spans="1:2" x14ac:dyDescent="0.25">
      <c r="A146" t="s">
        <v>876</v>
      </c>
      <c r="B146" t="s">
        <v>877</v>
      </c>
    </row>
    <row r="147" spans="1:2" x14ac:dyDescent="0.25">
      <c r="A147" t="s">
        <v>878</v>
      </c>
      <c r="B147" t="s">
        <v>879</v>
      </c>
    </row>
    <row r="148" spans="1:2" x14ac:dyDescent="0.25">
      <c r="A148" t="s">
        <v>880</v>
      </c>
      <c r="B148" t="s">
        <v>881</v>
      </c>
    </row>
    <row r="149" spans="1:2" x14ac:dyDescent="0.25">
      <c r="A149" t="s">
        <v>882</v>
      </c>
      <c r="B149" t="s">
        <v>883</v>
      </c>
    </row>
    <row r="150" spans="1:2" x14ac:dyDescent="0.25">
      <c r="A150" t="s">
        <v>884</v>
      </c>
      <c r="B150" t="s">
        <v>885</v>
      </c>
    </row>
    <row r="151" spans="1:2" x14ac:dyDescent="0.25">
      <c r="A151" t="s">
        <v>886</v>
      </c>
      <c r="B151" t="s">
        <v>887</v>
      </c>
    </row>
    <row r="152" spans="1:2" x14ac:dyDescent="0.25">
      <c r="A152" t="s">
        <v>57</v>
      </c>
      <c r="B152" t="s">
        <v>888</v>
      </c>
    </row>
    <row r="153" spans="1:2" x14ac:dyDescent="0.25">
      <c r="A153" t="s">
        <v>889</v>
      </c>
      <c r="B153" t="s">
        <v>890</v>
      </c>
    </row>
    <row r="154" spans="1:2" x14ac:dyDescent="0.25">
      <c r="A154" t="s">
        <v>58</v>
      </c>
      <c r="B154" t="s">
        <v>891</v>
      </c>
    </row>
    <row r="155" spans="1:2" x14ac:dyDescent="0.25">
      <c r="A155" t="s">
        <v>892</v>
      </c>
      <c r="B155" t="s">
        <v>893</v>
      </c>
    </row>
    <row r="156" spans="1:2" x14ac:dyDescent="0.25">
      <c r="A156" t="s">
        <v>59</v>
      </c>
      <c r="B156" t="s">
        <v>894</v>
      </c>
    </row>
    <row r="157" spans="1:2" x14ac:dyDescent="0.25">
      <c r="A157" t="s">
        <v>60</v>
      </c>
      <c r="B157" t="s">
        <v>895</v>
      </c>
    </row>
    <row r="158" spans="1:2" x14ac:dyDescent="0.25">
      <c r="A158" t="s">
        <v>896</v>
      </c>
      <c r="B158" t="s">
        <v>897</v>
      </c>
    </row>
    <row r="159" spans="1:2" x14ac:dyDescent="0.25">
      <c r="A159" t="s">
        <v>61</v>
      </c>
      <c r="B159" t="s">
        <v>898</v>
      </c>
    </row>
    <row r="160" spans="1:2" x14ac:dyDescent="0.25">
      <c r="A160" t="s">
        <v>62</v>
      </c>
      <c r="B160" t="s">
        <v>899</v>
      </c>
    </row>
    <row r="161" spans="1:2" x14ac:dyDescent="0.25">
      <c r="A161" t="s">
        <v>900</v>
      </c>
      <c r="B161" t="s">
        <v>901</v>
      </c>
    </row>
    <row r="162" spans="1:2" x14ac:dyDescent="0.25">
      <c r="A162" t="s">
        <v>902</v>
      </c>
      <c r="B162" t="s">
        <v>903</v>
      </c>
    </row>
    <row r="163" spans="1:2" x14ac:dyDescent="0.25">
      <c r="A163" t="s">
        <v>904</v>
      </c>
      <c r="B163" t="s">
        <v>905</v>
      </c>
    </row>
    <row r="164" spans="1:2" x14ac:dyDescent="0.25">
      <c r="A164" t="s">
        <v>906</v>
      </c>
      <c r="B164" t="s">
        <v>907</v>
      </c>
    </row>
    <row r="165" spans="1:2" x14ac:dyDescent="0.25">
      <c r="A165" t="s">
        <v>63</v>
      </c>
      <c r="B165" t="s">
        <v>908</v>
      </c>
    </row>
    <row r="166" spans="1:2" x14ac:dyDescent="0.25">
      <c r="A166" t="s">
        <v>64</v>
      </c>
      <c r="B166" t="s">
        <v>909</v>
      </c>
    </row>
    <row r="167" spans="1:2" x14ac:dyDescent="0.25">
      <c r="A167" t="s">
        <v>910</v>
      </c>
      <c r="B167" t="s">
        <v>911</v>
      </c>
    </row>
    <row r="168" spans="1:2" x14ac:dyDescent="0.25">
      <c r="A168" t="s">
        <v>912</v>
      </c>
      <c r="B168" t="s">
        <v>913</v>
      </c>
    </row>
    <row r="169" spans="1:2" x14ac:dyDescent="0.25">
      <c r="A169" t="s">
        <v>914</v>
      </c>
      <c r="B169" t="s">
        <v>915</v>
      </c>
    </row>
    <row r="170" spans="1:2" x14ac:dyDescent="0.25">
      <c r="A170" t="s">
        <v>916</v>
      </c>
      <c r="B170" t="s">
        <v>917</v>
      </c>
    </row>
    <row r="171" spans="1:2" x14ac:dyDescent="0.25">
      <c r="A171" t="s">
        <v>918</v>
      </c>
      <c r="B171" t="s">
        <v>919</v>
      </c>
    </row>
    <row r="172" spans="1:2" x14ac:dyDescent="0.25">
      <c r="A172" t="s">
        <v>920</v>
      </c>
      <c r="B172" t="s">
        <v>921</v>
      </c>
    </row>
    <row r="173" spans="1:2" x14ac:dyDescent="0.25">
      <c r="A173" t="s">
        <v>922</v>
      </c>
      <c r="B173" t="s">
        <v>923</v>
      </c>
    </row>
    <row r="174" spans="1:2" x14ac:dyDescent="0.25">
      <c r="A174" t="s">
        <v>924</v>
      </c>
      <c r="B174" t="s">
        <v>925</v>
      </c>
    </row>
    <row r="175" spans="1:2" x14ac:dyDescent="0.25">
      <c r="A175" t="s">
        <v>926</v>
      </c>
      <c r="B175" t="s">
        <v>927</v>
      </c>
    </row>
    <row r="176" spans="1:2" x14ac:dyDescent="0.25">
      <c r="A176" t="s">
        <v>928</v>
      </c>
      <c r="B176" t="s">
        <v>929</v>
      </c>
    </row>
    <row r="177" spans="1:2" x14ac:dyDescent="0.25">
      <c r="A177" t="s">
        <v>930</v>
      </c>
      <c r="B177" t="s">
        <v>931</v>
      </c>
    </row>
    <row r="178" spans="1:2" x14ac:dyDescent="0.25">
      <c r="A178" t="s">
        <v>932</v>
      </c>
      <c r="B178" t="s">
        <v>933</v>
      </c>
    </row>
    <row r="179" spans="1:2" x14ac:dyDescent="0.25">
      <c r="A179" t="s">
        <v>65</v>
      </c>
      <c r="B179" t="s">
        <v>934</v>
      </c>
    </row>
    <row r="180" spans="1:2" x14ac:dyDescent="0.25">
      <c r="A180" t="s">
        <v>935</v>
      </c>
      <c r="B180" t="s">
        <v>936</v>
      </c>
    </row>
    <row r="181" spans="1:2" x14ac:dyDescent="0.25">
      <c r="A181" t="s">
        <v>937</v>
      </c>
      <c r="B181" t="s">
        <v>938</v>
      </c>
    </row>
    <row r="182" spans="1:2" x14ac:dyDescent="0.25">
      <c r="A182" t="s">
        <v>939</v>
      </c>
      <c r="B182" t="s">
        <v>940</v>
      </c>
    </row>
    <row r="183" spans="1:2" x14ac:dyDescent="0.25">
      <c r="A183" t="s">
        <v>941</v>
      </c>
      <c r="B183" t="s">
        <v>942</v>
      </c>
    </row>
    <row r="184" spans="1:2" x14ac:dyDescent="0.25">
      <c r="A184" t="s">
        <v>66</v>
      </c>
      <c r="B184" t="s">
        <v>943</v>
      </c>
    </row>
    <row r="185" spans="1:2" x14ac:dyDescent="0.25">
      <c r="A185" t="s">
        <v>67</v>
      </c>
      <c r="B185" t="s">
        <v>944</v>
      </c>
    </row>
    <row r="186" spans="1:2" x14ac:dyDescent="0.25">
      <c r="A186" t="s">
        <v>68</v>
      </c>
      <c r="B186" t="s">
        <v>945</v>
      </c>
    </row>
    <row r="187" spans="1:2" x14ac:dyDescent="0.25">
      <c r="A187" t="s">
        <v>69</v>
      </c>
      <c r="B187" t="s">
        <v>946</v>
      </c>
    </row>
    <row r="188" spans="1:2" x14ac:dyDescent="0.25">
      <c r="A188" t="s">
        <v>70</v>
      </c>
      <c r="B188" t="s">
        <v>947</v>
      </c>
    </row>
    <row r="189" spans="1:2" x14ac:dyDescent="0.25">
      <c r="A189" t="s">
        <v>71</v>
      </c>
      <c r="B189" t="s">
        <v>948</v>
      </c>
    </row>
    <row r="190" spans="1:2" x14ac:dyDescent="0.25">
      <c r="A190" t="s">
        <v>72</v>
      </c>
      <c r="B190" t="s">
        <v>949</v>
      </c>
    </row>
    <row r="191" spans="1:2" x14ac:dyDescent="0.25">
      <c r="A191" t="s">
        <v>73</v>
      </c>
      <c r="B191" t="s">
        <v>950</v>
      </c>
    </row>
    <row r="192" spans="1:2" x14ac:dyDescent="0.25">
      <c r="A192" t="s">
        <v>951</v>
      </c>
      <c r="B192" t="s">
        <v>952</v>
      </c>
    </row>
    <row r="193" spans="1:2" x14ac:dyDescent="0.25">
      <c r="A193" t="s">
        <v>953</v>
      </c>
      <c r="B193" t="s">
        <v>954</v>
      </c>
    </row>
    <row r="194" spans="1:2" x14ac:dyDescent="0.25">
      <c r="A194" t="s">
        <v>74</v>
      </c>
      <c r="B194" t="s">
        <v>955</v>
      </c>
    </row>
    <row r="195" spans="1:2" x14ac:dyDescent="0.25">
      <c r="A195" t="s">
        <v>956</v>
      </c>
      <c r="B195" t="s">
        <v>957</v>
      </c>
    </row>
    <row r="196" spans="1:2" x14ac:dyDescent="0.25">
      <c r="A196" t="s">
        <v>958</v>
      </c>
      <c r="B196" t="s">
        <v>959</v>
      </c>
    </row>
    <row r="197" spans="1:2" x14ac:dyDescent="0.25">
      <c r="A197" t="s">
        <v>960</v>
      </c>
      <c r="B197" t="s">
        <v>961</v>
      </c>
    </row>
    <row r="198" spans="1:2" x14ac:dyDescent="0.25">
      <c r="A198" t="s">
        <v>75</v>
      </c>
      <c r="B198" t="s">
        <v>962</v>
      </c>
    </row>
    <row r="199" spans="1:2" x14ac:dyDescent="0.25">
      <c r="A199" t="s">
        <v>963</v>
      </c>
      <c r="B199" t="s">
        <v>964</v>
      </c>
    </row>
    <row r="200" spans="1:2" x14ac:dyDescent="0.25">
      <c r="A200" t="s">
        <v>76</v>
      </c>
      <c r="B200" t="s">
        <v>965</v>
      </c>
    </row>
    <row r="201" spans="1:2" x14ac:dyDescent="0.25">
      <c r="A201" t="s">
        <v>966</v>
      </c>
      <c r="B201" t="s">
        <v>967</v>
      </c>
    </row>
    <row r="202" spans="1:2" x14ac:dyDescent="0.25">
      <c r="A202" t="s">
        <v>968</v>
      </c>
      <c r="B202" t="s">
        <v>969</v>
      </c>
    </row>
    <row r="203" spans="1:2" x14ac:dyDescent="0.25">
      <c r="A203" t="s">
        <v>970</v>
      </c>
      <c r="B203" t="s">
        <v>971</v>
      </c>
    </row>
    <row r="204" spans="1:2" x14ac:dyDescent="0.25">
      <c r="A204" t="s">
        <v>972</v>
      </c>
      <c r="B204" t="s">
        <v>973</v>
      </c>
    </row>
    <row r="205" spans="1:2" x14ac:dyDescent="0.25">
      <c r="A205" t="s">
        <v>77</v>
      </c>
      <c r="B205" t="s">
        <v>974</v>
      </c>
    </row>
    <row r="206" spans="1:2" x14ac:dyDescent="0.25">
      <c r="A206" t="s">
        <v>78</v>
      </c>
      <c r="B206" t="s">
        <v>975</v>
      </c>
    </row>
    <row r="207" spans="1:2" x14ac:dyDescent="0.25">
      <c r="A207" t="s">
        <v>79</v>
      </c>
      <c r="B207" t="s">
        <v>976</v>
      </c>
    </row>
    <row r="208" spans="1:2" x14ac:dyDescent="0.25">
      <c r="A208" t="s">
        <v>977</v>
      </c>
      <c r="B208" t="s">
        <v>978</v>
      </c>
    </row>
    <row r="209" spans="1:2" x14ac:dyDescent="0.25">
      <c r="A209" t="s">
        <v>979</v>
      </c>
      <c r="B209" t="s">
        <v>980</v>
      </c>
    </row>
    <row r="210" spans="1:2" x14ac:dyDescent="0.25">
      <c r="A210" t="s">
        <v>981</v>
      </c>
      <c r="B210" t="s">
        <v>982</v>
      </c>
    </row>
    <row r="211" spans="1:2" x14ac:dyDescent="0.25">
      <c r="A211" t="s">
        <v>80</v>
      </c>
      <c r="B211" t="s">
        <v>983</v>
      </c>
    </row>
    <row r="212" spans="1:2" x14ac:dyDescent="0.25">
      <c r="A212" t="s">
        <v>81</v>
      </c>
      <c r="B212" t="s">
        <v>984</v>
      </c>
    </row>
    <row r="213" spans="1:2" x14ac:dyDescent="0.25">
      <c r="A213" t="s">
        <v>985</v>
      </c>
      <c r="B213" t="s">
        <v>986</v>
      </c>
    </row>
    <row r="214" spans="1:2" x14ac:dyDescent="0.25">
      <c r="A214" t="s">
        <v>82</v>
      </c>
      <c r="B214" t="s">
        <v>987</v>
      </c>
    </row>
    <row r="215" spans="1:2" x14ac:dyDescent="0.25">
      <c r="A215" t="s">
        <v>988</v>
      </c>
      <c r="B215" t="s">
        <v>989</v>
      </c>
    </row>
    <row r="216" spans="1:2" x14ac:dyDescent="0.25">
      <c r="A216" t="s">
        <v>990</v>
      </c>
      <c r="B216" t="s">
        <v>991</v>
      </c>
    </row>
    <row r="217" spans="1:2" x14ac:dyDescent="0.25">
      <c r="A217" t="s">
        <v>992</v>
      </c>
      <c r="B217" t="s">
        <v>993</v>
      </c>
    </row>
    <row r="218" spans="1:2" x14ac:dyDescent="0.25">
      <c r="A218" t="s">
        <v>83</v>
      </c>
      <c r="B218" t="s">
        <v>994</v>
      </c>
    </row>
    <row r="219" spans="1:2" x14ac:dyDescent="0.25">
      <c r="A219" t="s">
        <v>84</v>
      </c>
      <c r="B219" t="s">
        <v>995</v>
      </c>
    </row>
    <row r="220" spans="1:2" x14ac:dyDescent="0.25">
      <c r="A220" t="s">
        <v>85</v>
      </c>
      <c r="B220" t="s">
        <v>996</v>
      </c>
    </row>
    <row r="221" spans="1:2" x14ac:dyDescent="0.25">
      <c r="A221" t="s">
        <v>86</v>
      </c>
      <c r="B221" t="s">
        <v>997</v>
      </c>
    </row>
    <row r="222" spans="1:2" x14ac:dyDescent="0.25">
      <c r="A222" t="s">
        <v>998</v>
      </c>
      <c r="B222" t="s">
        <v>999</v>
      </c>
    </row>
    <row r="223" spans="1:2" x14ac:dyDescent="0.25">
      <c r="A223" t="s">
        <v>1000</v>
      </c>
      <c r="B223" t="s">
        <v>1001</v>
      </c>
    </row>
    <row r="224" spans="1:2" x14ac:dyDescent="0.25">
      <c r="A224" t="s">
        <v>87</v>
      </c>
      <c r="B224" t="s">
        <v>1002</v>
      </c>
    </row>
    <row r="225" spans="1:2" x14ac:dyDescent="0.25">
      <c r="A225" t="s">
        <v>1003</v>
      </c>
      <c r="B225" t="s">
        <v>1004</v>
      </c>
    </row>
    <row r="226" spans="1:2" x14ac:dyDescent="0.25">
      <c r="A226" t="s">
        <v>1005</v>
      </c>
      <c r="B226" t="s">
        <v>1006</v>
      </c>
    </row>
    <row r="227" spans="1:2" x14ac:dyDescent="0.25">
      <c r="A227" t="s">
        <v>88</v>
      </c>
      <c r="B227" t="s">
        <v>1007</v>
      </c>
    </row>
    <row r="228" spans="1:2" x14ac:dyDescent="0.25">
      <c r="A228" t="s">
        <v>1008</v>
      </c>
      <c r="B228" t="s">
        <v>1009</v>
      </c>
    </row>
    <row r="229" spans="1:2" x14ac:dyDescent="0.25">
      <c r="A229" t="s">
        <v>1010</v>
      </c>
      <c r="B229" t="s">
        <v>1011</v>
      </c>
    </row>
    <row r="230" spans="1:2" x14ac:dyDescent="0.25">
      <c r="A230" t="s">
        <v>89</v>
      </c>
      <c r="B230" t="s">
        <v>1012</v>
      </c>
    </row>
    <row r="231" spans="1:2" x14ac:dyDescent="0.25">
      <c r="A231" t="s">
        <v>1013</v>
      </c>
      <c r="B231" t="s">
        <v>1014</v>
      </c>
    </row>
    <row r="232" spans="1:2" x14ac:dyDescent="0.25">
      <c r="A232" t="s">
        <v>1015</v>
      </c>
      <c r="B232" t="s">
        <v>1016</v>
      </c>
    </row>
    <row r="233" spans="1:2" x14ac:dyDescent="0.25">
      <c r="A233" t="s">
        <v>1017</v>
      </c>
      <c r="B233" t="s">
        <v>1018</v>
      </c>
    </row>
    <row r="234" spans="1:2" x14ac:dyDescent="0.25">
      <c r="A234" t="s">
        <v>90</v>
      </c>
      <c r="B234" t="s">
        <v>1019</v>
      </c>
    </row>
    <row r="235" spans="1:2" x14ac:dyDescent="0.25">
      <c r="A235" t="s">
        <v>1020</v>
      </c>
      <c r="B235" t="s">
        <v>1021</v>
      </c>
    </row>
    <row r="236" spans="1:2" x14ac:dyDescent="0.25">
      <c r="A236" t="s">
        <v>91</v>
      </c>
      <c r="B236" t="s">
        <v>1022</v>
      </c>
    </row>
    <row r="237" spans="1:2" x14ac:dyDescent="0.25">
      <c r="A237" t="s">
        <v>92</v>
      </c>
      <c r="B237" t="s">
        <v>1023</v>
      </c>
    </row>
    <row r="238" spans="1:2" x14ac:dyDescent="0.25">
      <c r="A238" t="s">
        <v>1024</v>
      </c>
      <c r="B238" t="s">
        <v>1025</v>
      </c>
    </row>
    <row r="239" spans="1:2" x14ac:dyDescent="0.25">
      <c r="A239" t="s">
        <v>1026</v>
      </c>
      <c r="B239" t="s">
        <v>1027</v>
      </c>
    </row>
    <row r="240" spans="1:2" x14ac:dyDescent="0.25">
      <c r="A240" t="s">
        <v>93</v>
      </c>
      <c r="B240" t="s">
        <v>1028</v>
      </c>
    </row>
    <row r="241" spans="1:2" x14ac:dyDescent="0.25">
      <c r="A241" t="s">
        <v>94</v>
      </c>
      <c r="B241" t="s">
        <v>1029</v>
      </c>
    </row>
    <row r="242" spans="1:2" x14ac:dyDescent="0.25">
      <c r="A242" t="s">
        <v>95</v>
      </c>
      <c r="B242" t="s">
        <v>1030</v>
      </c>
    </row>
    <row r="243" spans="1:2" x14ac:dyDescent="0.25">
      <c r="A243" t="s">
        <v>96</v>
      </c>
      <c r="B243" t="s">
        <v>1031</v>
      </c>
    </row>
    <row r="244" spans="1:2" x14ac:dyDescent="0.25">
      <c r="A244" t="s">
        <v>1032</v>
      </c>
      <c r="B244" t="s">
        <v>1033</v>
      </c>
    </row>
    <row r="245" spans="1:2" x14ac:dyDescent="0.25">
      <c r="A245" t="s">
        <v>97</v>
      </c>
      <c r="B245" t="s">
        <v>1034</v>
      </c>
    </row>
    <row r="246" spans="1:2" x14ac:dyDescent="0.25">
      <c r="A246" t="s">
        <v>98</v>
      </c>
      <c r="B246" t="s">
        <v>1035</v>
      </c>
    </row>
    <row r="247" spans="1:2" x14ac:dyDescent="0.25">
      <c r="A247" t="s">
        <v>99</v>
      </c>
      <c r="B247" t="s">
        <v>1036</v>
      </c>
    </row>
    <row r="248" spans="1:2" x14ac:dyDescent="0.25">
      <c r="A248" t="s">
        <v>100</v>
      </c>
      <c r="B248" t="s">
        <v>1037</v>
      </c>
    </row>
    <row r="249" spans="1:2" x14ac:dyDescent="0.25">
      <c r="A249" t="s">
        <v>101</v>
      </c>
      <c r="B249" t="s">
        <v>1038</v>
      </c>
    </row>
    <row r="250" spans="1:2" x14ac:dyDescent="0.25">
      <c r="A250" t="s">
        <v>102</v>
      </c>
      <c r="B250" t="s">
        <v>1039</v>
      </c>
    </row>
    <row r="251" spans="1:2" x14ac:dyDescent="0.25">
      <c r="A251" t="s">
        <v>1040</v>
      </c>
      <c r="B251" t="s">
        <v>1041</v>
      </c>
    </row>
    <row r="252" spans="1:2" x14ac:dyDescent="0.25">
      <c r="A252" t="s">
        <v>1042</v>
      </c>
      <c r="B252" t="s">
        <v>1043</v>
      </c>
    </row>
    <row r="253" spans="1:2" x14ac:dyDescent="0.25">
      <c r="A253" t="s">
        <v>103</v>
      </c>
      <c r="B253" t="s">
        <v>1044</v>
      </c>
    </row>
    <row r="254" spans="1:2" x14ac:dyDescent="0.25">
      <c r="A254" t="s">
        <v>104</v>
      </c>
      <c r="B254" t="s">
        <v>1045</v>
      </c>
    </row>
    <row r="255" spans="1:2" x14ac:dyDescent="0.25">
      <c r="A255" t="s">
        <v>105</v>
      </c>
      <c r="B255" t="s">
        <v>1046</v>
      </c>
    </row>
    <row r="256" spans="1:2" x14ac:dyDescent="0.25">
      <c r="A256" t="s">
        <v>1047</v>
      </c>
      <c r="B256" t="s">
        <v>1048</v>
      </c>
    </row>
    <row r="257" spans="1:2" x14ac:dyDescent="0.25">
      <c r="A257" t="s">
        <v>1049</v>
      </c>
      <c r="B257" t="s">
        <v>1050</v>
      </c>
    </row>
    <row r="258" spans="1:2" x14ac:dyDescent="0.25">
      <c r="A258" t="s">
        <v>106</v>
      </c>
      <c r="B258" t="s">
        <v>1051</v>
      </c>
    </row>
    <row r="259" spans="1:2" x14ac:dyDescent="0.25">
      <c r="A259" t="s">
        <v>1052</v>
      </c>
      <c r="B259" t="s">
        <v>1053</v>
      </c>
    </row>
    <row r="260" spans="1:2" x14ac:dyDescent="0.25">
      <c r="A260" t="s">
        <v>1054</v>
      </c>
      <c r="B260" t="s">
        <v>1055</v>
      </c>
    </row>
    <row r="261" spans="1:2" x14ac:dyDescent="0.25">
      <c r="A261" t="s">
        <v>1056</v>
      </c>
      <c r="B261" t="s">
        <v>1057</v>
      </c>
    </row>
    <row r="262" spans="1:2" x14ac:dyDescent="0.25">
      <c r="A262" t="s">
        <v>1058</v>
      </c>
      <c r="B262" t="s">
        <v>1059</v>
      </c>
    </row>
    <row r="263" spans="1:2" x14ac:dyDescent="0.25">
      <c r="A263" t="s">
        <v>1060</v>
      </c>
      <c r="B263" t="s">
        <v>1061</v>
      </c>
    </row>
    <row r="264" spans="1:2" x14ac:dyDescent="0.25">
      <c r="A264" t="s">
        <v>1062</v>
      </c>
      <c r="B264" t="s">
        <v>1063</v>
      </c>
    </row>
    <row r="265" spans="1:2" x14ac:dyDescent="0.25">
      <c r="A265" t="s">
        <v>1064</v>
      </c>
      <c r="B265" t="s">
        <v>1065</v>
      </c>
    </row>
    <row r="266" spans="1:2" x14ac:dyDescent="0.25">
      <c r="A266" t="s">
        <v>1066</v>
      </c>
      <c r="B266" t="s">
        <v>1067</v>
      </c>
    </row>
    <row r="267" spans="1:2" x14ac:dyDescent="0.25">
      <c r="A267" t="s">
        <v>1068</v>
      </c>
      <c r="B267" t="s">
        <v>1069</v>
      </c>
    </row>
    <row r="268" spans="1:2" x14ac:dyDescent="0.25">
      <c r="A268" t="s">
        <v>1070</v>
      </c>
      <c r="B268" t="s">
        <v>1071</v>
      </c>
    </row>
    <row r="269" spans="1:2" x14ac:dyDescent="0.25">
      <c r="A269" t="s">
        <v>1072</v>
      </c>
      <c r="B269" t="s">
        <v>1073</v>
      </c>
    </row>
    <row r="270" spans="1:2" x14ac:dyDescent="0.25">
      <c r="A270" t="s">
        <v>1074</v>
      </c>
      <c r="B270" t="s">
        <v>1075</v>
      </c>
    </row>
    <row r="271" spans="1:2" x14ac:dyDescent="0.25">
      <c r="A271" t="s">
        <v>1076</v>
      </c>
      <c r="B271" t="s">
        <v>1077</v>
      </c>
    </row>
    <row r="272" spans="1:2" x14ac:dyDescent="0.25">
      <c r="A272" t="s">
        <v>1078</v>
      </c>
      <c r="B272" t="s">
        <v>1079</v>
      </c>
    </row>
    <row r="273" spans="1:2" x14ac:dyDescent="0.25">
      <c r="A273" t="s">
        <v>1080</v>
      </c>
      <c r="B273" t="s">
        <v>1081</v>
      </c>
    </row>
    <row r="274" spans="1:2" x14ac:dyDescent="0.25">
      <c r="A274" t="s">
        <v>1082</v>
      </c>
      <c r="B274" t="s">
        <v>1083</v>
      </c>
    </row>
    <row r="275" spans="1:2" x14ac:dyDescent="0.25">
      <c r="A275" t="s">
        <v>1084</v>
      </c>
      <c r="B275" t="s">
        <v>1085</v>
      </c>
    </row>
    <row r="276" spans="1:2" x14ac:dyDescent="0.25">
      <c r="A276" t="s">
        <v>1086</v>
      </c>
      <c r="B276" t="s">
        <v>1087</v>
      </c>
    </row>
    <row r="277" spans="1:2" x14ac:dyDescent="0.25">
      <c r="A277" t="s">
        <v>1088</v>
      </c>
      <c r="B277" t="s">
        <v>1089</v>
      </c>
    </row>
    <row r="278" spans="1:2" x14ac:dyDescent="0.25">
      <c r="A278" t="s">
        <v>1090</v>
      </c>
      <c r="B278" t="s">
        <v>1091</v>
      </c>
    </row>
    <row r="279" spans="1:2" x14ac:dyDescent="0.25">
      <c r="A279" t="s">
        <v>1092</v>
      </c>
      <c r="B279" t="s">
        <v>1093</v>
      </c>
    </row>
    <row r="280" spans="1:2" x14ac:dyDescent="0.25">
      <c r="A280" t="s">
        <v>1094</v>
      </c>
      <c r="B280" t="s">
        <v>1095</v>
      </c>
    </row>
    <row r="281" spans="1:2" x14ac:dyDescent="0.25">
      <c r="A281" t="s">
        <v>1096</v>
      </c>
      <c r="B281" t="s">
        <v>1097</v>
      </c>
    </row>
    <row r="282" spans="1:2" x14ac:dyDescent="0.25">
      <c r="A282" t="s">
        <v>1098</v>
      </c>
      <c r="B282" t="s">
        <v>1099</v>
      </c>
    </row>
    <row r="283" spans="1:2" x14ac:dyDescent="0.25">
      <c r="A283" t="s">
        <v>1100</v>
      </c>
      <c r="B283" t="s">
        <v>1101</v>
      </c>
    </row>
    <row r="284" spans="1:2" x14ac:dyDescent="0.25">
      <c r="A284" t="s">
        <v>107</v>
      </c>
      <c r="B284" t="s">
        <v>1102</v>
      </c>
    </row>
    <row r="285" spans="1:2" x14ac:dyDescent="0.25">
      <c r="A285" t="s">
        <v>1103</v>
      </c>
      <c r="B285" t="s">
        <v>1104</v>
      </c>
    </row>
    <row r="286" spans="1:2" x14ac:dyDescent="0.25">
      <c r="A286" t="s">
        <v>1105</v>
      </c>
      <c r="B286" t="s">
        <v>1106</v>
      </c>
    </row>
    <row r="287" spans="1:2" x14ac:dyDescent="0.25">
      <c r="A287" t="s">
        <v>1107</v>
      </c>
      <c r="B287" t="s">
        <v>1108</v>
      </c>
    </row>
    <row r="288" spans="1:2" x14ac:dyDescent="0.25">
      <c r="A288" t="s">
        <v>108</v>
      </c>
      <c r="B288" t="s">
        <v>1109</v>
      </c>
    </row>
    <row r="289" spans="1:2" x14ac:dyDescent="0.25">
      <c r="A289" t="s">
        <v>1110</v>
      </c>
      <c r="B289" t="s">
        <v>1111</v>
      </c>
    </row>
    <row r="290" spans="1:2" x14ac:dyDescent="0.25">
      <c r="A290" t="s">
        <v>1112</v>
      </c>
      <c r="B290" t="s">
        <v>1113</v>
      </c>
    </row>
    <row r="291" spans="1:2" x14ac:dyDescent="0.25">
      <c r="A291" t="s">
        <v>109</v>
      </c>
      <c r="B291" t="s">
        <v>1114</v>
      </c>
    </row>
    <row r="292" spans="1:2" x14ac:dyDescent="0.25">
      <c r="A292" t="s">
        <v>1115</v>
      </c>
      <c r="B292" t="s">
        <v>1116</v>
      </c>
    </row>
    <row r="293" spans="1:2" x14ac:dyDescent="0.25">
      <c r="A293" t="s">
        <v>1117</v>
      </c>
      <c r="B293" t="s">
        <v>1118</v>
      </c>
    </row>
    <row r="294" spans="1:2" x14ac:dyDescent="0.25">
      <c r="A294" t="s">
        <v>110</v>
      </c>
      <c r="B294" t="s">
        <v>1119</v>
      </c>
    </row>
    <row r="295" spans="1:2" x14ac:dyDescent="0.25">
      <c r="A295" t="s">
        <v>1120</v>
      </c>
      <c r="B295" t="s">
        <v>1121</v>
      </c>
    </row>
    <row r="296" spans="1:2" x14ac:dyDescent="0.25">
      <c r="A296" t="s">
        <v>1122</v>
      </c>
      <c r="B296" t="s">
        <v>1123</v>
      </c>
    </row>
    <row r="297" spans="1:2" x14ac:dyDescent="0.25">
      <c r="A297" t="s">
        <v>1124</v>
      </c>
      <c r="B297" t="s">
        <v>1125</v>
      </c>
    </row>
    <row r="298" spans="1:2" x14ac:dyDescent="0.25">
      <c r="A298" t="s">
        <v>1126</v>
      </c>
      <c r="B298" t="s">
        <v>1127</v>
      </c>
    </row>
    <row r="299" spans="1:2" x14ac:dyDescent="0.25">
      <c r="A299" t="s">
        <v>111</v>
      </c>
      <c r="B299" t="s">
        <v>1128</v>
      </c>
    </row>
    <row r="300" spans="1:2" x14ac:dyDescent="0.25">
      <c r="A300" t="s">
        <v>1129</v>
      </c>
      <c r="B300" t="s">
        <v>1130</v>
      </c>
    </row>
    <row r="301" spans="1:2" x14ac:dyDescent="0.25">
      <c r="A301" t="s">
        <v>1131</v>
      </c>
      <c r="B301" t="s">
        <v>1132</v>
      </c>
    </row>
    <row r="302" spans="1:2" x14ac:dyDescent="0.25">
      <c r="A302" t="s">
        <v>1133</v>
      </c>
      <c r="B302" t="s">
        <v>1134</v>
      </c>
    </row>
    <row r="303" spans="1:2" x14ac:dyDescent="0.25">
      <c r="A303" t="s">
        <v>112</v>
      </c>
      <c r="B303" t="s">
        <v>1135</v>
      </c>
    </row>
    <row r="304" spans="1:2" x14ac:dyDescent="0.25">
      <c r="A304" t="s">
        <v>1136</v>
      </c>
      <c r="B304" t="s">
        <v>1137</v>
      </c>
    </row>
    <row r="305" spans="1:2" x14ac:dyDescent="0.25">
      <c r="A305" t="s">
        <v>113</v>
      </c>
      <c r="B305" t="s">
        <v>1138</v>
      </c>
    </row>
    <row r="306" spans="1:2" x14ac:dyDescent="0.25">
      <c r="A306" t="s">
        <v>1139</v>
      </c>
      <c r="B306" t="s">
        <v>1140</v>
      </c>
    </row>
    <row r="307" spans="1:2" x14ac:dyDescent="0.25">
      <c r="A307" t="s">
        <v>114</v>
      </c>
      <c r="B307" t="s">
        <v>1141</v>
      </c>
    </row>
    <row r="308" spans="1:2" x14ac:dyDescent="0.25">
      <c r="A308" t="s">
        <v>115</v>
      </c>
      <c r="B308" t="s">
        <v>1142</v>
      </c>
    </row>
    <row r="309" spans="1:2" x14ac:dyDescent="0.25">
      <c r="A309" t="s">
        <v>1143</v>
      </c>
      <c r="B309" t="s">
        <v>1144</v>
      </c>
    </row>
    <row r="310" spans="1:2" x14ac:dyDescent="0.25">
      <c r="A310" t="s">
        <v>116</v>
      </c>
      <c r="B310" t="s">
        <v>1145</v>
      </c>
    </row>
    <row r="311" spans="1:2" x14ac:dyDescent="0.25">
      <c r="A311" t="s">
        <v>1146</v>
      </c>
      <c r="B311" t="s">
        <v>1147</v>
      </c>
    </row>
    <row r="312" spans="1:2" x14ac:dyDescent="0.25">
      <c r="A312" t="s">
        <v>1148</v>
      </c>
      <c r="B312" t="s">
        <v>1149</v>
      </c>
    </row>
    <row r="313" spans="1:2" x14ac:dyDescent="0.25">
      <c r="A313" t="s">
        <v>1150</v>
      </c>
      <c r="B313" t="s">
        <v>1151</v>
      </c>
    </row>
    <row r="314" spans="1:2" x14ac:dyDescent="0.25">
      <c r="A314" t="s">
        <v>1152</v>
      </c>
      <c r="B314" t="s">
        <v>1153</v>
      </c>
    </row>
    <row r="315" spans="1:2" x14ac:dyDescent="0.25">
      <c r="A315" t="s">
        <v>117</v>
      </c>
      <c r="B315" t="s">
        <v>1154</v>
      </c>
    </row>
    <row r="316" spans="1:2" x14ac:dyDescent="0.25">
      <c r="A316" t="s">
        <v>118</v>
      </c>
      <c r="B316" t="s">
        <v>1155</v>
      </c>
    </row>
    <row r="317" spans="1:2" x14ac:dyDescent="0.25">
      <c r="A317" t="s">
        <v>1156</v>
      </c>
      <c r="B317" t="s">
        <v>1157</v>
      </c>
    </row>
    <row r="318" spans="1:2" x14ac:dyDescent="0.25">
      <c r="A318" t="s">
        <v>119</v>
      </c>
      <c r="B318" t="s">
        <v>1158</v>
      </c>
    </row>
    <row r="319" spans="1:2" x14ac:dyDescent="0.25">
      <c r="A319" t="s">
        <v>1159</v>
      </c>
      <c r="B319" t="s">
        <v>1160</v>
      </c>
    </row>
    <row r="320" spans="1:2" x14ac:dyDescent="0.25">
      <c r="A320" t="s">
        <v>120</v>
      </c>
      <c r="B320" t="s">
        <v>1161</v>
      </c>
    </row>
    <row r="321" spans="1:2" x14ac:dyDescent="0.25">
      <c r="A321" t="s">
        <v>1162</v>
      </c>
      <c r="B321" t="s">
        <v>1163</v>
      </c>
    </row>
    <row r="322" spans="1:2" x14ac:dyDescent="0.25">
      <c r="A322" t="s">
        <v>121</v>
      </c>
      <c r="B322" t="s">
        <v>1164</v>
      </c>
    </row>
    <row r="323" spans="1:2" x14ac:dyDescent="0.25">
      <c r="A323" t="s">
        <v>122</v>
      </c>
      <c r="B323" t="s">
        <v>1165</v>
      </c>
    </row>
    <row r="324" spans="1:2" x14ac:dyDescent="0.25">
      <c r="A324" t="s">
        <v>1166</v>
      </c>
      <c r="B324" t="s">
        <v>1167</v>
      </c>
    </row>
    <row r="325" spans="1:2" x14ac:dyDescent="0.25">
      <c r="A325" t="s">
        <v>1168</v>
      </c>
      <c r="B325" t="s">
        <v>1169</v>
      </c>
    </row>
    <row r="326" spans="1:2" x14ac:dyDescent="0.25">
      <c r="A326" t="s">
        <v>1170</v>
      </c>
      <c r="B326" t="s">
        <v>1171</v>
      </c>
    </row>
    <row r="327" spans="1:2" x14ac:dyDescent="0.25">
      <c r="A327" t="s">
        <v>123</v>
      </c>
      <c r="B327" t="s">
        <v>1172</v>
      </c>
    </row>
    <row r="328" spans="1:2" x14ac:dyDescent="0.25">
      <c r="A328" t="s">
        <v>124</v>
      </c>
      <c r="B328" t="s">
        <v>1173</v>
      </c>
    </row>
    <row r="329" spans="1:2" x14ac:dyDescent="0.25">
      <c r="A329" t="s">
        <v>125</v>
      </c>
      <c r="B329" t="s">
        <v>1174</v>
      </c>
    </row>
    <row r="330" spans="1:2" x14ac:dyDescent="0.25">
      <c r="A330" t="s">
        <v>1175</v>
      </c>
      <c r="B330" t="s">
        <v>1176</v>
      </c>
    </row>
    <row r="331" spans="1:2" x14ac:dyDescent="0.25">
      <c r="A331" t="s">
        <v>126</v>
      </c>
      <c r="B331" t="s">
        <v>1177</v>
      </c>
    </row>
    <row r="332" spans="1:2" x14ac:dyDescent="0.25">
      <c r="A332" t="s">
        <v>1178</v>
      </c>
      <c r="B332" t="s">
        <v>1179</v>
      </c>
    </row>
    <row r="333" spans="1:2" x14ac:dyDescent="0.25">
      <c r="A333" t="s">
        <v>1180</v>
      </c>
      <c r="B333" t="s">
        <v>1181</v>
      </c>
    </row>
    <row r="334" spans="1:2" x14ac:dyDescent="0.25">
      <c r="A334" t="s">
        <v>127</v>
      </c>
      <c r="B334" t="s">
        <v>1182</v>
      </c>
    </row>
    <row r="335" spans="1:2" x14ac:dyDescent="0.25">
      <c r="A335" t="s">
        <v>1183</v>
      </c>
      <c r="B335" t="s">
        <v>1184</v>
      </c>
    </row>
    <row r="336" spans="1:2" x14ac:dyDescent="0.25">
      <c r="A336" t="s">
        <v>1185</v>
      </c>
      <c r="B336" t="s">
        <v>1186</v>
      </c>
    </row>
    <row r="337" spans="1:2" x14ac:dyDescent="0.25">
      <c r="A337" t="s">
        <v>1187</v>
      </c>
      <c r="B337" t="s">
        <v>1188</v>
      </c>
    </row>
    <row r="338" spans="1:2" x14ac:dyDescent="0.25">
      <c r="A338" t="s">
        <v>128</v>
      </c>
      <c r="B338" t="s">
        <v>1189</v>
      </c>
    </row>
    <row r="339" spans="1:2" x14ac:dyDescent="0.25">
      <c r="A339" t="s">
        <v>1190</v>
      </c>
      <c r="B339" t="s">
        <v>1191</v>
      </c>
    </row>
    <row r="340" spans="1:2" x14ac:dyDescent="0.25">
      <c r="A340" t="s">
        <v>1192</v>
      </c>
      <c r="B340" t="s">
        <v>1193</v>
      </c>
    </row>
    <row r="341" spans="1:2" x14ac:dyDescent="0.25">
      <c r="A341" t="s">
        <v>129</v>
      </c>
      <c r="B341" t="s">
        <v>1194</v>
      </c>
    </row>
    <row r="342" spans="1:2" x14ac:dyDescent="0.25">
      <c r="A342" t="s">
        <v>130</v>
      </c>
      <c r="B342" t="s">
        <v>1195</v>
      </c>
    </row>
    <row r="343" spans="1:2" x14ac:dyDescent="0.25">
      <c r="A343" t="s">
        <v>131</v>
      </c>
      <c r="B343" t="s">
        <v>1196</v>
      </c>
    </row>
    <row r="344" spans="1:2" x14ac:dyDescent="0.25">
      <c r="A344" t="s">
        <v>132</v>
      </c>
      <c r="B344" t="s">
        <v>1197</v>
      </c>
    </row>
    <row r="345" spans="1:2" x14ac:dyDescent="0.25">
      <c r="A345" t="s">
        <v>1198</v>
      </c>
      <c r="B345" t="s">
        <v>1199</v>
      </c>
    </row>
    <row r="346" spans="1:2" x14ac:dyDescent="0.25">
      <c r="A346" t="s">
        <v>1200</v>
      </c>
      <c r="B346" t="s">
        <v>1201</v>
      </c>
    </row>
    <row r="347" spans="1:2" x14ac:dyDescent="0.25">
      <c r="A347" t="s">
        <v>1202</v>
      </c>
      <c r="B347" t="s">
        <v>1203</v>
      </c>
    </row>
    <row r="348" spans="1:2" x14ac:dyDescent="0.25">
      <c r="A348" t="s">
        <v>133</v>
      </c>
      <c r="B348" t="s">
        <v>1204</v>
      </c>
    </row>
    <row r="349" spans="1:2" x14ac:dyDescent="0.25">
      <c r="A349" t="s">
        <v>134</v>
      </c>
      <c r="B349" t="s">
        <v>1205</v>
      </c>
    </row>
    <row r="350" spans="1:2" x14ac:dyDescent="0.25">
      <c r="A350" t="s">
        <v>1206</v>
      </c>
      <c r="B350" t="s">
        <v>1207</v>
      </c>
    </row>
    <row r="351" spans="1:2" x14ac:dyDescent="0.25">
      <c r="A351" t="s">
        <v>135</v>
      </c>
      <c r="B351" t="s">
        <v>1208</v>
      </c>
    </row>
    <row r="352" spans="1:2" x14ac:dyDescent="0.25">
      <c r="A352" t="s">
        <v>136</v>
      </c>
      <c r="B352" t="s">
        <v>1209</v>
      </c>
    </row>
    <row r="353" spans="1:2" x14ac:dyDescent="0.25">
      <c r="A353" t="s">
        <v>137</v>
      </c>
      <c r="B353" t="s">
        <v>1210</v>
      </c>
    </row>
    <row r="354" spans="1:2" x14ac:dyDescent="0.25">
      <c r="A354" t="s">
        <v>1211</v>
      </c>
      <c r="B354" t="s">
        <v>1212</v>
      </c>
    </row>
    <row r="355" spans="1:2" x14ac:dyDescent="0.25">
      <c r="A355" t="s">
        <v>138</v>
      </c>
      <c r="B355" t="s">
        <v>1213</v>
      </c>
    </row>
    <row r="356" spans="1:2" x14ac:dyDescent="0.25">
      <c r="A356" t="s">
        <v>139</v>
      </c>
      <c r="B356" t="s">
        <v>1214</v>
      </c>
    </row>
    <row r="357" spans="1:2" x14ac:dyDescent="0.25">
      <c r="A357" t="s">
        <v>140</v>
      </c>
      <c r="B357" t="s">
        <v>1215</v>
      </c>
    </row>
    <row r="358" spans="1:2" x14ac:dyDescent="0.25">
      <c r="A358" t="s">
        <v>1216</v>
      </c>
      <c r="B358" t="s">
        <v>1217</v>
      </c>
    </row>
    <row r="359" spans="1:2" x14ac:dyDescent="0.25">
      <c r="A359" t="s">
        <v>141</v>
      </c>
      <c r="B359" t="s">
        <v>1218</v>
      </c>
    </row>
    <row r="360" spans="1:2" x14ac:dyDescent="0.25">
      <c r="A360" t="s">
        <v>1219</v>
      </c>
      <c r="B360" t="s">
        <v>1220</v>
      </c>
    </row>
    <row r="361" spans="1:2" x14ac:dyDescent="0.25">
      <c r="A361" t="s">
        <v>142</v>
      </c>
      <c r="B361" t="s">
        <v>1221</v>
      </c>
    </row>
    <row r="362" spans="1:2" x14ac:dyDescent="0.25">
      <c r="A362" t="s">
        <v>143</v>
      </c>
      <c r="B362" t="s">
        <v>1222</v>
      </c>
    </row>
    <row r="363" spans="1:2" x14ac:dyDescent="0.25">
      <c r="A363" t="s">
        <v>144</v>
      </c>
      <c r="B363" t="s">
        <v>1223</v>
      </c>
    </row>
    <row r="364" spans="1:2" x14ac:dyDescent="0.25">
      <c r="A364" t="s">
        <v>145</v>
      </c>
      <c r="B364" t="s">
        <v>1224</v>
      </c>
    </row>
    <row r="365" spans="1:2" x14ac:dyDescent="0.25">
      <c r="A365" t="s">
        <v>1225</v>
      </c>
      <c r="B365" t="s">
        <v>1226</v>
      </c>
    </row>
    <row r="366" spans="1:2" x14ac:dyDescent="0.25">
      <c r="A366" t="s">
        <v>146</v>
      </c>
      <c r="B366" t="s">
        <v>1227</v>
      </c>
    </row>
    <row r="367" spans="1:2" x14ac:dyDescent="0.25">
      <c r="A367" t="s">
        <v>147</v>
      </c>
      <c r="B367" t="s">
        <v>1228</v>
      </c>
    </row>
    <row r="368" spans="1:2" x14ac:dyDescent="0.25">
      <c r="A368" t="s">
        <v>148</v>
      </c>
      <c r="B368" t="s">
        <v>1229</v>
      </c>
    </row>
    <row r="369" spans="1:2" x14ac:dyDescent="0.25">
      <c r="A369" t="s">
        <v>149</v>
      </c>
      <c r="B369" t="s">
        <v>1230</v>
      </c>
    </row>
    <row r="370" spans="1:2" x14ac:dyDescent="0.25">
      <c r="A370" t="s">
        <v>150</v>
      </c>
      <c r="B370" t="s">
        <v>1231</v>
      </c>
    </row>
    <row r="371" spans="1:2" x14ac:dyDescent="0.25">
      <c r="A371" t="s">
        <v>1232</v>
      </c>
      <c r="B371" t="s">
        <v>1233</v>
      </c>
    </row>
    <row r="372" spans="1:2" x14ac:dyDescent="0.25">
      <c r="A372" t="s">
        <v>1234</v>
      </c>
      <c r="B372" t="s">
        <v>1235</v>
      </c>
    </row>
    <row r="373" spans="1:2" x14ac:dyDescent="0.25">
      <c r="A373" t="s">
        <v>151</v>
      </c>
      <c r="B373" t="s">
        <v>1236</v>
      </c>
    </row>
    <row r="374" spans="1:2" x14ac:dyDescent="0.25">
      <c r="A374" t="s">
        <v>1237</v>
      </c>
      <c r="B374" t="s">
        <v>1238</v>
      </c>
    </row>
    <row r="375" spans="1:2" x14ac:dyDescent="0.25">
      <c r="A375" t="s">
        <v>1239</v>
      </c>
      <c r="B375" t="s">
        <v>1240</v>
      </c>
    </row>
    <row r="376" spans="1:2" x14ac:dyDescent="0.25">
      <c r="A376" t="s">
        <v>1241</v>
      </c>
      <c r="B376" t="s">
        <v>1242</v>
      </c>
    </row>
    <row r="377" spans="1:2" x14ac:dyDescent="0.25">
      <c r="A377" t="s">
        <v>1243</v>
      </c>
      <c r="B377" t="s">
        <v>1244</v>
      </c>
    </row>
    <row r="378" spans="1:2" x14ac:dyDescent="0.25">
      <c r="A378" t="s">
        <v>1245</v>
      </c>
      <c r="B378" t="s">
        <v>1246</v>
      </c>
    </row>
    <row r="379" spans="1:2" x14ac:dyDescent="0.25">
      <c r="A379" t="s">
        <v>1247</v>
      </c>
      <c r="B379" t="s">
        <v>1248</v>
      </c>
    </row>
    <row r="380" spans="1:2" x14ac:dyDescent="0.25">
      <c r="A380" t="s">
        <v>1249</v>
      </c>
      <c r="B380" t="s">
        <v>1250</v>
      </c>
    </row>
    <row r="381" spans="1:2" x14ac:dyDescent="0.25">
      <c r="A381" t="s">
        <v>1251</v>
      </c>
      <c r="B381" t="s">
        <v>1252</v>
      </c>
    </row>
    <row r="382" spans="1:2" x14ac:dyDescent="0.25">
      <c r="A382" t="s">
        <v>1253</v>
      </c>
      <c r="B382" t="s">
        <v>1254</v>
      </c>
    </row>
    <row r="383" spans="1:2" x14ac:dyDescent="0.25">
      <c r="A383" t="s">
        <v>1255</v>
      </c>
      <c r="B383" t="s">
        <v>1256</v>
      </c>
    </row>
    <row r="384" spans="1:2" x14ac:dyDescent="0.25">
      <c r="A384" t="s">
        <v>1257</v>
      </c>
      <c r="B384" t="s">
        <v>1258</v>
      </c>
    </row>
    <row r="385" spans="1:2" x14ac:dyDescent="0.25">
      <c r="A385" t="s">
        <v>1259</v>
      </c>
      <c r="B385" t="s">
        <v>1260</v>
      </c>
    </row>
    <row r="386" spans="1:2" x14ac:dyDescent="0.25">
      <c r="A386" t="s">
        <v>152</v>
      </c>
      <c r="B386" t="s">
        <v>1261</v>
      </c>
    </row>
    <row r="387" spans="1:2" x14ac:dyDescent="0.25">
      <c r="A387" t="s">
        <v>1262</v>
      </c>
      <c r="B387" t="s">
        <v>1263</v>
      </c>
    </row>
    <row r="388" spans="1:2" x14ac:dyDescent="0.25">
      <c r="A388" t="s">
        <v>153</v>
      </c>
      <c r="B388" t="s">
        <v>1264</v>
      </c>
    </row>
    <row r="389" spans="1:2" x14ac:dyDescent="0.25">
      <c r="A389" t="s">
        <v>154</v>
      </c>
      <c r="B389" t="s">
        <v>1265</v>
      </c>
    </row>
    <row r="390" spans="1:2" x14ac:dyDescent="0.25">
      <c r="A390" t="s">
        <v>1266</v>
      </c>
      <c r="B390" t="s">
        <v>1267</v>
      </c>
    </row>
    <row r="391" spans="1:2" x14ac:dyDescent="0.25">
      <c r="A391" t="s">
        <v>1268</v>
      </c>
      <c r="B391" t="s">
        <v>1269</v>
      </c>
    </row>
    <row r="392" spans="1:2" x14ac:dyDescent="0.25">
      <c r="A392" t="s">
        <v>1270</v>
      </c>
      <c r="B392" t="s">
        <v>1271</v>
      </c>
    </row>
    <row r="393" spans="1:2" x14ac:dyDescent="0.25">
      <c r="A393" t="s">
        <v>1272</v>
      </c>
      <c r="B393" t="s">
        <v>1273</v>
      </c>
    </row>
    <row r="394" spans="1:2" x14ac:dyDescent="0.25">
      <c r="A394" t="s">
        <v>1274</v>
      </c>
      <c r="B394" t="s">
        <v>1275</v>
      </c>
    </row>
    <row r="395" spans="1:2" x14ac:dyDescent="0.25">
      <c r="A395" t="s">
        <v>1276</v>
      </c>
      <c r="B395" t="s">
        <v>1277</v>
      </c>
    </row>
    <row r="396" spans="1:2" x14ac:dyDescent="0.25">
      <c r="A396" t="s">
        <v>1278</v>
      </c>
      <c r="B396" t="s">
        <v>1279</v>
      </c>
    </row>
    <row r="397" spans="1:2" x14ac:dyDescent="0.25">
      <c r="A397" t="s">
        <v>155</v>
      </c>
      <c r="B397" t="s">
        <v>1280</v>
      </c>
    </row>
    <row r="398" spans="1:2" x14ac:dyDescent="0.25">
      <c r="A398" t="s">
        <v>1281</v>
      </c>
      <c r="B398" t="s">
        <v>1282</v>
      </c>
    </row>
    <row r="399" spans="1:2" x14ac:dyDescent="0.25">
      <c r="A399" t="s">
        <v>1283</v>
      </c>
      <c r="B399" t="s">
        <v>1284</v>
      </c>
    </row>
    <row r="400" spans="1:2" x14ac:dyDescent="0.25">
      <c r="A400" t="s">
        <v>156</v>
      </c>
      <c r="B400" t="s">
        <v>1285</v>
      </c>
    </row>
    <row r="401" spans="1:2" x14ac:dyDescent="0.25">
      <c r="A401" t="s">
        <v>1286</v>
      </c>
      <c r="B401" t="s">
        <v>1287</v>
      </c>
    </row>
    <row r="402" spans="1:2" x14ac:dyDescent="0.25">
      <c r="A402" t="s">
        <v>157</v>
      </c>
      <c r="B402" t="s">
        <v>1288</v>
      </c>
    </row>
    <row r="403" spans="1:2" x14ac:dyDescent="0.25">
      <c r="A403" t="s">
        <v>1289</v>
      </c>
      <c r="B403" t="s">
        <v>1290</v>
      </c>
    </row>
    <row r="404" spans="1:2" x14ac:dyDescent="0.25">
      <c r="A404" t="s">
        <v>158</v>
      </c>
      <c r="B404" t="s">
        <v>1291</v>
      </c>
    </row>
    <row r="405" spans="1:2" x14ac:dyDescent="0.25">
      <c r="A405" t="s">
        <v>1292</v>
      </c>
      <c r="B405" t="s">
        <v>1293</v>
      </c>
    </row>
    <row r="406" spans="1:2" x14ac:dyDescent="0.25">
      <c r="A406" t="s">
        <v>1294</v>
      </c>
      <c r="B406" t="s">
        <v>1295</v>
      </c>
    </row>
    <row r="407" spans="1:2" x14ac:dyDescent="0.25">
      <c r="A407" t="s">
        <v>1296</v>
      </c>
      <c r="B407" t="s">
        <v>1297</v>
      </c>
    </row>
    <row r="408" spans="1:2" x14ac:dyDescent="0.25">
      <c r="A408" t="s">
        <v>159</v>
      </c>
      <c r="B408" t="s">
        <v>1298</v>
      </c>
    </row>
    <row r="409" spans="1:2" x14ac:dyDescent="0.25">
      <c r="A409" t="s">
        <v>1299</v>
      </c>
      <c r="B409" t="s">
        <v>1300</v>
      </c>
    </row>
    <row r="410" spans="1:2" x14ac:dyDescent="0.25">
      <c r="A410" t="s">
        <v>1301</v>
      </c>
      <c r="B410" t="s">
        <v>1302</v>
      </c>
    </row>
    <row r="411" spans="1:2" x14ac:dyDescent="0.25">
      <c r="A411" t="s">
        <v>160</v>
      </c>
      <c r="B411" t="s">
        <v>1303</v>
      </c>
    </row>
    <row r="412" spans="1:2" x14ac:dyDescent="0.25">
      <c r="A412" t="s">
        <v>161</v>
      </c>
      <c r="B412" t="s">
        <v>1304</v>
      </c>
    </row>
    <row r="413" spans="1:2" x14ac:dyDescent="0.25">
      <c r="A413" t="s">
        <v>1305</v>
      </c>
      <c r="B413" t="s">
        <v>1306</v>
      </c>
    </row>
    <row r="414" spans="1:2" x14ac:dyDescent="0.25">
      <c r="A414" t="s">
        <v>1307</v>
      </c>
      <c r="B414" t="s">
        <v>1308</v>
      </c>
    </row>
    <row r="415" spans="1:2" x14ac:dyDescent="0.25">
      <c r="A415" t="s">
        <v>162</v>
      </c>
      <c r="B415" t="s">
        <v>1309</v>
      </c>
    </row>
    <row r="416" spans="1:2" x14ac:dyDescent="0.25">
      <c r="A416" t="s">
        <v>163</v>
      </c>
      <c r="B416" t="s">
        <v>1310</v>
      </c>
    </row>
    <row r="417" spans="1:2" x14ac:dyDescent="0.25">
      <c r="A417" t="s">
        <v>164</v>
      </c>
      <c r="B417" t="s">
        <v>1311</v>
      </c>
    </row>
    <row r="418" spans="1:2" x14ac:dyDescent="0.25">
      <c r="A418" t="s">
        <v>1312</v>
      </c>
      <c r="B418" t="s">
        <v>1313</v>
      </c>
    </row>
    <row r="419" spans="1:2" x14ac:dyDescent="0.25">
      <c r="A419" t="s">
        <v>1314</v>
      </c>
      <c r="B419" t="s">
        <v>1315</v>
      </c>
    </row>
    <row r="420" spans="1:2" x14ac:dyDescent="0.25">
      <c r="A420" t="s">
        <v>165</v>
      </c>
      <c r="B420" t="s">
        <v>1316</v>
      </c>
    </row>
    <row r="421" spans="1:2" x14ac:dyDescent="0.25">
      <c r="A421" t="s">
        <v>1317</v>
      </c>
      <c r="B421" t="s">
        <v>1318</v>
      </c>
    </row>
    <row r="422" spans="1:2" x14ac:dyDescent="0.25">
      <c r="A422" t="s">
        <v>1319</v>
      </c>
      <c r="B422" t="s">
        <v>1320</v>
      </c>
    </row>
    <row r="423" spans="1:2" x14ac:dyDescent="0.25">
      <c r="A423" t="s">
        <v>166</v>
      </c>
      <c r="B423" t="s">
        <v>1321</v>
      </c>
    </row>
    <row r="424" spans="1:2" x14ac:dyDescent="0.25">
      <c r="A424" t="s">
        <v>1322</v>
      </c>
      <c r="B424" t="s">
        <v>1323</v>
      </c>
    </row>
    <row r="425" spans="1:2" x14ac:dyDescent="0.25">
      <c r="A425" t="s">
        <v>167</v>
      </c>
      <c r="B425" t="s">
        <v>1324</v>
      </c>
    </row>
    <row r="426" spans="1:2" x14ac:dyDescent="0.25">
      <c r="A426" t="s">
        <v>168</v>
      </c>
      <c r="B426" t="s">
        <v>1325</v>
      </c>
    </row>
    <row r="427" spans="1:2" x14ac:dyDescent="0.25">
      <c r="A427" t="s">
        <v>169</v>
      </c>
      <c r="B427" t="s">
        <v>1326</v>
      </c>
    </row>
    <row r="428" spans="1:2" x14ac:dyDescent="0.25">
      <c r="A428" t="s">
        <v>170</v>
      </c>
      <c r="B428" t="s">
        <v>1327</v>
      </c>
    </row>
    <row r="429" spans="1:2" x14ac:dyDescent="0.25">
      <c r="A429" t="s">
        <v>171</v>
      </c>
      <c r="B429" t="s">
        <v>1328</v>
      </c>
    </row>
    <row r="430" spans="1:2" x14ac:dyDescent="0.25">
      <c r="A430" t="s">
        <v>1329</v>
      </c>
      <c r="B430" t="s">
        <v>1330</v>
      </c>
    </row>
    <row r="431" spans="1:2" x14ac:dyDescent="0.25">
      <c r="A431" t="s">
        <v>1331</v>
      </c>
      <c r="B431" t="s">
        <v>1332</v>
      </c>
    </row>
    <row r="432" spans="1:2" x14ac:dyDescent="0.25">
      <c r="A432" t="s">
        <v>1333</v>
      </c>
      <c r="B432" t="s">
        <v>1334</v>
      </c>
    </row>
    <row r="433" spans="1:2" x14ac:dyDescent="0.25">
      <c r="A433" t="s">
        <v>172</v>
      </c>
      <c r="B433" t="s">
        <v>1335</v>
      </c>
    </row>
    <row r="434" spans="1:2" x14ac:dyDescent="0.25">
      <c r="A434" t="s">
        <v>1336</v>
      </c>
      <c r="B434" t="s">
        <v>1337</v>
      </c>
    </row>
    <row r="435" spans="1:2" x14ac:dyDescent="0.25">
      <c r="A435" t="s">
        <v>1338</v>
      </c>
      <c r="B435" t="s">
        <v>1339</v>
      </c>
    </row>
    <row r="436" spans="1:2" x14ac:dyDescent="0.25">
      <c r="A436" t="s">
        <v>173</v>
      </c>
      <c r="B436" t="s">
        <v>1340</v>
      </c>
    </row>
    <row r="437" spans="1:2" x14ac:dyDescent="0.25">
      <c r="A437" t="s">
        <v>1341</v>
      </c>
      <c r="B437" t="s">
        <v>1342</v>
      </c>
    </row>
    <row r="438" spans="1:2" x14ac:dyDescent="0.25">
      <c r="A438" t="s">
        <v>1343</v>
      </c>
      <c r="B438" t="s">
        <v>1344</v>
      </c>
    </row>
    <row r="439" spans="1:2" x14ac:dyDescent="0.25">
      <c r="A439" t="s">
        <v>1345</v>
      </c>
      <c r="B439" t="s">
        <v>1346</v>
      </c>
    </row>
    <row r="440" spans="1:2" x14ac:dyDescent="0.25">
      <c r="A440" t="s">
        <v>1347</v>
      </c>
      <c r="B440" t="s">
        <v>1348</v>
      </c>
    </row>
    <row r="441" spans="1:2" x14ac:dyDescent="0.25">
      <c r="A441" t="s">
        <v>174</v>
      </c>
      <c r="B441" t="s">
        <v>1349</v>
      </c>
    </row>
    <row r="442" spans="1:2" x14ac:dyDescent="0.25">
      <c r="A442" t="s">
        <v>1350</v>
      </c>
      <c r="B442" t="s">
        <v>1351</v>
      </c>
    </row>
    <row r="443" spans="1:2" x14ac:dyDescent="0.25">
      <c r="A443" t="s">
        <v>1352</v>
      </c>
      <c r="B443" t="s">
        <v>1353</v>
      </c>
    </row>
    <row r="444" spans="1:2" x14ac:dyDescent="0.25">
      <c r="A444" t="s">
        <v>1354</v>
      </c>
      <c r="B444" t="s">
        <v>1355</v>
      </c>
    </row>
    <row r="445" spans="1:2" x14ac:dyDescent="0.25">
      <c r="A445" t="s">
        <v>175</v>
      </c>
      <c r="B445" t="s">
        <v>1356</v>
      </c>
    </row>
    <row r="446" spans="1:2" x14ac:dyDescent="0.25">
      <c r="A446" t="s">
        <v>176</v>
      </c>
      <c r="B446" t="s">
        <v>1357</v>
      </c>
    </row>
    <row r="447" spans="1:2" x14ac:dyDescent="0.25">
      <c r="A447" t="s">
        <v>177</v>
      </c>
      <c r="B447" t="s">
        <v>1358</v>
      </c>
    </row>
    <row r="448" spans="1:2" x14ac:dyDescent="0.25">
      <c r="A448" t="s">
        <v>178</v>
      </c>
      <c r="B448" t="s">
        <v>1359</v>
      </c>
    </row>
    <row r="449" spans="1:2" x14ac:dyDescent="0.25">
      <c r="A449" t="s">
        <v>179</v>
      </c>
      <c r="B449" t="s">
        <v>1360</v>
      </c>
    </row>
    <row r="450" spans="1:2" x14ac:dyDescent="0.25">
      <c r="A450" t="s">
        <v>180</v>
      </c>
      <c r="B450" t="s">
        <v>1361</v>
      </c>
    </row>
    <row r="451" spans="1:2" x14ac:dyDescent="0.25">
      <c r="A451" t="s">
        <v>181</v>
      </c>
      <c r="B451" t="s">
        <v>1362</v>
      </c>
    </row>
    <row r="452" spans="1:2" x14ac:dyDescent="0.25">
      <c r="A452" t="s">
        <v>182</v>
      </c>
      <c r="B452" t="s">
        <v>1363</v>
      </c>
    </row>
    <row r="453" spans="1:2" x14ac:dyDescent="0.25">
      <c r="A453" t="s">
        <v>183</v>
      </c>
      <c r="B453" t="s">
        <v>1364</v>
      </c>
    </row>
    <row r="454" spans="1:2" x14ac:dyDescent="0.25">
      <c r="A454" t="s">
        <v>184</v>
      </c>
      <c r="B454" t="s">
        <v>1365</v>
      </c>
    </row>
    <row r="455" spans="1:2" x14ac:dyDescent="0.25">
      <c r="A455" t="s">
        <v>1366</v>
      </c>
      <c r="B455" t="s">
        <v>1367</v>
      </c>
    </row>
    <row r="456" spans="1:2" x14ac:dyDescent="0.25">
      <c r="A456" t="s">
        <v>185</v>
      </c>
      <c r="B456" t="s">
        <v>1368</v>
      </c>
    </row>
    <row r="457" spans="1:2" x14ac:dyDescent="0.25">
      <c r="A457" t="s">
        <v>186</v>
      </c>
      <c r="B457" t="s">
        <v>1369</v>
      </c>
    </row>
    <row r="458" spans="1:2" x14ac:dyDescent="0.25">
      <c r="A458" t="s">
        <v>187</v>
      </c>
      <c r="B458" t="s">
        <v>1370</v>
      </c>
    </row>
    <row r="459" spans="1:2" x14ac:dyDescent="0.25">
      <c r="A459" t="s">
        <v>188</v>
      </c>
      <c r="B459" t="s">
        <v>1371</v>
      </c>
    </row>
    <row r="460" spans="1:2" x14ac:dyDescent="0.25">
      <c r="A460" t="s">
        <v>189</v>
      </c>
      <c r="B460" t="s">
        <v>1372</v>
      </c>
    </row>
    <row r="461" spans="1:2" x14ac:dyDescent="0.25">
      <c r="A461" t="s">
        <v>1373</v>
      </c>
      <c r="B461" t="s">
        <v>1374</v>
      </c>
    </row>
    <row r="462" spans="1:2" x14ac:dyDescent="0.25">
      <c r="A462" t="s">
        <v>1375</v>
      </c>
      <c r="B462" t="s">
        <v>1376</v>
      </c>
    </row>
    <row r="463" spans="1:2" x14ac:dyDescent="0.25">
      <c r="A463" t="s">
        <v>1377</v>
      </c>
      <c r="B463" t="s">
        <v>1378</v>
      </c>
    </row>
    <row r="464" spans="1:2" x14ac:dyDescent="0.25">
      <c r="A464" t="s">
        <v>1379</v>
      </c>
      <c r="B464" t="s">
        <v>1380</v>
      </c>
    </row>
    <row r="465" spans="1:2" x14ac:dyDescent="0.25">
      <c r="A465" t="s">
        <v>1381</v>
      </c>
      <c r="B465" t="s">
        <v>1382</v>
      </c>
    </row>
    <row r="466" spans="1:2" x14ac:dyDescent="0.25">
      <c r="A466" t="s">
        <v>190</v>
      </c>
      <c r="B466" t="s">
        <v>1383</v>
      </c>
    </row>
    <row r="467" spans="1:2" x14ac:dyDescent="0.25">
      <c r="A467" t="s">
        <v>1384</v>
      </c>
      <c r="B467" t="s">
        <v>1385</v>
      </c>
    </row>
    <row r="468" spans="1:2" x14ac:dyDescent="0.25">
      <c r="A468" t="s">
        <v>1386</v>
      </c>
      <c r="B468" t="s">
        <v>1387</v>
      </c>
    </row>
    <row r="469" spans="1:2" x14ac:dyDescent="0.25">
      <c r="A469" t="s">
        <v>1388</v>
      </c>
      <c r="B469" t="s">
        <v>1389</v>
      </c>
    </row>
    <row r="470" spans="1:2" x14ac:dyDescent="0.25">
      <c r="A470" t="s">
        <v>1390</v>
      </c>
      <c r="B470" t="s">
        <v>1391</v>
      </c>
    </row>
    <row r="471" spans="1:2" x14ac:dyDescent="0.25">
      <c r="A471" t="s">
        <v>1392</v>
      </c>
      <c r="B471" t="s">
        <v>1393</v>
      </c>
    </row>
    <row r="472" spans="1:2" x14ac:dyDescent="0.25">
      <c r="A472" t="s">
        <v>1394</v>
      </c>
      <c r="B472" t="s">
        <v>1395</v>
      </c>
    </row>
    <row r="473" spans="1:2" x14ac:dyDescent="0.25">
      <c r="A473" t="s">
        <v>1396</v>
      </c>
      <c r="B473" t="s">
        <v>1397</v>
      </c>
    </row>
    <row r="474" spans="1:2" x14ac:dyDescent="0.25">
      <c r="A474" t="s">
        <v>1398</v>
      </c>
      <c r="B474" t="s">
        <v>1399</v>
      </c>
    </row>
    <row r="475" spans="1:2" x14ac:dyDescent="0.25">
      <c r="A475" t="s">
        <v>1400</v>
      </c>
      <c r="B475" t="s">
        <v>1401</v>
      </c>
    </row>
    <row r="476" spans="1:2" x14ac:dyDescent="0.25">
      <c r="A476" t="s">
        <v>1402</v>
      </c>
      <c r="B476" t="s">
        <v>1403</v>
      </c>
    </row>
    <row r="477" spans="1:2" x14ac:dyDescent="0.25">
      <c r="A477" t="s">
        <v>1404</v>
      </c>
      <c r="B477" t="s">
        <v>1405</v>
      </c>
    </row>
    <row r="478" spans="1:2" x14ac:dyDescent="0.25">
      <c r="A478" t="s">
        <v>1406</v>
      </c>
      <c r="B478" t="s">
        <v>1407</v>
      </c>
    </row>
    <row r="479" spans="1:2" x14ac:dyDescent="0.25">
      <c r="A479" t="s">
        <v>1408</v>
      </c>
      <c r="B479" t="s">
        <v>1409</v>
      </c>
    </row>
    <row r="480" spans="1:2" x14ac:dyDescent="0.25">
      <c r="A480" t="s">
        <v>191</v>
      </c>
      <c r="B480" t="s">
        <v>1410</v>
      </c>
    </row>
    <row r="481" spans="1:2" x14ac:dyDescent="0.25">
      <c r="A481" t="s">
        <v>1411</v>
      </c>
      <c r="B481" t="s">
        <v>1412</v>
      </c>
    </row>
    <row r="482" spans="1:2" x14ac:dyDescent="0.25">
      <c r="A482" t="s">
        <v>1413</v>
      </c>
      <c r="B482" t="s">
        <v>1414</v>
      </c>
    </row>
    <row r="483" spans="1:2" x14ac:dyDescent="0.25">
      <c r="A483" t="s">
        <v>192</v>
      </c>
      <c r="B483" t="s">
        <v>1415</v>
      </c>
    </row>
    <row r="484" spans="1:2" x14ac:dyDescent="0.25">
      <c r="A484" t="s">
        <v>1416</v>
      </c>
      <c r="B484" t="s">
        <v>1417</v>
      </c>
    </row>
    <row r="485" spans="1:2" x14ac:dyDescent="0.25">
      <c r="A485" t="s">
        <v>1418</v>
      </c>
      <c r="B485" t="s">
        <v>1419</v>
      </c>
    </row>
    <row r="486" spans="1:2" x14ac:dyDescent="0.25">
      <c r="A486" t="s">
        <v>1420</v>
      </c>
      <c r="B486" t="s">
        <v>1421</v>
      </c>
    </row>
    <row r="487" spans="1:2" x14ac:dyDescent="0.25">
      <c r="A487" t="s">
        <v>193</v>
      </c>
      <c r="B487" t="s">
        <v>1422</v>
      </c>
    </row>
    <row r="488" spans="1:2" x14ac:dyDescent="0.25">
      <c r="A488" t="s">
        <v>194</v>
      </c>
      <c r="B488" t="s">
        <v>1423</v>
      </c>
    </row>
    <row r="489" spans="1:2" x14ac:dyDescent="0.25">
      <c r="A489" t="s">
        <v>1424</v>
      </c>
      <c r="B489" t="s">
        <v>1425</v>
      </c>
    </row>
    <row r="490" spans="1:2" x14ac:dyDescent="0.25">
      <c r="A490" t="s">
        <v>1426</v>
      </c>
      <c r="B490" t="s">
        <v>1427</v>
      </c>
    </row>
    <row r="491" spans="1:2" x14ac:dyDescent="0.25">
      <c r="A491" t="s">
        <v>1428</v>
      </c>
      <c r="B491" t="s">
        <v>1429</v>
      </c>
    </row>
    <row r="492" spans="1:2" x14ac:dyDescent="0.25">
      <c r="A492" t="s">
        <v>1430</v>
      </c>
      <c r="B492" t="s">
        <v>1431</v>
      </c>
    </row>
    <row r="493" spans="1:2" x14ac:dyDescent="0.25">
      <c r="A493" t="s">
        <v>1432</v>
      </c>
      <c r="B493" t="s">
        <v>1433</v>
      </c>
    </row>
    <row r="494" spans="1:2" x14ac:dyDescent="0.25">
      <c r="A494" t="s">
        <v>1434</v>
      </c>
      <c r="B494" t="s">
        <v>1435</v>
      </c>
    </row>
    <row r="495" spans="1:2" x14ac:dyDescent="0.25">
      <c r="A495" t="s">
        <v>1436</v>
      </c>
      <c r="B495" t="s">
        <v>1437</v>
      </c>
    </row>
    <row r="496" spans="1:2" x14ac:dyDescent="0.25">
      <c r="A496" t="s">
        <v>1438</v>
      </c>
      <c r="B496" t="s">
        <v>1439</v>
      </c>
    </row>
    <row r="497" spans="1:2" x14ac:dyDescent="0.25">
      <c r="A497" t="s">
        <v>1440</v>
      </c>
      <c r="B497" t="s">
        <v>1441</v>
      </c>
    </row>
    <row r="498" spans="1:2" x14ac:dyDescent="0.25">
      <c r="A498" t="s">
        <v>1442</v>
      </c>
      <c r="B498" t="s">
        <v>1443</v>
      </c>
    </row>
    <row r="499" spans="1:2" x14ac:dyDescent="0.25">
      <c r="A499" t="s">
        <v>1444</v>
      </c>
      <c r="B499" t="s">
        <v>1445</v>
      </c>
    </row>
    <row r="500" spans="1:2" x14ac:dyDescent="0.25">
      <c r="A500" t="s">
        <v>195</v>
      </c>
      <c r="B500" t="s">
        <v>1446</v>
      </c>
    </row>
    <row r="501" spans="1:2" x14ac:dyDescent="0.25">
      <c r="A501" t="s">
        <v>1447</v>
      </c>
      <c r="B501" t="s">
        <v>1448</v>
      </c>
    </row>
    <row r="502" spans="1:2" x14ac:dyDescent="0.25">
      <c r="A502" t="s">
        <v>1449</v>
      </c>
      <c r="B502" t="s">
        <v>1450</v>
      </c>
    </row>
    <row r="503" spans="1:2" x14ac:dyDescent="0.25">
      <c r="A503" t="s">
        <v>1451</v>
      </c>
      <c r="B503" t="s">
        <v>1452</v>
      </c>
    </row>
    <row r="504" spans="1:2" x14ac:dyDescent="0.25">
      <c r="A504" t="s">
        <v>1453</v>
      </c>
      <c r="B504" t="s">
        <v>1454</v>
      </c>
    </row>
    <row r="505" spans="1:2" x14ac:dyDescent="0.25">
      <c r="A505" t="s">
        <v>196</v>
      </c>
      <c r="B505" t="s">
        <v>1455</v>
      </c>
    </row>
    <row r="506" spans="1:2" x14ac:dyDescent="0.25">
      <c r="A506" t="s">
        <v>197</v>
      </c>
      <c r="B506" t="s">
        <v>1456</v>
      </c>
    </row>
    <row r="507" spans="1:2" x14ac:dyDescent="0.25">
      <c r="A507" t="s">
        <v>1457</v>
      </c>
      <c r="B507" t="s">
        <v>1458</v>
      </c>
    </row>
    <row r="508" spans="1:2" x14ac:dyDescent="0.25">
      <c r="A508" t="s">
        <v>198</v>
      </c>
      <c r="B508" t="s">
        <v>1459</v>
      </c>
    </row>
    <row r="509" spans="1:2" x14ac:dyDescent="0.25">
      <c r="A509" t="s">
        <v>199</v>
      </c>
      <c r="B509" t="s">
        <v>1460</v>
      </c>
    </row>
    <row r="510" spans="1:2" x14ac:dyDescent="0.25">
      <c r="A510" t="s">
        <v>1461</v>
      </c>
      <c r="B510" t="s">
        <v>1462</v>
      </c>
    </row>
    <row r="511" spans="1:2" x14ac:dyDescent="0.25">
      <c r="A511" t="s">
        <v>1463</v>
      </c>
      <c r="B511" t="s">
        <v>1464</v>
      </c>
    </row>
    <row r="512" spans="1:2" x14ac:dyDescent="0.25">
      <c r="A512" t="s">
        <v>200</v>
      </c>
      <c r="B512" t="s">
        <v>1465</v>
      </c>
    </row>
    <row r="513" spans="1:2" x14ac:dyDescent="0.25">
      <c r="A513" t="s">
        <v>1466</v>
      </c>
      <c r="B513" t="s">
        <v>1467</v>
      </c>
    </row>
    <row r="514" spans="1:2" x14ac:dyDescent="0.25">
      <c r="A514" t="s">
        <v>201</v>
      </c>
      <c r="B514" t="s">
        <v>1468</v>
      </c>
    </row>
    <row r="515" spans="1:2" x14ac:dyDescent="0.25">
      <c r="A515" t="s">
        <v>202</v>
      </c>
      <c r="B515" t="s">
        <v>1469</v>
      </c>
    </row>
    <row r="516" spans="1:2" x14ac:dyDescent="0.25">
      <c r="A516" t="s">
        <v>1470</v>
      </c>
      <c r="B516" t="s">
        <v>1471</v>
      </c>
    </row>
    <row r="517" spans="1:2" x14ac:dyDescent="0.25">
      <c r="A517" t="s">
        <v>203</v>
      </c>
      <c r="B517" t="s">
        <v>1472</v>
      </c>
    </row>
    <row r="518" spans="1:2" x14ac:dyDescent="0.25">
      <c r="A518" t="s">
        <v>204</v>
      </c>
      <c r="B518" t="s">
        <v>1473</v>
      </c>
    </row>
    <row r="519" spans="1:2" x14ac:dyDescent="0.25">
      <c r="A519" t="s">
        <v>205</v>
      </c>
      <c r="B519" t="s">
        <v>1474</v>
      </c>
    </row>
    <row r="520" spans="1:2" x14ac:dyDescent="0.25">
      <c r="A520" t="s">
        <v>1475</v>
      </c>
      <c r="B520" t="s">
        <v>1476</v>
      </c>
    </row>
    <row r="521" spans="1:2" x14ac:dyDescent="0.25">
      <c r="A521" t="s">
        <v>1477</v>
      </c>
      <c r="B521" t="s">
        <v>1478</v>
      </c>
    </row>
    <row r="522" spans="1:2" x14ac:dyDescent="0.25">
      <c r="A522" t="s">
        <v>206</v>
      </c>
      <c r="B522" t="s">
        <v>1479</v>
      </c>
    </row>
    <row r="523" spans="1:2" x14ac:dyDescent="0.25">
      <c r="A523" t="s">
        <v>207</v>
      </c>
      <c r="B523" t="s">
        <v>1480</v>
      </c>
    </row>
    <row r="524" spans="1:2" x14ac:dyDescent="0.25">
      <c r="A524" t="s">
        <v>208</v>
      </c>
      <c r="B524" t="s">
        <v>1481</v>
      </c>
    </row>
    <row r="525" spans="1:2" x14ac:dyDescent="0.25">
      <c r="A525" t="s">
        <v>1482</v>
      </c>
      <c r="B525" t="s">
        <v>1483</v>
      </c>
    </row>
    <row r="526" spans="1:2" x14ac:dyDescent="0.25">
      <c r="A526" t="s">
        <v>1484</v>
      </c>
      <c r="B526" t="s">
        <v>1485</v>
      </c>
    </row>
    <row r="527" spans="1:2" x14ac:dyDescent="0.25">
      <c r="A527" t="s">
        <v>209</v>
      </c>
      <c r="B527" t="s">
        <v>1486</v>
      </c>
    </row>
    <row r="528" spans="1:2" x14ac:dyDescent="0.25">
      <c r="A528" t="s">
        <v>1487</v>
      </c>
      <c r="B528" t="s">
        <v>1488</v>
      </c>
    </row>
    <row r="529" spans="1:2" x14ac:dyDescent="0.25">
      <c r="A529" t="s">
        <v>210</v>
      </c>
      <c r="B529" t="s">
        <v>1489</v>
      </c>
    </row>
    <row r="530" spans="1:2" x14ac:dyDescent="0.25">
      <c r="A530" t="s">
        <v>211</v>
      </c>
      <c r="B530" t="s">
        <v>1490</v>
      </c>
    </row>
    <row r="531" spans="1:2" x14ac:dyDescent="0.25">
      <c r="A531" t="s">
        <v>212</v>
      </c>
      <c r="B531" t="s">
        <v>1491</v>
      </c>
    </row>
    <row r="532" spans="1:2" x14ac:dyDescent="0.25">
      <c r="A532" t="s">
        <v>1492</v>
      </c>
      <c r="B532" t="s">
        <v>1493</v>
      </c>
    </row>
    <row r="533" spans="1:2" x14ac:dyDescent="0.25">
      <c r="A533" t="s">
        <v>213</v>
      </c>
      <c r="B533" t="s">
        <v>1494</v>
      </c>
    </row>
    <row r="534" spans="1:2" x14ac:dyDescent="0.25">
      <c r="A534" t="s">
        <v>214</v>
      </c>
      <c r="B534" t="s">
        <v>1495</v>
      </c>
    </row>
    <row r="535" spans="1:2" x14ac:dyDescent="0.25">
      <c r="A535" t="s">
        <v>215</v>
      </c>
      <c r="B535" t="s">
        <v>1496</v>
      </c>
    </row>
    <row r="536" spans="1:2" x14ac:dyDescent="0.25">
      <c r="A536" t="s">
        <v>216</v>
      </c>
      <c r="B536" t="s">
        <v>1497</v>
      </c>
    </row>
    <row r="537" spans="1:2" x14ac:dyDescent="0.25">
      <c r="A537" t="s">
        <v>1498</v>
      </c>
      <c r="B537" t="s">
        <v>1499</v>
      </c>
    </row>
    <row r="538" spans="1:2" x14ac:dyDescent="0.25">
      <c r="A538" t="s">
        <v>1500</v>
      </c>
      <c r="B538" t="s">
        <v>1501</v>
      </c>
    </row>
    <row r="539" spans="1:2" x14ac:dyDescent="0.25">
      <c r="A539" t="s">
        <v>217</v>
      </c>
      <c r="B539" t="s">
        <v>1502</v>
      </c>
    </row>
    <row r="540" spans="1:2" x14ac:dyDescent="0.25">
      <c r="A540" t="s">
        <v>218</v>
      </c>
      <c r="B540" t="s">
        <v>1503</v>
      </c>
    </row>
    <row r="541" spans="1:2" x14ac:dyDescent="0.25">
      <c r="A541" t="s">
        <v>219</v>
      </c>
      <c r="B541" t="s">
        <v>1504</v>
      </c>
    </row>
    <row r="542" spans="1:2" x14ac:dyDescent="0.25">
      <c r="A542" t="s">
        <v>1505</v>
      </c>
      <c r="B542" t="s">
        <v>1506</v>
      </c>
    </row>
    <row r="543" spans="1:2" x14ac:dyDescent="0.25">
      <c r="A543" t="s">
        <v>220</v>
      </c>
      <c r="B543" t="s">
        <v>1507</v>
      </c>
    </row>
    <row r="544" spans="1:2" x14ac:dyDescent="0.25">
      <c r="A544" t="s">
        <v>221</v>
      </c>
      <c r="B544" t="s">
        <v>1508</v>
      </c>
    </row>
    <row r="545" spans="1:2" x14ac:dyDescent="0.25">
      <c r="A545" t="s">
        <v>1509</v>
      </c>
      <c r="B545" t="s">
        <v>1510</v>
      </c>
    </row>
    <row r="546" spans="1:2" x14ac:dyDescent="0.25">
      <c r="A546" t="s">
        <v>222</v>
      </c>
      <c r="B546" t="s">
        <v>1511</v>
      </c>
    </row>
    <row r="547" spans="1:2" x14ac:dyDescent="0.25">
      <c r="A547" t="s">
        <v>223</v>
      </c>
      <c r="B547" t="s">
        <v>1512</v>
      </c>
    </row>
    <row r="548" spans="1:2" x14ac:dyDescent="0.25">
      <c r="A548" t="s">
        <v>224</v>
      </c>
      <c r="B548" t="s">
        <v>1513</v>
      </c>
    </row>
    <row r="549" spans="1:2" x14ac:dyDescent="0.25">
      <c r="A549" t="s">
        <v>1514</v>
      </c>
      <c r="B549" t="s">
        <v>1515</v>
      </c>
    </row>
    <row r="550" spans="1:2" x14ac:dyDescent="0.25">
      <c r="A550" t="s">
        <v>1516</v>
      </c>
      <c r="B550" t="s">
        <v>1517</v>
      </c>
    </row>
    <row r="551" spans="1:2" x14ac:dyDescent="0.25">
      <c r="A551" t="s">
        <v>225</v>
      </c>
      <c r="B551" t="s">
        <v>1518</v>
      </c>
    </row>
    <row r="552" spans="1:2" x14ac:dyDescent="0.25">
      <c r="A552" t="s">
        <v>1519</v>
      </c>
      <c r="B552" t="s">
        <v>1520</v>
      </c>
    </row>
    <row r="553" spans="1:2" x14ac:dyDescent="0.25">
      <c r="A553" t="s">
        <v>226</v>
      </c>
      <c r="B553" t="s">
        <v>1521</v>
      </c>
    </row>
    <row r="554" spans="1:2" x14ac:dyDescent="0.25">
      <c r="A554" t="s">
        <v>227</v>
      </c>
      <c r="B554" t="s">
        <v>1522</v>
      </c>
    </row>
    <row r="555" spans="1:2" x14ac:dyDescent="0.25">
      <c r="A555" t="s">
        <v>1523</v>
      </c>
      <c r="B555" t="s">
        <v>1524</v>
      </c>
    </row>
    <row r="556" spans="1:2" x14ac:dyDescent="0.25">
      <c r="A556" t="s">
        <v>1525</v>
      </c>
      <c r="B556" t="s">
        <v>1526</v>
      </c>
    </row>
    <row r="557" spans="1:2" x14ac:dyDescent="0.25">
      <c r="A557" t="s">
        <v>1527</v>
      </c>
      <c r="B557" t="s">
        <v>1528</v>
      </c>
    </row>
    <row r="558" spans="1:2" x14ac:dyDescent="0.25">
      <c r="A558" t="s">
        <v>1529</v>
      </c>
      <c r="B558" t="s">
        <v>1530</v>
      </c>
    </row>
    <row r="559" spans="1:2" x14ac:dyDescent="0.25">
      <c r="A559" t="s">
        <v>228</v>
      </c>
      <c r="B559" t="s">
        <v>1531</v>
      </c>
    </row>
    <row r="560" spans="1:2" x14ac:dyDescent="0.25">
      <c r="A560" t="s">
        <v>229</v>
      </c>
      <c r="B560" t="s">
        <v>1532</v>
      </c>
    </row>
    <row r="561" spans="1:2" x14ac:dyDescent="0.25">
      <c r="A561" t="s">
        <v>230</v>
      </c>
      <c r="B561" t="s">
        <v>1533</v>
      </c>
    </row>
    <row r="562" spans="1:2" x14ac:dyDescent="0.25">
      <c r="A562" t="s">
        <v>231</v>
      </c>
      <c r="B562" t="s">
        <v>1534</v>
      </c>
    </row>
    <row r="563" spans="1:2" x14ac:dyDescent="0.25">
      <c r="A563" t="s">
        <v>232</v>
      </c>
      <c r="B563" t="s">
        <v>1535</v>
      </c>
    </row>
    <row r="564" spans="1:2" x14ac:dyDescent="0.25">
      <c r="A564" t="s">
        <v>1536</v>
      </c>
      <c r="B564" t="s">
        <v>1537</v>
      </c>
    </row>
    <row r="565" spans="1:2" x14ac:dyDescent="0.25">
      <c r="A565" t="s">
        <v>1538</v>
      </c>
      <c r="B565" t="s">
        <v>1539</v>
      </c>
    </row>
    <row r="566" spans="1:2" x14ac:dyDescent="0.25">
      <c r="A566" t="s">
        <v>233</v>
      </c>
      <c r="B566" t="s">
        <v>1540</v>
      </c>
    </row>
    <row r="567" spans="1:2" x14ac:dyDescent="0.25">
      <c r="A567" t="s">
        <v>1541</v>
      </c>
      <c r="B567" t="s">
        <v>1542</v>
      </c>
    </row>
    <row r="568" spans="1:2" x14ac:dyDescent="0.25">
      <c r="A568" t="s">
        <v>1543</v>
      </c>
      <c r="B568" t="s">
        <v>1544</v>
      </c>
    </row>
    <row r="569" spans="1:2" x14ac:dyDescent="0.25">
      <c r="A569" t="s">
        <v>234</v>
      </c>
      <c r="B569" t="s">
        <v>1545</v>
      </c>
    </row>
    <row r="570" spans="1:2" x14ac:dyDescent="0.25">
      <c r="A570" t="s">
        <v>1546</v>
      </c>
      <c r="B570" t="s">
        <v>1547</v>
      </c>
    </row>
    <row r="571" spans="1:2" x14ac:dyDescent="0.25">
      <c r="A571" t="s">
        <v>1548</v>
      </c>
      <c r="B571" t="s">
        <v>1549</v>
      </c>
    </row>
    <row r="572" spans="1:2" x14ac:dyDescent="0.25">
      <c r="A572" t="s">
        <v>235</v>
      </c>
      <c r="B572" t="s">
        <v>1550</v>
      </c>
    </row>
    <row r="573" spans="1:2" x14ac:dyDescent="0.25">
      <c r="A573" t="s">
        <v>1551</v>
      </c>
      <c r="B573" t="s">
        <v>1552</v>
      </c>
    </row>
    <row r="574" spans="1:2" x14ac:dyDescent="0.25">
      <c r="A574" t="s">
        <v>1553</v>
      </c>
      <c r="B574" t="s">
        <v>1554</v>
      </c>
    </row>
    <row r="575" spans="1:2" x14ac:dyDescent="0.25">
      <c r="A575" t="s">
        <v>1555</v>
      </c>
      <c r="B575" t="s">
        <v>1556</v>
      </c>
    </row>
    <row r="576" spans="1:2" x14ac:dyDescent="0.25">
      <c r="A576" t="s">
        <v>236</v>
      </c>
      <c r="B576" t="s">
        <v>1557</v>
      </c>
    </row>
    <row r="577" spans="1:2" x14ac:dyDescent="0.25">
      <c r="A577" t="s">
        <v>1558</v>
      </c>
      <c r="B577" t="s">
        <v>1559</v>
      </c>
    </row>
    <row r="578" spans="1:2" x14ac:dyDescent="0.25">
      <c r="A578" t="s">
        <v>1560</v>
      </c>
      <c r="B578" t="s">
        <v>1561</v>
      </c>
    </row>
    <row r="579" spans="1:2" x14ac:dyDescent="0.25">
      <c r="A579" t="s">
        <v>1562</v>
      </c>
      <c r="B579" t="s">
        <v>1563</v>
      </c>
    </row>
    <row r="580" spans="1:2" x14ac:dyDescent="0.25">
      <c r="A580" t="s">
        <v>237</v>
      </c>
      <c r="B580" t="s">
        <v>1564</v>
      </c>
    </row>
    <row r="581" spans="1:2" x14ac:dyDescent="0.25">
      <c r="A581" t="s">
        <v>238</v>
      </c>
      <c r="B581" t="s">
        <v>1565</v>
      </c>
    </row>
    <row r="582" spans="1:2" x14ac:dyDescent="0.25">
      <c r="A582" t="s">
        <v>1566</v>
      </c>
      <c r="B582" t="s">
        <v>1567</v>
      </c>
    </row>
    <row r="583" spans="1:2" x14ac:dyDescent="0.25">
      <c r="A583" t="s">
        <v>239</v>
      </c>
      <c r="B583" t="s">
        <v>1568</v>
      </c>
    </row>
    <row r="584" spans="1:2" x14ac:dyDescent="0.25">
      <c r="A584" t="s">
        <v>1569</v>
      </c>
      <c r="B584" t="s">
        <v>1570</v>
      </c>
    </row>
    <row r="585" spans="1:2" x14ac:dyDescent="0.25">
      <c r="A585" t="s">
        <v>240</v>
      </c>
      <c r="B585" t="s">
        <v>1571</v>
      </c>
    </row>
    <row r="586" spans="1:2" x14ac:dyDescent="0.25">
      <c r="A586" t="s">
        <v>241</v>
      </c>
      <c r="B586" t="s">
        <v>1572</v>
      </c>
    </row>
    <row r="587" spans="1:2" x14ac:dyDescent="0.25">
      <c r="A587" t="s">
        <v>1573</v>
      </c>
      <c r="B587" t="s">
        <v>1574</v>
      </c>
    </row>
    <row r="588" spans="1:2" x14ac:dyDescent="0.25">
      <c r="A588" t="s">
        <v>1575</v>
      </c>
      <c r="B588" t="s">
        <v>1576</v>
      </c>
    </row>
    <row r="589" spans="1:2" x14ac:dyDescent="0.25">
      <c r="A589" t="s">
        <v>1577</v>
      </c>
      <c r="B589" t="s">
        <v>1578</v>
      </c>
    </row>
    <row r="590" spans="1:2" x14ac:dyDescent="0.25">
      <c r="A590" t="s">
        <v>1579</v>
      </c>
      <c r="B590" t="s">
        <v>1580</v>
      </c>
    </row>
    <row r="591" spans="1:2" x14ac:dyDescent="0.25">
      <c r="A591" t="s">
        <v>1581</v>
      </c>
      <c r="B591" t="s">
        <v>1582</v>
      </c>
    </row>
    <row r="592" spans="1:2" x14ac:dyDescent="0.25">
      <c r="A592" t="s">
        <v>242</v>
      </c>
      <c r="B592" t="s">
        <v>1583</v>
      </c>
    </row>
    <row r="593" spans="1:2" x14ac:dyDescent="0.25">
      <c r="A593" t="s">
        <v>1584</v>
      </c>
      <c r="B593" t="s">
        <v>1585</v>
      </c>
    </row>
    <row r="594" spans="1:2" x14ac:dyDescent="0.25">
      <c r="A594" t="s">
        <v>1586</v>
      </c>
      <c r="B594" t="s">
        <v>1587</v>
      </c>
    </row>
    <row r="595" spans="1:2" x14ac:dyDescent="0.25">
      <c r="A595" t="s">
        <v>1588</v>
      </c>
      <c r="B595" t="s">
        <v>1589</v>
      </c>
    </row>
    <row r="596" spans="1:2" x14ac:dyDescent="0.25">
      <c r="A596" t="s">
        <v>1590</v>
      </c>
      <c r="B596" t="s">
        <v>1591</v>
      </c>
    </row>
    <row r="597" spans="1:2" x14ac:dyDescent="0.25">
      <c r="A597" t="s">
        <v>243</v>
      </c>
      <c r="B597" t="s">
        <v>1592</v>
      </c>
    </row>
    <row r="598" spans="1:2" x14ac:dyDescent="0.25">
      <c r="A598" t="s">
        <v>244</v>
      </c>
      <c r="B598" t="s">
        <v>1593</v>
      </c>
    </row>
    <row r="599" spans="1:2" x14ac:dyDescent="0.25">
      <c r="A599" t="s">
        <v>1594</v>
      </c>
      <c r="B599" t="s">
        <v>1595</v>
      </c>
    </row>
    <row r="600" spans="1:2" x14ac:dyDescent="0.25">
      <c r="A600" t="s">
        <v>1596</v>
      </c>
      <c r="B600" t="s">
        <v>1597</v>
      </c>
    </row>
    <row r="601" spans="1:2" x14ac:dyDescent="0.25">
      <c r="A601" t="s">
        <v>245</v>
      </c>
      <c r="B601" t="s">
        <v>1598</v>
      </c>
    </row>
    <row r="602" spans="1:2" x14ac:dyDescent="0.25">
      <c r="A602" t="s">
        <v>246</v>
      </c>
      <c r="B602" t="s">
        <v>1599</v>
      </c>
    </row>
    <row r="603" spans="1:2" x14ac:dyDescent="0.25">
      <c r="A603" t="s">
        <v>1600</v>
      </c>
      <c r="B603" t="s">
        <v>1601</v>
      </c>
    </row>
    <row r="604" spans="1:2" x14ac:dyDescent="0.25">
      <c r="A604" t="s">
        <v>247</v>
      </c>
      <c r="B604" t="s">
        <v>1602</v>
      </c>
    </row>
    <row r="605" spans="1:2" x14ac:dyDescent="0.25">
      <c r="A605" t="s">
        <v>248</v>
      </c>
      <c r="B605" t="s">
        <v>1603</v>
      </c>
    </row>
    <row r="606" spans="1:2" x14ac:dyDescent="0.25">
      <c r="A606" t="s">
        <v>1604</v>
      </c>
      <c r="B606" t="s">
        <v>1605</v>
      </c>
    </row>
    <row r="607" spans="1:2" x14ac:dyDescent="0.25">
      <c r="A607" t="s">
        <v>1606</v>
      </c>
      <c r="B607" t="s">
        <v>1607</v>
      </c>
    </row>
    <row r="608" spans="1:2" x14ac:dyDescent="0.25">
      <c r="A608" t="s">
        <v>1608</v>
      </c>
      <c r="B608" t="s">
        <v>1609</v>
      </c>
    </row>
    <row r="609" spans="1:2" x14ac:dyDescent="0.25">
      <c r="A609" t="s">
        <v>1610</v>
      </c>
      <c r="B609" t="s">
        <v>1611</v>
      </c>
    </row>
    <row r="610" spans="1:2" x14ac:dyDescent="0.25">
      <c r="A610" t="s">
        <v>1612</v>
      </c>
      <c r="B610" t="s">
        <v>1613</v>
      </c>
    </row>
    <row r="611" spans="1:2" x14ac:dyDescent="0.25">
      <c r="A611" t="s">
        <v>1614</v>
      </c>
      <c r="B611" t="s">
        <v>1615</v>
      </c>
    </row>
    <row r="612" spans="1:2" x14ac:dyDescent="0.25">
      <c r="A612" t="s">
        <v>1616</v>
      </c>
      <c r="B612" t="s">
        <v>1617</v>
      </c>
    </row>
    <row r="613" spans="1:2" x14ac:dyDescent="0.25">
      <c r="A613" t="s">
        <v>1618</v>
      </c>
      <c r="B613" t="s">
        <v>1619</v>
      </c>
    </row>
    <row r="614" spans="1:2" x14ac:dyDescent="0.25">
      <c r="A614" t="s">
        <v>1620</v>
      </c>
      <c r="B614" t="s">
        <v>1621</v>
      </c>
    </row>
    <row r="615" spans="1:2" x14ac:dyDescent="0.25">
      <c r="A615" t="s">
        <v>1622</v>
      </c>
      <c r="B615" t="s">
        <v>1623</v>
      </c>
    </row>
    <row r="616" spans="1:2" x14ac:dyDescent="0.25">
      <c r="A616" t="s">
        <v>249</v>
      </c>
      <c r="B616" t="s">
        <v>1624</v>
      </c>
    </row>
    <row r="617" spans="1:2" x14ac:dyDescent="0.25">
      <c r="A617" t="s">
        <v>1625</v>
      </c>
      <c r="B617" t="s">
        <v>1626</v>
      </c>
    </row>
    <row r="618" spans="1:2" x14ac:dyDescent="0.25">
      <c r="A618" t="s">
        <v>250</v>
      </c>
      <c r="B618" t="s">
        <v>1627</v>
      </c>
    </row>
    <row r="619" spans="1:2" x14ac:dyDescent="0.25">
      <c r="A619" t="s">
        <v>1628</v>
      </c>
      <c r="B619" t="s">
        <v>1629</v>
      </c>
    </row>
    <row r="620" spans="1:2" x14ac:dyDescent="0.25">
      <c r="A620" t="s">
        <v>1630</v>
      </c>
      <c r="B620" t="s">
        <v>1631</v>
      </c>
    </row>
    <row r="621" spans="1:2" x14ac:dyDescent="0.25">
      <c r="A621" t="s">
        <v>1632</v>
      </c>
      <c r="B621" t="s">
        <v>1633</v>
      </c>
    </row>
    <row r="622" spans="1:2" x14ac:dyDescent="0.25">
      <c r="A622" t="s">
        <v>1634</v>
      </c>
      <c r="B622" t="s">
        <v>1635</v>
      </c>
    </row>
    <row r="623" spans="1:2" x14ac:dyDescent="0.25">
      <c r="A623" t="s">
        <v>1636</v>
      </c>
      <c r="B623" t="s">
        <v>1637</v>
      </c>
    </row>
    <row r="624" spans="1:2" x14ac:dyDescent="0.25">
      <c r="A624" t="s">
        <v>1638</v>
      </c>
      <c r="B624" t="s">
        <v>1639</v>
      </c>
    </row>
    <row r="625" spans="1:2" x14ac:dyDescent="0.25">
      <c r="A625" t="s">
        <v>1640</v>
      </c>
      <c r="B625" t="s">
        <v>1641</v>
      </c>
    </row>
    <row r="626" spans="1:2" x14ac:dyDescent="0.25">
      <c r="A626" t="s">
        <v>1642</v>
      </c>
      <c r="B626" t="s">
        <v>1643</v>
      </c>
    </row>
    <row r="627" spans="1:2" x14ac:dyDescent="0.25">
      <c r="A627" t="s">
        <v>1644</v>
      </c>
      <c r="B627" t="s">
        <v>1645</v>
      </c>
    </row>
    <row r="628" spans="1:2" x14ac:dyDescent="0.25">
      <c r="A628" t="s">
        <v>1646</v>
      </c>
      <c r="B628" t="s">
        <v>1647</v>
      </c>
    </row>
    <row r="629" spans="1:2" x14ac:dyDescent="0.25">
      <c r="A629" t="s">
        <v>1648</v>
      </c>
      <c r="B629" t="s">
        <v>1649</v>
      </c>
    </row>
    <row r="630" spans="1:2" x14ac:dyDescent="0.25">
      <c r="A630" t="s">
        <v>251</v>
      </c>
      <c r="B630" t="s">
        <v>1650</v>
      </c>
    </row>
    <row r="631" spans="1:2" x14ac:dyDescent="0.25">
      <c r="A631" t="s">
        <v>252</v>
      </c>
      <c r="B631" t="s">
        <v>1651</v>
      </c>
    </row>
    <row r="632" spans="1:2" x14ac:dyDescent="0.25">
      <c r="A632" t="s">
        <v>253</v>
      </c>
      <c r="B632" t="s">
        <v>1652</v>
      </c>
    </row>
    <row r="633" spans="1:2" x14ac:dyDescent="0.25">
      <c r="A633" t="s">
        <v>254</v>
      </c>
      <c r="B633" t="s">
        <v>1653</v>
      </c>
    </row>
    <row r="634" spans="1:2" x14ac:dyDescent="0.25">
      <c r="A634" t="s">
        <v>255</v>
      </c>
      <c r="B634" t="s">
        <v>1654</v>
      </c>
    </row>
    <row r="635" spans="1:2" x14ac:dyDescent="0.25">
      <c r="A635" t="s">
        <v>1655</v>
      </c>
      <c r="B635" t="s">
        <v>1656</v>
      </c>
    </row>
    <row r="636" spans="1:2" x14ac:dyDescent="0.25">
      <c r="A636" t="s">
        <v>1657</v>
      </c>
      <c r="B636" t="s">
        <v>1658</v>
      </c>
    </row>
    <row r="637" spans="1:2" x14ac:dyDescent="0.25">
      <c r="A637" t="s">
        <v>1659</v>
      </c>
      <c r="B637" t="s">
        <v>1660</v>
      </c>
    </row>
    <row r="638" spans="1:2" x14ac:dyDescent="0.25">
      <c r="A638" t="s">
        <v>1661</v>
      </c>
      <c r="B638" t="s">
        <v>1662</v>
      </c>
    </row>
    <row r="639" spans="1:2" x14ac:dyDescent="0.25">
      <c r="A639" t="s">
        <v>1663</v>
      </c>
      <c r="B639" t="s">
        <v>1664</v>
      </c>
    </row>
    <row r="640" spans="1:2" x14ac:dyDescent="0.25">
      <c r="A640" t="s">
        <v>1665</v>
      </c>
      <c r="B640" t="s">
        <v>1666</v>
      </c>
    </row>
    <row r="641" spans="1:2" x14ac:dyDescent="0.25">
      <c r="A641" t="s">
        <v>256</v>
      </c>
      <c r="B641" t="s">
        <v>1667</v>
      </c>
    </row>
    <row r="642" spans="1:2" x14ac:dyDescent="0.25">
      <c r="A642" t="s">
        <v>257</v>
      </c>
      <c r="B642" t="s">
        <v>1668</v>
      </c>
    </row>
    <row r="643" spans="1:2" x14ac:dyDescent="0.25">
      <c r="A643" t="s">
        <v>258</v>
      </c>
      <c r="B643" t="s">
        <v>1669</v>
      </c>
    </row>
    <row r="644" spans="1:2" x14ac:dyDescent="0.25">
      <c r="A644" t="s">
        <v>1670</v>
      </c>
      <c r="B644" t="s">
        <v>1671</v>
      </c>
    </row>
    <row r="645" spans="1:2" x14ac:dyDescent="0.25">
      <c r="A645" t="s">
        <v>1672</v>
      </c>
      <c r="B645" t="s">
        <v>1673</v>
      </c>
    </row>
    <row r="646" spans="1:2" x14ac:dyDescent="0.25">
      <c r="A646" t="s">
        <v>1674</v>
      </c>
      <c r="B646" t="s">
        <v>1675</v>
      </c>
    </row>
    <row r="647" spans="1:2" x14ac:dyDescent="0.25">
      <c r="A647" t="s">
        <v>1676</v>
      </c>
      <c r="B647" t="s">
        <v>1677</v>
      </c>
    </row>
    <row r="648" spans="1:2" x14ac:dyDescent="0.25">
      <c r="A648" t="s">
        <v>1678</v>
      </c>
      <c r="B648" t="s">
        <v>1679</v>
      </c>
    </row>
    <row r="649" spans="1:2" x14ac:dyDescent="0.25">
      <c r="A649" t="s">
        <v>1680</v>
      </c>
      <c r="B649" t="s">
        <v>1681</v>
      </c>
    </row>
    <row r="650" spans="1:2" x14ac:dyDescent="0.25">
      <c r="A650" t="s">
        <v>1682</v>
      </c>
      <c r="B650" t="s">
        <v>1683</v>
      </c>
    </row>
    <row r="651" spans="1:2" x14ac:dyDescent="0.25">
      <c r="A651" t="s">
        <v>1684</v>
      </c>
      <c r="B651" t="s">
        <v>1685</v>
      </c>
    </row>
    <row r="652" spans="1:2" x14ac:dyDescent="0.25">
      <c r="A652" t="s">
        <v>1686</v>
      </c>
      <c r="B652" t="s">
        <v>1687</v>
      </c>
    </row>
    <row r="653" spans="1:2" x14ac:dyDescent="0.25">
      <c r="A653" t="s">
        <v>1688</v>
      </c>
      <c r="B653" t="s">
        <v>1689</v>
      </c>
    </row>
    <row r="654" spans="1:2" x14ac:dyDescent="0.25">
      <c r="A654" t="s">
        <v>1690</v>
      </c>
      <c r="B654" t="s">
        <v>1691</v>
      </c>
    </row>
    <row r="655" spans="1:2" x14ac:dyDescent="0.25">
      <c r="A655" t="s">
        <v>1692</v>
      </c>
      <c r="B655" t="s">
        <v>1693</v>
      </c>
    </row>
    <row r="656" spans="1:2" x14ac:dyDescent="0.25">
      <c r="A656" t="s">
        <v>1694</v>
      </c>
      <c r="B656" t="s">
        <v>1695</v>
      </c>
    </row>
    <row r="657" spans="1:2" x14ac:dyDescent="0.25">
      <c r="A657" t="s">
        <v>259</v>
      </c>
      <c r="B657" t="s">
        <v>1696</v>
      </c>
    </row>
    <row r="658" spans="1:2" x14ac:dyDescent="0.25">
      <c r="A658" t="s">
        <v>1697</v>
      </c>
      <c r="B658" t="s">
        <v>1698</v>
      </c>
    </row>
    <row r="659" spans="1:2" x14ac:dyDescent="0.25">
      <c r="A659" t="s">
        <v>1699</v>
      </c>
      <c r="B659" t="s">
        <v>1700</v>
      </c>
    </row>
    <row r="660" spans="1:2" x14ac:dyDescent="0.25">
      <c r="A660" t="s">
        <v>1701</v>
      </c>
      <c r="B660" t="s">
        <v>1702</v>
      </c>
    </row>
    <row r="661" spans="1:2" x14ac:dyDescent="0.25">
      <c r="A661" t="s">
        <v>1703</v>
      </c>
      <c r="B661" t="s">
        <v>1704</v>
      </c>
    </row>
    <row r="662" spans="1:2" x14ac:dyDescent="0.25">
      <c r="A662" t="s">
        <v>260</v>
      </c>
      <c r="B662" t="s">
        <v>1705</v>
      </c>
    </row>
    <row r="663" spans="1:2" x14ac:dyDescent="0.25">
      <c r="A663" t="s">
        <v>261</v>
      </c>
      <c r="B663" t="s">
        <v>1706</v>
      </c>
    </row>
    <row r="664" spans="1:2" x14ac:dyDescent="0.25">
      <c r="A664" t="s">
        <v>1707</v>
      </c>
      <c r="B664" t="s">
        <v>1708</v>
      </c>
    </row>
    <row r="665" spans="1:2" x14ac:dyDescent="0.25">
      <c r="A665" t="s">
        <v>262</v>
      </c>
      <c r="B665" t="s">
        <v>1709</v>
      </c>
    </row>
    <row r="666" spans="1:2" x14ac:dyDescent="0.25">
      <c r="A666" t="s">
        <v>263</v>
      </c>
      <c r="B666" t="s">
        <v>1710</v>
      </c>
    </row>
    <row r="667" spans="1:2" x14ac:dyDescent="0.25">
      <c r="A667" t="s">
        <v>1711</v>
      </c>
      <c r="B667" t="s">
        <v>1712</v>
      </c>
    </row>
    <row r="668" spans="1:2" x14ac:dyDescent="0.25">
      <c r="A668" t="s">
        <v>1713</v>
      </c>
      <c r="B668" t="s">
        <v>1714</v>
      </c>
    </row>
    <row r="669" spans="1:2" x14ac:dyDescent="0.25">
      <c r="A669" t="s">
        <v>1715</v>
      </c>
      <c r="B669" t="s">
        <v>1716</v>
      </c>
    </row>
    <row r="670" spans="1:2" x14ac:dyDescent="0.25">
      <c r="A670" t="s">
        <v>1717</v>
      </c>
      <c r="B670" t="s">
        <v>1718</v>
      </c>
    </row>
    <row r="671" spans="1:2" x14ac:dyDescent="0.25">
      <c r="A671" t="s">
        <v>1719</v>
      </c>
      <c r="B671" t="s">
        <v>1720</v>
      </c>
    </row>
    <row r="672" spans="1:2" x14ac:dyDescent="0.25">
      <c r="A672" t="s">
        <v>264</v>
      </c>
      <c r="B672" t="s">
        <v>1721</v>
      </c>
    </row>
    <row r="673" spans="1:2" x14ac:dyDescent="0.25">
      <c r="A673" t="s">
        <v>265</v>
      </c>
      <c r="B673" t="s">
        <v>1722</v>
      </c>
    </row>
    <row r="674" spans="1:2" x14ac:dyDescent="0.25">
      <c r="A674" t="s">
        <v>1723</v>
      </c>
      <c r="B674" t="s">
        <v>1724</v>
      </c>
    </row>
    <row r="675" spans="1:2" x14ac:dyDescent="0.25">
      <c r="A675" t="s">
        <v>1725</v>
      </c>
      <c r="B675" t="s">
        <v>1726</v>
      </c>
    </row>
    <row r="676" spans="1:2" x14ac:dyDescent="0.25">
      <c r="A676" t="s">
        <v>1727</v>
      </c>
      <c r="B676" t="s">
        <v>1728</v>
      </c>
    </row>
    <row r="677" spans="1:2" x14ac:dyDescent="0.25">
      <c r="A677" t="s">
        <v>1729</v>
      </c>
      <c r="B677" t="s">
        <v>1730</v>
      </c>
    </row>
    <row r="678" spans="1:2" x14ac:dyDescent="0.25">
      <c r="A678" t="s">
        <v>266</v>
      </c>
      <c r="B678" t="s">
        <v>1731</v>
      </c>
    </row>
    <row r="679" spans="1:2" x14ac:dyDescent="0.25">
      <c r="A679" t="s">
        <v>267</v>
      </c>
      <c r="B679" t="s">
        <v>1732</v>
      </c>
    </row>
    <row r="680" spans="1:2" x14ac:dyDescent="0.25">
      <c r="A680" t="s">
        <v>1733</v>
      </c>
      <c r="B680" t="s">
        <v>1734</v>
      </c>
    </row>
    <row r="681" spans="1:2" x14ac:dyDescent="0.25">
      <c r="A681" t="s">
        <v>268</v>
      </c>
      <c r="B681" t="s">
        <v>1735</v>
      </c>
    </row>
    <row r="682" spans="1:2" x14ac:dyDescent="0.25">
      <c r="A682" t="s">
        <v>1736</v>
      </c>
      <c r="B682" t="s">
        <v>1737</v>
      </c>
    </row>
    <row r="683" spans="1:2" x14ac:dyDescent="0.25">
      <c r="A683" t="s">
        <v>1738</v>
      </c>
      <c r="B683" t="s">
        <v>1739</v>
      </c>
    </row>
    <row r="684" spans="1:2" x14ac:dyDescent="0.25">
      <c r="A684" t="s">
        <v>1740</v>
      </c>
      <c r="B684" t="s">
        <v>1741</v>
      </c>
    </row>
    <row r="685" spans="1:2" x14ac:dyDescent="0.25">
      <c r="A685" t="s">
        <v>269</v>
      </c>
      <c r="B685" t="s">
        <v>1742</v>
      </c>
    </row>
    <row r="686" spans="1:2" x14ac:dyDescent="0.25">
      <c r="A686" t="s">
        <v>1743</v>
      </c>
      <c r="B686" t="s">
        <v>1744</v>
      </c>
    </row>
    <row r="687" spans="1:2" x14ac:dyDescent="0.25">
      <c r="A687" t="s">
        <v>1745</v>
      </c>
      <c r="B687" t="s">
        <v>1746</v>
      </c>
    </row>
    <row r="688" spans="1:2" x14ac:dyDescent="0.25">
      <c r="A688" t="s">
        <v>270</v>
      </c>
      <c r="B688" t="s">
        <v>1747</v>
      </c>
    </row>
    <row r="689" spans="1:2" x14ac:dyDescent="0.25">
      <c r="A689" t="s">
        <v>271</v>
      </c>
      <c r="B689" t="s">
        <v>1748</v>
      </c>
    </row>
    <row r="690" spans="1:2" x14ac:dyDescent="0.25">
      <c r="A690" t="s">
        <v>272</v>
      </c>
      <c r="B690" t="s">
        <v>1749</v>
      </c>
    </row>
    <row r="691" spans="1:2" x14ac:dyDescent="0.25">
      <c r="A691" t="s">
        <v>273</v>
      </c>
      <c r="B691" t="s">
        <v>1750</v>
      </c>
    </row>
    <row r="692" spans="1:2" x14ac:dyDescent="0.25">
      <c r="A692" t="s">
        <v>1751</v>
      </c>
      <c r="B692" t="s">
        <v>1752</v>
      </c>
    </row>
    <row r="693" spans="1:2" x14ac:dyDescent="0.25">
      <c r="A693" t="s">
        <v>274</v>
      </c>
      <c r="B693" t="s">
        <v>1753</v>
      </c>
    </row>
    <row r="694" spans="1:2" x14ac:dyDescent="0.25">
      <c r="A694" t="s">
        <v>1754</v>
      </c>
      <c r="B694" t="s">
        <v>1755</v>
      </c>
    </row>
    <row r="695" spans="1:2" x14ac:dyDescent="0.25">
      <c r="A695" t="s">
        <v>275</v>
      </c>
      <c r="B695" t="s">
        <v>1756</v>
      </c>
    </row>
    <row r="696" spans="1:2" x14ac:dyDescent="0.25">
      <c r="A696" t="s">
        <v>276</v>
      </c>
      <c r="B696" t="s">
        <v>1757</v>
      </c>
    </row>
    <row r="697" spans="1:2" x14ac:dyDescent="0.25">
      <c r="A697" t="s">
        <v>277</v>
      </c>
      <c r="B697" t="s">
        <v>1758</v>
      </c>
    </row>
    <row r="698" spans="1:2" x14ac:dyDescent="0.25">
      <c r="A698" t="s">
        <v>278</v>
      </c>
      <c r="B698" t="s">
        <v>1759</v>
      </c>
    </row>
    <row r="699" spans="1:2" x14ac:dyDescent="0.25">
      <c r="A699" t="s">
        <v>1760</v>
      </c>
      <c r="B699" t="s">
        <v>1761</v>
      </c>
    </row>
    <row r="700" spans="1:2" x14ac:dyDescent="0.25">
      <c r="A700" t="s">
        <v>1762</v>
      </c>
      <c r="B700" t="s">
        <v>1763</v>
      </c>
    </row>
    <row r="701" spans="1:2" x14ac:dyDescent="0.25">
      <c r="A701" t="s">
        <v>1764</v>
      </c>
      <c r="B701" t="s">
        <v>1765</v>
      </c>
    </row>
    <row r="702" spans="1:2" x14ac:dyDescent="0.25">
      <c r="A702" t="s">
        <v>279</v>
      </c>
      <c r="B702" t="s">
        <v>1766</v>
      </c>
    </row>
    <row r="703" spans="1:2" x14ac:dyDescent="0.25">
      <c r="A703" t="s">
        <v>1767</v>
      </c>
      <c r="B703" t="s">
        <v>1768</v>
      </c>
    </row>
    <row r="704" spans="1:2" x14ac:dyDescent="0.25">
      <c r="A704" t="s">
        <v>280</v>
      </c>
      <c r="B704" t="s">
        <v>1769</v>
      </c>
    </row>
    <row r="705" spans="1:2" x14ac:dyDescent="0.25">
      <c r="A705" t="s">
        <v>1770</v>
      </c>
      <c r="B705" t="s">
        <v>1771</v>
      </c>
    </row>
    <row r="706" spans="1:2" x14ac:dyDescent="0.25">
      <c r="A706" t="s">
        <v>1772</v>
      </c>
      <c r="B706" t="s">
        <v>1773</v>
      </c>
    </row>
    <row r="707" spans="1:2" x14ac:dyDescent="0.25">
      <c r="A707" t="s">
        <v>281</v>
      </c>
      <c r="B707" t="s">
        <v>1774</v>
      </c>
    </row>
    <row r="708" spans="1:2" x14ac:dyDescent="0.25">
      <c r="A708" t="s">
        <v>1775</v>
      </c>
      <c r="B708" t="s">
        <v>1776</v>
      </c>
    </row>
    <row r="709" spans="1:2" x14ac:dyDescent="0.25">
      <c r="A709" t="s">
        <v>282</v>
      </c>
      <c r="B709" t="s">
        <v>1777</v>
      </c>
    </row>
    <row r="710" spans="1:2" x14ac:dyDescent="0.25">
      <c r="A710" t="s">
        <v>283</v>
      </c>
      <c r="B710" t="s">
        <v>1778</v>
      </c>
    </row>
    <row r="711" spans="1:2" x14ac:dyDescent="0.25">
      <c r="A711" t="s">
        <v>1779</v>
      </c>
      <c r="B711" t="s">
        <v>1780</v>
      </c>
    </row>
    <row r="712" spans="1:2" x14ac:dyDescent="0.25">
      <c r="A712" t="s">
        <v>1781</v>
      </c>
      <c r="B712" t="s">
        <v>1782</v>
      </c>
    </row>
    <row r="713" spans="1:2" x14ac:dyDescent="0.25">
      <c r="A713" t="s">
        <v>1783</v>
      </c>
      <c r="B713" t="s">
        <v>1784</v>
      </c>
    </row>
    <row r="714" spans="1:2" x14ac:dyDescent="0.25">
      <c r="A714" t="s">
        <v>284</v>
      </c>
      <c r="B714" t="s">
        <v>1785</v>
      </c>
    </row>
    <row r="715" spans="1:2" x14ac:dyDescent="0.25">
      <c r="A715" t="s">
        <v>1786</v>
      </c>
      <c r="B715" t="s">
        <v>1787</v>
      </c>
    </row>
    <row r="716" spans="1:2" x14ac:dyDescent="0.25">
      <c r="A716" t="s">
        <v>1788</v>
      </c>
      <c r="B716" t="s">
        <v>1789</v>
      </c>
    </row>
    <row r="717" spans="1:2" x14ac:dyDescent="0.25">
      <c r="A717" t="s">
        <v>1790</v>
      </c>
      <c r="B717" t="s">
        <v>1791</v>
      </c>
    </row>
    <row r="718" spans="1:2" x14ac:dyDescent="0.25">
      <c r="A718" t="s">
        <v>1792</v>
      </c>
      <c r="B718" t="s">
        <v>1793</v>
      </c>
    </row>
    <row r="719" spans="1:2" x14ac:dyDescent="0.25">
      <c r="A719" t="s">
        <v>285</v>
      </c>
      <c r="B719" t="s">
        <v>1794</v>
      </c>
    </row>
    <row r="720" spans="1:2" x14ac:dyDescent="0.25">
      <c r="A720" t="s">
        <v>1795</v>
      </c>
      <c r="B720" t="s">
        <v>1796</v>
      </c>
    </row>
    <row r="721" spans="1:2" x14ac:dyDescent="0.25">
      <c r="A721" t="s">
        <v>286</v>
      </c>
      <c r="B721" t="s">
        <v>1797</v>
      </c>
    </row>
    <row r="722" spans="1:2" x14ac:dyDescent="0.25">
      <c r="A722" t="s">
        <v>287</v>
      </c>
      <c r="B722" t="s">
        <v>1798</v>
      </c>
    </row>
    <row r="723" spans="1:2" x14ac:dyDescent="0.25">
      <c r="A723" t="s">
        <v>288</v>
      </c>
      <c r="B723" t="s">
        <v>1799</v>
      </c>
    </row>
    <row r="724" spans="1:2" x14ac:dyDescent="0.25">
      <c r="A724" t="s">
        <v>289</v>
      </c>
      <c r="B724" t="s">
        <v>1800</v>
      </c>
    </row>
    <row r="725" spans="1:2" x14ac:dyDescent="0.25">
      <c r="A725" t="s">
        <v>290</v>
      </c>
      <c r="B725" t="s">
        <v>1801</v>
      </c>
    </row>
    <row r="726" spans="1:2" x14ac:dyDescent="0.25">
      <c r="A726" t="s">
        <v>291</v>
      </c>
      <c r="B726" t="s">
        <v>1802</v>
      </c>
    </row>
    <row r="727" spans="1:2" x14ac:dyDescent="0.25">
      <c r="A727" t="s">
        <v>1803</v>
      </c>
      <c r="B727" t="s">
        <v>1804</v>
      </c>
    </row>
    <row r="728" spans="1:2" x14ac:dyDescent="0.25">
      <c r="A728" t="s">
        <v>1805</v>
      </c>
      <c r="B728" t="s">
        <v>1806</v>
      </c>
    </row>
    <row r="729" spans="1:2" x14ac:dyDescent="0.25">
      <c r="A729" t="s">
        <v>1807</v>
      </c>
      <c r="B729" t="s">
        <v>1808</v>
      </c>
    </row>
    <row r="730" spans="1:2" x14ac:dyDescent="0.25">
      <c r="A730" t="s">
        <v>1809</v>
      </c>
      <c r="B730" t="s">
        <v>1810</v>
      </c>
    </row>
    <row r="731" spans="1:2" x14ac:dyDescent="0.25">
      <c r="A731" t="s">
        <v>1811</v>
      </c>
      <c r="B731" t="s">
        <v>1812</v>
      </c>
    </row>
    <row r="732" spans="1:2" x14ac:dyDescent="0.25">
      <c r="A732" t="s">
        <v>1813</v>
      </c>
      <c r="B732" t="s">
        <v>1814</v>
      </c>
    </row>
    <row r="733" spans="1:2" x14ac:dyDescent="0.25">
      <c r="A733" t="s">
        <v>1815</v>
      </c>
      <c r="B733" t="s">
        <v>1816</v>
      </c>
    </row>
    <row r="734" spans="1:2" x14ac:dyDescent="0.25">
      <c r="A734" t="s">
        <v>1817</v>
      </c>
      <c r="B734" t="s">
        <v>1818</v>
      </c>
    </row>
    <row r="735" spans="1:2" x14ac:dyDescent="0.25">
      <c r="A735" t="s">
        <v>292</v>
      </c>
      <c r="B735" t="s">
        <v>1819</v>
      </c>
    </row>
    <row r="736" spans="1:2" x14ac:dyDescent="0.25">
      <c r="A736" t="s">
        <v>293</v>
      </c>
      <c r="B736" t="s">
        <v>1820</v>
      </c>
    </row>
    <row r="737" spans="1:2" x14ac:dyDescent="0.25">
      <c r="A737" t="s">
        <v>294</v>
      </c>
      <c r="B737" t="s">
        <v>1821</v>
      </c>
    </row>
    <row r="738" spans="1:2" x14ac:dyDescent="0.25">
      <c r="A738" t="s">
        <v>1822</v>
      </c>
      <c r="B738" t="s">
        <v>1823</v>
      </c>
    </row>
    <row r="739" spans="1:2" x14ac:dyDescent="0.25">
      <c r="A739" t="s">
        <v>1824</v>
      </c>
      <c r="B739" t="s">
        <v>1825</v>
      </c>
    </row>
    <row r="740" spans="1:2" x14ac:dyDescent="0.25">
      <c r="A740" t="s">
        <v>1826</v>
      </c>
      <c r="B740" t="s">
        <v>1827</v>
      </c>
    </row>
    <row r="741" spans="1:2" x14ac:dyDescent="0.25">
      <c r="A741" t="s">
        <v>1828</v>
      </c>
      <c r="B741" t="s">
        <v>1829</v>
      </c>
    </row>
    <row r="742" spans="1:2" x14ac:dyDescent="0.25">
      <c r="A742" t="s">
        <v>1830</v>
      </c>
      <c r="B742" t="s">
        <v>1831</v>
      </c>
    </row>
    <row r="743" spans="1:2" x14ac:dyDescent="0.25">
      <c r="A743" t="s">
        <v>1832</v>
      </c>
      <c r="B743" t="s">
        <v>1833</v>
      </c>
    </row>
    <row r="744" spans="1:2" x14ac:dyDescent="0.25">
      <c r="A744" t="s">
        <v>1834</v>
      </c>
      <c r="B744" t="s">
        <v>1835</v>
      </c>
    </row>
    <row r="745" spans="1:2" x14ac:dyDescent="0.25">
      <c r="A745" t="s">
        <v>1836</v>
      </c>
      <c r="B745" t="s">
        <v>1837</v>
      </c>
    </row>
    <row r="746" spans="1:2" x14ac:dyDescent="0.25">
      <c r="A746" t="s">
        <v>1838</v>
      </c>
      <c r="B746" t="s">
        <v>1839</v>
      </c>
    </row>
    <row r="747" spans="1:2" x14ac:dyDescent="0.25">
      <c r="A747" t="s">
        <v>1840</v>
      </c>
      <c r="B747" t="s">
        <v>1841</v>
      </c>
    </row>
    <row r="748" spans="1:2" x14ac:dyDescent="0.25">
      <c r="A748" t="s">
        <v>1842</v>
      </c>
      <c r="B748" t="s">
        <v>1843</v>
      </c>
    </row>
    <row r="749" spans="1:2" x14ac:dyDescent="0.25">
      <c r="A749" t="s">
        <v>1844</v>
      </c>
      <c r="B749" t="s">
        <v>1845</v>
      </c>
    </row>
    <row r="750" spans="1:2" x14ac:dyDescent="0.25">
      <c r="A750" t="s">
        <v>1846</v>
      </c>
      <c r="B750" t="s">
        <v>1847</v>
      </c>
    </row>
    <row r="751" spans="1:2" x14ac:dyDescent="0.25">
      <c r="A751" t="s">
        <v>1848</v>
      </c>
      <c r="B751" t="s">
        <v>1849</v>
      </c>
    </row>
    <row r="752" spans="1:2" x14ac:dyDescent="0.25">
      <c r="A752" t="s">
        <v>295</v>
      </c>
      <c r="B752" t="s">
        <v>1850</v>
      </c>
    </row>
    <row r="753" spans="1:2" x14ac:dyDescent="0.25">
      <c r="A753" t="s">
        <v>1851</v>
      </c>
      <c r="B753" t="s">
        <v>1852</v>
      </c>
    </row>
    <row r="754" spans="1:2" x14ac:dyDescent="0.25">
      <c r="A754" t="s">
        <v>1853</v>
      </c>
      <c r="B754" t="s">
        <v>1854</v>
      </c>
    </row>
    <row r="755" spans="1:2" x14ac:dyDescent="0.25">
      <c r="A755" t="s">
        <v>1855</v>
      </c>
      <c r="B755" t="s">
        <v>1856</v>
      </c>
    </row>
    <row r="756" spans="1:2" x14ac:dyDescent="0.25">
      <c r="A756" t="s">
        <v>1857</v>
      </c>
      <c r="B756" t="s">
        <v>1858</v>
      </c>
    </row>
    <row r="757" spans="1:2" x14ac:dyDescent="0.25">
      <c r="A757" t="s">
        <v>1859</v>
      </c>
      <c r="B757" t="s">
        <v>1860</v>
      </c>
    </row>
    <row r="758" spans="1:2" x14ac:dyDescent="0.25">
      <c r="A758" t="s">
        <v>1861</v>
      </c>
      <c r="B758" t="s">
        <v>1862</v>
      </c>
    </row>
    <row r="759" spans="1:2" x14ac:dyDescent="0.25">
      <c r="A759" t="s">
        <v>1863</v>
      </c>
      <c r="B759" t="s">
        <v>1864</v>
      </c>
    </row>
    <row r="760" spans="1:2" x14ac:dyDescent="0.25">
      <c r="A760" t="s">
        <v>1865</v>
      </c>
      <c r="B760" t="s">
        <v>1866</v>
      </c>
    </row>
    <row r="761" spans="1:2" x14ac:dyDescent="0.25">
      <c r="A761" t="s">
        <v>296</v>
      </c>
      <c r="B761" t="s">
        <v>1867</v>
      </c>
    </row>
    <row r="762" spans="1:2" x14ac:dyDescent="0.25">
      <c r="A762" t="s">
        <v>297</v>
      </c>
      <c r="B762" t="s">
        <v>1868</v>
      </c>
    </row>
    <row r="763" spans="1:2" x14ac:dyDescent="0.25">
      <c r="A763" t="s">
        <v>1869</v>
      </c>
      <c r="B763" t="s">
        <v>1870</v>
      </c>
    </row>
    <row r="764" spans="1:2" x14ac:dyDescent="0.25">
      <c r="A764" t="s">
        <v>1871</v>
      </c>
      <c r="B764" t="s">
        <v>1872</v>
      </c>
    </row>
    <row r="765" spans="1:2" x14ac:dyDescent="0.25">
      <c r="A765" t="s">
        <v>298</v>
      </c>
      <c r="B765" t="s">
        <v>1873</v>
      </c>
    </row>
    <row r="766" spans="1:2" x14ac:dyDescent="0.25">
      <c r="A766" t="s">
        <v>1874</v>
      </c>
      <c r="B766" t="s">
        <v>1875</v>
      </c>
    </row>
    <row r="767" spans="1:2" x14ac:dyDescent="0.25">
      <c r="A767" t="s">
        <v>299</v>
      </c>
      <c r="B767" t="s">
        <v>1876</v>
      </c>
    </row>
    <row r="768" spans="1:2" x14ac:dyDescent="0.25">
      <c r="A768" t="s">
        <v>1877</v>
      </c>
      <c r="B768" t="s">
        <v>1878</v>
      </c>
    </row>
    <row r="769" spans="1:2" x14ac:dyDescent="0.25">
      <c r="A769" t="s">
        <v>1879</v>
      </c>
      <c r="B769" t="s">
        <v>1880</v>
      </c>
    </row>
    <row r="770" spans="1:2" x14ac:dyDescent="0.25">
      <c r="A770" t="s">
        <v>1881</v>
      </c>
      <c r="B770" t="s">
        <v>1882</v>
      </c>
    </row>
    <row r="771" spans="1:2" x14ac:dyDescent="0.25">
      <c r="A771" t="s">
        <v>300</v>
      </c>
      <c r="B771" t="s">
        <v>1883</v>
      </c>
    </row>
    <row r="772" spans="1:2" x14ac:dyDescent="0.25">
      <c r="A772" t="s">
        <v>1884</v>
      </c>
      <c r="B772" t="s">
        <v>1885</v>
      </c>
    </row>
    <row r="773" spans="1:2" x14ac:dyDescent="0.25">
      <c r="A773" t="s">
        <v>301</v>
      </c>
      <c r="B773" t="s">
        <v>1886</v>
      </c>
    </row>
    <row r="774" spans="1:2" x14ac:dyDescent="0.25">
      <c r="A774" t="s">
        <v>302</v>
      </c>
      <c r="B774" t="s">
        <v>1887</v>
      </c>
    </row>
    <row r="775" spans="1:2" x14ac:dyDescent="0.25">
      <c r="A775" t="s">
        <v>303</v>
      </c>
      <c r="B775" t="s">
        <v>1888</v>
      </c>
    </row>
    <row r="776" spans="1:2" x14ac:dyDescent="0.25">
      <c r="A776" t="s">
        <v>1889</v>
      </c>
      <c r="B776" t="s">
        <v>1890</v>
      </c>
    </row>
    <row r="777" spans="1:2" x14ac:dyDescent="0.25">
      <c r="A777" t="s">
        <v>304</v>
      </c>
      <c r="B777" t="s">
        <v>1891</v>
      </c>
    </row>
    <row r="778" spans="1:2" x14ac:dyDescent="0.25">
      <c r="A778" t="s">
        <v>305</v>
      </c>
      <c r="B778" t="s">
        <v>1892</v>
      </c>
    </row>
    <row r="779" spans="1:2" x14ac:dyDescent="0.25">
      <c r="A779" t="s">
        <v>306</v>
      </c>
      <c r="B779" t="s">
        <v>1893</v>
      </c>
    </row>
    <row r="780" spans="1:2" x14ac:dyDescent="0.25">
      <c r="A780" t="s">
        <v>1894</v>
      </c>
      <c r="B780" t="s">
        <v>1895</v>
      </c>
    </row>
    <row r="781" spans="1:2" x14ac:dyDescent="0.25">
      <c r="A781" t="s">
        <v>307</v>
      </c>
      <c r="B781" t="s">
        <v>1896</v>
      </c>
    </row>
    <row r="782" spans="1:2" x14ac:dyDescent="0.25">
      <c r="A782" t="s">
        <v>308</v>
      </c>
      <c r="B782" t="s">
        <v>1897</v>
      </c>
    </row>
    <row r="783" spans="1:2" x14ac:dyDescent="0.25">
      <c r="A783" t="s">
        <v>309</v>
      </c>
      <c r="B783" t="s">
        <v>1898</v>
      </c>
    </row>
    <row r="784" spans="1:2" x14ac:dyDescent="0.25">
      <c r="A784" t="s">
        <v>1899</v>
      </c>
      <c r="B784" t="s">
        <v>1900</v>
      </c>
    </row>
    <row r="785" spans="1:2" x14ac:dyDescent="0.25">
      <c r="A785" t="s">
        <v>310</v>
      </c>
      <c r="B785" t="s">
        <v>1901</v>
      </c>
    </row>
    <row r="786" spans="1:2" x14ac:dyDescent="0.25">
      <c r="A786" t="s">
        <v>311</v>
      </c>
      <c r="B786" t="s">
        <v>1902</v>
      </c>
    </row>
    <row r="787" spans="1:2" x14ac:dyDescent="0.25">
      <c r="A787" t="s">
        <v>312</v>
      </c>
      <c r="B787" t="s">
        <v>1903</v>
      </c>
    </row>
    <row r="788" spans="1:2" x14ac:dyDescent="0.25">
      <c r="A788" t="s">
        <v>313</v>
      </c>
      <c r="B788" t="s">
        <v>1904</v>
      </c>
    </row>
    <row r="789" spans="1:2" x14ac:dyDescent="0.25">
      <c r="A789" t="s">
        <v>1905</v>
      </c>
      <c r="B789" t="s">
        <v>1906</v>
      </c>
    </row>
    <row r="790" spans="1:2" x14ac:dyDescent="0.25">
      <c r="A790" t="s">
        <v>1907</v>
      </c>
      <c r="B790" t="s">
        <v>1908</v>
      </c>
    </row>
    <row r="791" spans="1:2" x14ac:dyDescent="0.25">
      <c r="A791" t="s">
        <v>1909</v>
      </c>
      <c r="B791" t="s">
        <v>1910</v>
      </c>
    </row>
    <row r="792" spans="1:2" x14ac:dyDescent="0.25">
      <c r="A792" t="s">
        <v>314</v>
      </c>
      <c r="B792" t="s">
        <v>1911</v>
      </c>
    </row>
    <row r="793" spans="1:2" x14ac:dyDescent="0.25">
      <c r="A793" t="s">
        <v>1912</v>
      </c>
      <c r="B793" t="s">
        <v>1913</v>
      </c>
    </row>
    <row r="794" spans="1:2" x14ac:dyDescent="0.25">
      <c r="A794" t="s">
        <v>315</v>
      </c>
      <c r="B794" t="s">
        <v>1914</v>
      </c>
    </row>
    <row r="795" spans="1:2" x14ac:dyDescent="0.25">
      <c r="A795" t="s">
        <v>316</v>
      </c>
      <c r="B795" t="s">
        <v>1915</v>
      </c>
    </row>
    <row r="796" spans="1:2" x14ac:dyDescent="0.25">
      <c r="A796" t="s">
        <v>317</v>
      </c>
      <c r="B796" t="s">
        <v>1916</v>
      </c>
    </row>
    <row r="797" spans="1:2" x14ac:dyDescent="0.25">
      <c r="A797" t="s">
        <v>1917</v>
      </c>
      <c r="B797" t="s">
        <v>1918</v>
      </c>
    </row>
    <row r="798" spans="1:2" x14ac:dyDescent="0.25">
      <c r="A798" t="s">
        <v>1919</v>
      </c>
      <c r="B798" t="s">
        <v>1920</v>
      </c>
    </row>
    <row r="799" spans="1:2" x14ac:dyDescent="0.25">
      <c r="A799" t="s">
        <v>318</v>
      </c>
      <c r="B799" t="s">
        <v>1921</v>
      </c>
    </row>
    <row r="800" spans="1:2" x14ac:dyDescent="0.25">
      <c r="A800" t="s">
        <v>319</v>
      </c>
      <c r="B800" t="s">
        <v>1922</v>
      </c>
    </row>
    <row r="801" spans="1:2" x14ac:dyDescent="0.25">
      <c r="A801" t="s">
        <v>320</v>
      </c>
      <c r="B801" t="s">
        <v>1923</v>
      </c>
    </row>
    <row r="802" spans="1:2" x14ac:dyDescent="0.25">
      <c r="A802" t="s">
        <v>1924</v>
      </c>
      <c r="B802" t="s">
        <v>1925</v>
      </c>
    </row>
    <row r="803" spans="1:2" x14ac:dyDescent="0.25">
      <c r="A803" t="s">
        <v>1926</v>
      </c>
      <c r="B803" t="s">
        <v>1927</v>
      </c>
    </row>
    <row r="804" spans="1:2" x14ac:dyDescent="0.25">
      <c r="A804" t="s">
        <v>321</v>
      </c>
      <c r="B804" t="s">
        <v>1928</v>
      </c>
    </row>
    <row r="805" spans="1:2" x14ac:dyDescent="0.25">
      <c r="A805" t="s">
        <v>322</v>
      </c>
      <c r="B805" t="s">
        <v>1929</v>
      </c>
    </row>
    <row r="806" spans="1:2" x14ac:dyDescent="0.25">
      <c r="A806" t="s">
        <v>323</v>
      </c>
      <c r="B806" t="s">
        <v>1930</v>
      </c>
    </row>
    <row r="807" spans="1:2" x14ac:dyDescent="0.25">
      <c r="A807" t="s">
        <v>324</v>
      </c>
      <c r="B807" t="s">
        <v>1931</v>
      </c>
    </row>
    <row r="808" spans="1:2" x14ac:dyDescent="0.25">
      <c r="A808" t="s">
        <v>325</v>
      </c>
      <c r="B808" t="s">
        <v>1932</v>
      </c>
    </row>
    <row r="809" spans="1:2" x14ac:dyDescent="0.25">
      <c r="A809" t="s">
        <v>326</v>
      </c>
      <c r="B809" t="s">
        <v>1933</v>
      </c>
    </row>
    <row r="810" spans="1:2" x14ac:dyDescent="0.25">
      <c r="A810" t="s">
        <v>327</v>
      </c>
      <c r="B810" t="s">
        <v>1934</v>
      </c>
    </row>
    <row r="811" spans="1:2" x14ac:dyDescent="0.25">
      <c r="A811" t="s">
        <v>328</v>
      </c>
      <c r="B811" t="s">
        <v>1935</v>
      </c>
    </row>
    <row r="812" spans="1:2" x14ac:dyDescent="0.25">
      <c r="A812" t="s">
        <v>1936</v>
      </c>
      <c r="B812" t="s">
        <v>1937</v>
      </c>
    </row>
    <row r="813" spans="1:2" x14ac:dyDescent="0.25">
      <c r="A813" t="s">
        <v>1938</v>
      </c>
      <c r="B813" t="s">
        <v>1939</v>
      </c>
    </row>
    <row r="814" spans="1:2" x14ac:dyDescent="0.25">
      <c r="A814" t="s">
        <v>1940</v>
      </c>
      <c r="B814" t="s">
        <v>1941</v>
      </c>
    </row>
    <row r="815" spans="1:2" x14ac:dyDescent="0.25">
      <c r="A815" t="s">
        <v>1942</v>
      </c>
      <c r="B815" t="s">
        <v>1943</v>
      </c>
    </row>
    <row r="816" spans="1:2" x14ac:dyDescent="0.25">
      <c r="A816" t="s">
        <v>329</v>
      </c>
      <c r="B816" t="s">
        <v>1944</v>
      </c>
    </row>
    <row r="817" spans="1:2" x14ac:dyDescent="0.25">
      <c r="A817" t="s">
        <v>1945</v>
      </c>
      <c r="B817" t="s">
        <v>1946</v>
      </c>
    </row>
    <row r="818" spans="1:2" x14ac:dyDescent="0.25">
      <c r="A818" t="s">
        <v>330</v>
      </c>
      <c r="B818" t="s">
        <v>1947</v>
      </c>
    </row>
    <row r="819" spans="1:2" x14ac:dyDescent="0.25">
      <c r="A819" t="s">
        <v>1948</v>
      </c>
      <c r="B819" t="s">
        <v>1949</v>
      </c>
    </row>
    <row r="820" spans="1:2" x14ac:dyDescent="0.25">
      <c r="A820" t="s">
        <v>331</v>
      </c>
      <c r="B820" t="s">
        <v>1950</v>
      </c>
    </row>
    <row r="821" spans="1:2" x14ac:dyDescent="0.25">
      <c r="A821" t="s">
        <v>1951</v>
      </c>
      <c r="B821" t="s">
        <v>1952</v>
      </c>
    </row>
    <row r="822" spans="1:2" x14ac:dyDescent="0.25">
      <c r="A822" t="s">
        <v>332</v>
      </c>
      <c r="B822" t="s">
        <v>1953</v>
      </c>
    </row>
    <row r="823" spans="1:2" x14ac:dyDescent="0.25">
      <c r="A823" t="s">
        <v>1954</v>
      </c>
      <c r="B823" t="s">
        <v>1955</v>
      </c>
    </row>
    <row r="824" spans="1:2" x14ac:dyDescent="0.25">
      <c r="A824" t="s">
        <v>333</v>
      </c>
      <c r="B824" t="s">
        <v>1956</v>
      </c>
    </row>
    <row r="825" spans="1:2" x14ac:dyDescent="0.25">
      <c r="A825" t="s">
        <v>1957</v>
      </c>
      <c r="B825" t="s">
        <v>1958</v>
      </c>
    </row>
    <row r="826" spans="1:2" x14ac:dyDescent="0.25">
      <c r="A826" t="s">
        <v>1959</v>
      </c>
      <c r="B826" t="s">
        <v>1960</v>
      </c>
    </row>
    <row r="827" spans="1:2" x14ac:dyDescent="0.25">
      <c r="A827" t="s">
        <v>334</v>
      </c>
      <c r="B827" t="s">
        <v>1961</v>
      </c>
    </row>
    <row r="828" spans="1:2" x14ac:dyDescent="0.25">
      <c r="A828" t="s">
        <v>335</v>
      </c>
      <c r="B828" t="s">
        <v>1962</v>
      </c>
    </row>
    <row r="829" spans="1:2" x14ac:dyDescent="0.25">
      <c r="A829" t="s">
        <v>336</v>
      </c>
      <c r="B829" t="s">
        <v>1963</v>
      </c>
    </row>
    <row r="830" spans="1:2" x14ac:dyDescent="0.25">
      <c r="A830" t="s">
        <v>1964</v>
      </c>
      <c r="B830" t="s">
        <v>1965</v>
      </c>
    </row>
    <row r="831" spans="1:2" x14ac:dyDescent="0.25">
      <c r="A831" t="s">
        <v>337</v>
      </c>
      <c r="B831" t="s">
        <v>1966</v>
      </c>
    </row>
    <row r="832" spans="1:2" x14ac:dyDescent="0.25">
      <c r="A832" t="s">
        <v>338</v>
      </c>
      <c r="B832" t="s">
        <v>1967</v>
      </c>
    </row>
    <row r="833" spans="1:2" x14ac:dyDescent="0.25">
      <c r="A833" t="s">
        <v>339</v>
      </c>
      <c r="B833" t="s">
        <v>1968</v>
      </c>
    </row>
    <row r="834" spans="1:2" x14ac:dyDescent="0.25">
      <c r="A834" t="s">
        <v>1969</v>
      </c>
      <c r="B834" t="s">
        <v>1970</v>
      </c>
    </row>
    <row r="835" spans="1:2" x14ac:dyDescent="0.25">
      <c r="A835" t="s">
        <v>340</v>
      </c>
      <c r="B835" t="s">
        <v>1971</v>
      </c>
    </row>
    <row r="836" spans="1:2" x14ac:dyDescent="0.25">
      <c r="A836" t="s">
        <v>1972</v>
      </c>
      <c r="B836" t="s">
        <v>1973</v>
      </c>
    </row>
    <row r="837" spans="1:2" x14ac:dyDescent="0.25">
      <c r="A837" t="s">
        <v>341</v>
      </c>
      <c r="B837" t="s">
        <v>1974</v>
      </c>
    </row>
    <row r="838" spans="1:2" x14ac:dyDescent="0.25">
      <c r="A838" t="s">
        <v>342</v>
      </c>
      <c r="B838" t="s">
        <v>1975</v>
      </c>
    </row>
    <row r="839" spans="1:2" x14ac:dyDescent="0.25">
      <c r="A839" t="s">
        <v>343</v>
      </c>
      <c r="B839" t="s">
        <v>1976</v>
      </c>
    </row>
    <row r="840" spans="1:2" x14ac:dyDescent="0.25">
      <c r="A840" t="s">
        <v>1977</v>
      </c>
      <c r="B840" t="s">
        <v>1978</v>
      </c>
    </row>
    <row r="841" spans="1:2" x14ac:dyDescent="0.25">
      <c r="A841" t="s">
        <v>344</v>
      </c>
      <c r="B841" t="s">
        <v>1979</v>
      </c>
    </row>
    <row r="842" spans="1:2" x14ac:dyDescent="0.25">
      <c r="A842" t="s">
        <v>345</v>
      </c>
      <c r="B842" t="s">
        <v>1980</v>
      </c>
    </row>
    <row r="843" spans="1:2" x14ac:dyDescent="0.25">
      <c r="A843" t="s">
        <v>1981</v>
      </c>
      <c r="B843" t="s">
        <v>1982</v>
      </c>
    </row>
    <row r="844" spans="1:2" x14ac:dyDescent="0.25">
      <c r="A844" t="s">
        <v>1983</v>
      </c>
      <c r="B844" t="s">
        <v>1984</v>
      </c>
    </row>
    <row r="845" spans="1:2" x14ac:dyDescent="0.25">
      <c r="A845" t="s">
        <v>1985</v>
      </c>
      <c r="B845" t="s">
        <v>1986</v>
      </c>
    </row>
    <row r="846" spans="1:2" x14ac:dyDescent="0.25">
      <c r="A846" t="s">
        <v>1987</v>
      </c>
      <c r="B846" t="s">
        <v>1988</v>
      </c>
    </row>
    <row r="847" spans="1:2" x14ac:dyDescent="0.25">
      <c r="A847" t="s">
        <v>1989</v>
      </c>
      <c r="B847" t="s">
        <v>1990</v>
      </c>
    </row>
    <row r="848" spans="1:2" x14ac:dyDescent="0.25">
      <c r="A848" t="s">
        <v>346</v>
      </c>
      <c r="B848" t="s">
        <v>1991</v>
      </c>
    </row>
    <row r="849" spans="1:2" x14ac:dyDescent="0.25">
      <c r="A849" t="s">
        <v>347</v>
      </c>
      <c r="B849" t="s">
        <v>1992</v>
      </c>
    </row>
    <row r="850" spans="1:2" x14ac:dyDescent="0.25">
      <c r="A850" t="s">
        <v>348</v>
      </c>
      <c r="B850" t="s">
        <v>1993</v>
      </c>
    </row>
    <row r="851" spans="1:2" x14ac:dyDescent="0.25">
      <c r="A851" t="s">
        <v>349</v>
      </c>
      <c r="B851" t="s">
        <v>1994</v>
      </c>
    </row>
    <row r="852" spans="1:2" x14ac:dyDescent="0.25">
      <c r="A852" t="s">
        <v>350</v>
      </c>
      <c r="B852" t="s">
        <v>1995</v>
      </c>
    </row>
    <row r="853" spans="1:2" x14ac:dyDescent="0.25">
      <c r="A853" t="s">
        <v>351</v>
      </c>
      <c r="B853" t="s">
        <v>1996</v>
      </c>
    </row>
    <row r="854" spans="1:2" x14ac:dyDescent="0.25">
      <c r="A854" t="s">
        <v>1997</v>
      </c>
      <c r="B854" t="s">
        <v>1998</v>
      </c>
    </row>
    <row r="855" spans="1:2" x14ac:dyDescent="0.25">
      <c r="A855" t="s">
        <v>352</v>
      </c>
      <c r="B855" t="s">
        <v>1999</v>
      </c>
    </row>
    <row r="856" spans="1:2" x14ac:dyDescent="0.25">
      <c r="A856" t="s">
        <v>353</v>
      </c>
      <c r="B856" t="s">
        <v>2000</v>
      </c>
    </row>
    <row r="857" spans="1:2" x14ac:dyDescent="0.25">
      <c r="A857" t="s">
        <v>354</v>
      </c>
      <c r="B857" t="s">
        <v>2001</v>
      </c>
    </row>
    <row r="858" spans="1:2" x14ac:dyDescent="0.25">
      <c r="A858" t="s">
        <v>355</v>
      </c>
      <c r="B858" t="s">
        <v>2002</v>
      </c>
    </row>
    <row r="859" spans="1:2" x14ac:dyDescent="0.25">
      <c r="A859" t="s">
        <v>356</v>
      </c>
      <c r="B859" t="s">
        <v>2003</v>
      </c>
    </row>
    <row r="860" spans="1:2" x14ac:dyDescent="0.25">
      <c r="A860" t="s">
        <v>357</v>
      </c>
      <c r="B860" t="s">
        <v>2004</v>
      </c>
    </row>
    <row r="861" spans="1:2" x14ac:dyDescent="0.25">
      <c r="A861" t="s">
        <v>358</v>
      </c>
      <c r="B861" t="s">
        <v>2005</v>
      </c>
    </row>
    <row r="862" spans="1:2" x14ac:dyDescent="0.25">
      <c r="A862" t="s">
        <v>359</v>
      </c>
      <c r="B862" t="s">
        <v>2006</v>
      </c>
    </row>
    <row r="863" spans="1:2" x14ac:dyDescent="0.25">
      <c r="A863" t="s">
        <v>360</v>
      </c>
      <c r="B863" t="s">
        <v>2007</v>
      </c>
    </row>
    <row r="864" spans="1:2" x14ac:dyDescent="0.25">
      <c r="A864" t="s">
        <v>2008</v>
      </c>
      <c r="B864" t="s">
        <v>2009</v>
      </c>
    </row>
    <row r="865" spans="1:2" x14ac:dyDescent="0.25">
      <c r="A865" t="s">
        <v>2010</v>
      </c>
      <c r="B865" t="s">
        <v>2011</v>
      </c>
    </row>
    <row r="866" spans="1:2" x14ac:dyDescent="0.25">
      <c r="A866" t="s">
        <v>361</v>
      </c>
      <c r="B866" t="s">
        <v>2012</v>
      </c>
    </row>
    <row r="867" spans="1:2" x14ac:dyDescent="0.25">
      <c r="A867" t="s">
        <v>2013</v>
      </c>
      <c r="B867" t="s">
        <v>2014</v>
      </c>
    </row>
    <row r="868" spans="1:2" x14ac:dyDescent="0.25">
      <c r="A868" t="s">
        <v>2015</v>
      </c>
      <c r="B868" t="s">
        <v>2016</v>
      </c>
    </row>
    <row r="869" spans="1:2" x14ac:dyDescent="0.25">
      <c r="A869" t="s">
        <v>362</v>
      </c>
      <c r="B869" t="s">
        <v>2017</v>
      </c>
    </row>
    <row r="870" spans="1:2" x14ac:dyDescent="0.25">
      <c r="A870" t="s">
        <v>2018</v>
      </c>
      <c r="B870" t="s">
        <v>2019</v>
      </c>
    </row>
    <row r="871" spans="1:2" x14ac:dyDescent="0.25">
      <c r="A871" t="s">
        <v>2020</v>
      </c>
      <c r="B871" t="s">
        <v>2021</v>
      </c>
    </row>
    <row r="872" spans="1:2" x14ac:dyDescent="0.25">
      <c r="A872" t="s">
        <v>363</v>
      </c>
      <c r="B872" t="s">
        <v>2022</v>
      </c>
    </row>
    <row r="873" spans="1:2" x14ac:dyDescent="0.25">
      <c r="A873" t="s">
        <v>364</v>
      </c>
      <c r="B873" t="s">
        <v>2023</v>
      </c>
    </row>
    <row r="874" spans="1:2" x14ac:dyDescent="0.25">
      <c r="A874" t="s">
        <v>2024</v>
      </c>
      <c r="B874" t="s">
        <v>2025</v>
      </c>
    </row>
    <row r="875" spans="1:2" x14ac:dyDescent="0.25">
      <c r="A875" t="s">
        <v>2026</v>
      </c>
      <c r="B875" t="s">
        <v>2027</v>
      </c>
    </row>
    <row r="876" spans="1:2" x14ac:dyDescent="0.25">
      <c r="A876" t="s">
        <v>365</v>
      </c>
      <c r="B876" t="s">
        <v>2028</v>
      </c>
    </row>
    <row r="877" spans="1:2" x14ac:dyDescent="0.25">
      <c r="A877" t="s">
        <v>2029</v>
      </c>
      <c r="B877" t="s">
        <v>2030</v>
      </c>
    </row>
    <row r="878" spans="1:2" x14ac:dyDescent="0.25">
      <c r="A878" t="s">
        <v>366</v>
      </c>
      <c r="B878" t="s">
        <v>2031</v>
      </c>
    </row>
    <row r="879" spans="1:2" x14ac:dyDescent="0.25">
      <c r="A879" t="s">
        <v>367</v>
      </c>
      <c r="B879" t="s">
        <v>2032</v>
      </c>
    </row>
    <row r="880" spans="1:2" x14ac:dyDescent="0.25">
      <c r="A880" t="s">
        <v>368</v>
      </c>
      <c r="B880" t="s">
        <v>2033</v>
      </c>
    </row>
    <row r="881" spans="1:2" x14ac:dyDescent="0.25">
      <c r="A881" t="s">
        <v>369</v>
      </c>
      <c r="B881" t="s">
        <v>2034</v>
      </c>
    </row>
    <row r="882" spans="1:2" x14ac:dyDescent="0.25">
      <c r="A882" t="s">
        <v>2035</v>
      </c>
      <c r="B882" t="s">
        <v>2036</v>
      </c>
    </row>
    <row r="883" spans="1:2" x14ac:dyDescent="0.25">
      <c r="A883" t="s">
        <v>370</v>
      </c>
      <c r="B883" t="s">
        <v>2037</v>
      </c>
    </row>
    <row r="884" spans="1:2" x14ac:dyDescent="0.25">
      <c r="A884" t="s">
        <v>371</v>
      </c>
      <c r="B884" t="s">
        <v>2038</v>
      </c>
    </row>
    <row r="885" spans="1:2" x14ac:dyDescent="0.25">
      <c r="A885" t="s">
        <v>372</v>
      </c>
      <c r="B885" t="s">
        <v>2039</v>
      </c>
    </row>
    <row r="886" spans="1:2" x14ac:dyDescent="0.25">
      <c r="A886" t="s">
        <v>2040</v>
      </c>
      <c r="B886" t="s">
        <v>2041</v>
      </c>
    </row>
    <row r="887" spans="1:2" x14ac:dyDescent="0.25">
      <c r="A887" t="s">
        <v>373</v>
      </c>
      <c r="B887" t="s">
        <v>2042</v>
      </c>
    </row>
    <row r="888" spans="1:2" x14ac:dyDescent="0.25">
      <c r="A888" t="s">
        <v>374</v>
      </c>
      <c r="B888" t="s">
        <v>2043</v>
      </c>
    </row>
    <row r="889" spans="1:2" x14ac:dyDescent="0.25">
      <c r="A889" t="s">
        <v>2044</v>
      </c>
      <c r="B889" t="s">
        <v>2045</v>
      </c>
    </row>
    <row r="890" spans="1:2" x14ac:dyDescent="0.25">
      <c r="A890" t="s">
        <v>2046</v>
      </c>
      <c r="B890" t="s">
        <v>2047</v>
      </c>
    </row>
    <row r="891" spans="1:2" x14ac:dyDescent="0.25">
      <c r="A891" t="s">
        <v>375</v>
      </c>
      <c r="B891" t="s">
        <v>2048</v>
      </c>
    </row>
    <row r="892" spans="1:2" x14ac:dyDescent="0.25">
      <c r="A892" t="s">
        <v>376</v>
      </c>
      <c r="B892" t="s">
        <v>2049</v>
      </c>
    </row>
    <row r="893" spans="1:2" x14ac:dyDescent="0.25">
      <c r="A893" t="s">
        <v>377</v>
      </c>
      <c r="B893" t="s">
        <v>2050</v>
      </c>
    </row>
    <row r="894" spans="1:2" x14ac:dyDescent="0.25">
      <c r="A894" t="s">
        <v>378</v>
      </c>
      <c r="B894" t="s">
        <v>2051</v>
      </c>
    </row>
    <row r="895" spans="1:2" x14ac:dyDescent="0.25">
      <c r="A895" t="s">
        <v>379</v>
      </c>
      <c r="B895" t="s">
        <v>2052</v>
      </c>
    </row>
    <row r="896" spans="1:2" x14ac:dyDescent="0.25">
      <c r="A896" t="s">
        <v>380</v>
      </c>
      <c r="B896" t="s">
        <v>2053</v>
      </c>
    </row>
    <row r="897" spans="1:2" x14ac:dyDescent="0.25">
      <c r="A897" t="s">
        <v>2054</v>
      </c>
      <c r="B897" t="s">
        <v>2055</v>
      </c>
    </row>
    <row r="898" spans="1:2" x14ac:dyDescent="0.25">
      <c r="A898" t="s">
        <v>2056</v>
      </c>
      <c r="B898" t="s">
        <v>2057</v>
      </c>
    </row>
    <row r="899" spans="1:2" x14ac:dyDescent="0.25">
      <c r="A899" t="s">
        <v>381</v>
      </c>
      <c r="B899" t="s">
        <v>2058</v>
      </c>
    </row>
    <row r="900" spans="1:2" x14ac:dyDescent="0.25">
      <c r="A900" t="s">
        <v>382</v>
      </c>
      <c r="B900" t="s">
        <v>2059</v>
      </c>
    </row>
    <row r="901" spans="1:2" x14ac:dyDescent="0.25">
      <c r="A901" t="s">
        <v>383</v>
      </c>
      <c r="B901" t="s">
        <v>2060</v>
      </c>
    </row>
    <row r="902" spans="1:2" x14ac:dyDescent="0.25">
      <c r="A902" t="s">
        <v>2061</v>
      </c>
      <c r="B902" t="s">
        <v>2062</v>
      </c>
    </row>
    <row r="903" spans="1:2" x14ac:dyDescent="0.25">
      <c r="A903" t="s">
        <v>384</v>
      </c>
      <c r="B903" t="s">
        <v>2063</v>
      </c>
    </row>
    <row r="904" spans="1:2" x14ac:dyDescent="0.25">
      <c r="A904" t="s">
        <v>385</v>
      </c>
      <c r="B904" t="s">
        <v>2064</v>
      </c>
    </row>
    <row r="905" spans="1:2" x14ac:dyDescent="0.25">
      <c r="A905" t="s">
        <v>2065</v>
      </c>
      <c r="B905" t="s">
        <v>2066</v>
      </c>
    </row>
    <row r="906" spans="1:2" x14ac:dyDescent="0.25">
      <c r="A906" t="s">
        <v>386</v>
      </c>
      <c r="B906" t="s">
        <v>2067</v>
      </c>
    </row>
    <row r="907" spans="1:2" x14ac:dyDescent="0.25">
      <c r="A907" t="s">
        <v>387</v>
      </c>
      <c r="B907" t="s">
        <v>2068</v>
      </c>
    </row>
    <row r="908" spans="1:2" x14ac:dyDescent="0.25">
      <c r="A908" t="s">
        <v>388</v>
      </c>
      <c r="B908" t="s">
        <v>2069</v>
      </c>
    </row>
    <row r="909" spans="1:2" x14ac:dyDescent="0.25">
      <c r="A909" t="s">
        <v>2070</v>
      </c>
      <c r="B909" t="s">
        <v>2071</v>
      </c>
    </row>
    <row r="910" spans="1:2" x14ac:dyDescent="0.25">
      <c r="A910" t="s">
        <v>2072</v>
      </c>
      <c r="B910" t="s">
        <v>2073</v>
      </c>
    </row>
    <row r="911" spans="1:2" x14ac:dyDescent="0.25">
      <c r="A911" t="s">
        <v>2074</v>
      </c>
      <c r="B911" t="s">
        <v>2075</v>
      </c>
    </row>
    <row r="912" spans="1:2" x14ac:dyDescent="0.25">
      <c r="A912" t="s">
        <v>2076</v>
      </c>
      <c r="B912" t="s">
        <v>2077</v>
      </c>
    </row>
    <row r="913" spans="1:2" x14ac:dyDescent="0.25">
      <c r="A913" t="s">
        <v>389</v>
      </c>
      <c r="B913" t="s">
        <v>2078</v>
      </c>
    </row>
    <row r="914" spans="1:2" x14ac:dyDescent="0.25">
      <c r="A914" t="s">
        <v>390</v>
      </c>
      <c r="B914" t="s">
        <v>2079</v>
      </c>
    </row>
    <row r="915" spans="1:2" x14ac:dyDescent="0.25">
      <c r="A915" t="s">
        <v>391</v>
      </c>
      <c r="B915" t="s">
        <v>2080</v>
      </c>
    </row>
    <row r="916" spans="1:2" x14ac:dyDescent="0.25">
      <c r="A916" t="s">
        <v>392</v>
      </c>
      <c r="B916" t="s">
        <v>2081</v>
      </c>
    </row>
    <row r="917" spans="1:2" x14ac:dyDescent="0.25">
      <c r="A917" t="s">
        <v>393</v>
      </c>
      <c r="B917" t="s">
        <v>2082</v>
      </c>
    </row>
    <row r="918" spans="1:2" x14ac:dyDescent="0.25">
      <c r="A918" t="s">
        <v>394</v>
      </c>
      <c r="B918" t="s">
        <v>2083</v>
      </c>
    </row>
    <row r="919" spans="1:2" x14ac:dyDescent="0.25">
      <c r="A919" t="s">
        <v>2084</v>
      </c>
      <c r="B919" t="s">
        <v>2085</v>
      </c>
    </row>
    <row r="920" spans="1:2" x14ac:dyDescent="0.25">
      <c r="A920" t="s">
        <v>395</v>
      </c>
      <c r="B920" t="s">
        <v>2086</v>
      </c>
    </row>
    <row r="921" spans="1:2" x14ac:dyDescent="0.25">
      <c r="A921" t="s">
        <v>396</v>
      </c>
      <c r="B921" t="s">
        <v>2087</v>
      </c>
    </row>
    <row r="922" spans="1:2" x14ac:dyDescent="0.25">
      <c r="A922" t="s">
        <v>397</v>
      </c>
      <c r="B922" t="s">
        <v>2088</v>
      </c>
    </row>
    <row r="923" spans="1:2" x14ac:dyDescent="0.25">
      <c r="A923" t="s">
        <v>398</v>
      </c>
      <c r="B923" t="s">
        <v>2089</v>
      </c>
    </row>
    <row r="924" spans="1:2" x14ac:dyDescent="0.25">
      <c r="A924" t="s">
        <v>399</v>
      </c>
      <c r="B924" t="s">
        <v>2090</v>
      </c>
    </row>
    <row r="925" spans="1:2" x14ac:dyDescent="0.25">
      <c r="A925" t="s">
        <v>400</v>
      </c>
      <c r="B925" t="s">
        <v>2091</v>
      </c>
    </row>
    <row r="926" spans="1:2" x14ac:dyDescent="0.25">
      <c r="A926" t="s">
        <v>2092</v>
      </c>
      <c r="B926" t="s">
        <v>2093</v>
      </c>
    </row>
    <row r="927" spans="1:2" x14ac:dyDescent="0.25">
      <c r="A927" t="s">
        <v>401</v>
      </c>
      <c r="B927" t="s">
        <v>2094</v>
      </c>
    </row>
    <row r="928" spans="1:2" x14ac:dyDescent="0.25">
      <c r="A928" t="s">
        <v>402</v>
      </c>
      <c r="B928" t="s">
        <v>2095</v>
      </c>
    </row>
    <row r="929" spans="1:2" x14ac:dyDescent="0.25">
      <c r="A929" t="s">
        <v>403</v>
      </c>
      <c r="B929" t="s">
        <v>2096</v>
      </c>
    </row>
    <row r="930" spans="1:2" x14ac:dyDescent="0.25">
      <c r="A930" t="s">
        <v>404</v>
      </c>
      <c r="B930" t="s">
        <v>2097</v>
      </c>
    </row>
    <row r="931" spans="1:2" x14ac:dyDescent="0.25">
      <c r="A931" t="s">
        <v>405</v>
      </c>
      <c r="B931" t="s">
        <v>2098</v>
      </c>
    </row>
    <row r="932" spans="1:2" x14ac:dyDescent="0.25">
      <c r="A932" t="s">
        <v>406</v>
      </c>
      <c r="B932" t="s">
        <v>2099</v>
      </c>
    </row>
    <row r="933" spans="1:2" x14ac:dyDescent="0.25">
      <c r="A933" t="s">
        <v>407</v>
      </c>
      <c r="B933" t="s">
        <v>2100</v>
      </c>
    </row>
    <row r="934" spans="1:2" x14ac:dyDescent="0.25">
      <c r="A934" t="s">
        <v>408</v>
      </c>
      <c r="B934" t="s">
        <v>2101</v>
      </c>
    </row>
    <row r="935" spans="1:2" x14ac:dyDescent="0.25">
      <c r="A935" t="s">
        <v>409</v>
      </c>
      <c r="B935" t="s">
        <v>2102</v>
      </c>
    </row>
    <row r="936" spans="1:2" x14ac:dyDescent="0.25">
      <c r="A936" t="s">
        <v>410</v>
      </c>
      <c r="B936" t="s">
        <v>2103</v>
      </c>
    </row>
    <row r="937" spans="1:2" x14ac:dyDescent="0.25">
      <c r="A937" t="s">
        <v>2104</v>
      </c>
      <c r="B937" t="s">
        <v>2105</v>
      </c>
    </row>
    <row r="938" spans="1:2" x14ac:dyDescent="0.25">
      <c r="A938" t="s">
        <v>411</v>
      </c>
      <c r="B938" t="s">
        <v>2106</v>
      </c>
    </row>
    <row r="939" spans="1:2" x14ac:dyDescent="0.25">
      <c r="A939" t="s">
        <v>412</v>
      </c>
      <c r="B939" t="s">
        <v>2107</v>
      </c>
    </row>
    <row r="940" spans="1:2" x14ac:dyDescent="0.25">
      <c r="A940" t="s">
        <v>413</v>
      </c>
      <c r="B940" t="s">
        <v>2108</v>
      </c>
    </row>
    <row r="941" spans="1:2" x14ac:dyDescent="0.25">
      <c r="A941" t="s">
        <v>2109</v>
      </c>
      <c r="B941" t="s">
        <v>2110</v>
      </c>
    </row>
    <row r="942" spans="1:2" x14ac:dyDescent="0.25">
      <c r="A942" t="s">
        <v>414</v>
      </c>
      <c r="B942" t="s">
        <v>2111</v>
      </c>
    </row>
    <row r="943" spans="1:2" x14ac:dyDescent="0.25">
      <c r="A943" t="s">
        <v>415</v>
      </c>
      <c r="B943" t="s">
        <v>2112</v>
      </c>
    </row>
    <row r="944" spans="1:2" x14ac:dyDescent="0.25">
      <c r="A944" t="s">
        <v>2113</v>
      </c>
      <c r="B944" t="s">
        <v>2114</v>
      </c>
    </row>
    <row r="945" spans="1:2" x14ac:dyDescent="0.25">
      <c r="A945" t="s">
        <v>416</v>
      </c>
      <c r="B945" t="s">
        <v>2115</v>
      </c>
    </row>
    <row r="946" spans="1:2" x14ac:dyDescent="0.25">
      <c r="A946" t="s">
        <v>2116</v>
      </c>
      <c r="B946" t="s">
        <v>2117</v>
      </c>
    </row>
    <row r="947" spans="1:2" x14ac:dyDescent="0.25">
      <c r="A947" t="s">
        <v>417</v>
      </c>
      <c r="B947" t="s">
        <v>2118</v>
      </c>
    </row>
    <row r="948" spans="1:2" x14ac:dyDescent="0.25">
      <c r="A948" t="s">
        <v>418</v>
      </c>
      <c r="B948" t="s">
        <v>2119</v>
      </c>
    </row>
    <row r="949" spans="1:2" x14ac:dyDescent="0.25">
      <c r="A949" t="s">
        <v>419</v>
      </c>
      <c r="B949" t="s">
        <v>2120</v>
      </c>
    </row>
    <row r="950" spans="1:2" x14ac:dyDescent="0.25">
      <c r="A950" t="s">
        <v>420</v>
      </c>
      <c r="B950" t="s">
        <v>2121</v>
      </c>
    </row>
    <row r="951" spans="1:2" x14ac:dyDescent="0.25">
      <c r="A951" t="s">
        <v>421</v>
      </c>
      <c r="B951" t="s">
        <v>2122</v>
      </c>
    </row>
    <row r="952" spans="1:2" x14ac:dyDescent="0.25">
      <c r="A952" t="s">
        <v>2123</v>
      </c>
      <c r="B952" t="s">
        <v>2124</v>
      </c>
    </row>
    <row r="953" spans="1:2" x14ac:dyDescent="0.25">
      <c r="A953" t="s">
        <v>422</v>
      </c>
      <c r="B953" t="s">
        <v>2125</v>
      </c>
    </row>
    <row r="954" spans="1:2" x14ac:dyDescent="0.25">
      <c r="A954" t="s">
        <v>423</v>
      </c>
      <c r="B954" t="s">
        <v>2126</v>
      </c>
    </row>
    <row r="955" spans="1:2" x14ac:dyDescent="0.25">
      <c r="A955" t="s">
        <v>424</v>
      </c>
      <c r="B955" t="s">
        <v>2127</v>
      </c>
    </row>
    <row r="956" spans="1:2" x14ac:dyDescent="0.25">
      <c r="A956" t="s">
        <v>425</v>
      </c>
      <c r="B956" t="s">
        <v>2128</v>
      </c>
    </row>
    <row r="957" spans="1:2" x14ac:dyDescent="0.25">
      <c r="A957" t="s">
        <v>426</v>
      </c>
      <c r="B957" t="s">
        <v>2129</v>
      </c>
    </row>
    <row r="958" spans="1:2" x14ac:dyDescent="0.25">
      <c r="A958" t="s">
        <v>2130</v>
      </c>
      <c r="B958" t="s">
        <v>2131</v>
      </c>
    </row>
    <row r="959" spans="1:2" x14ac:dyDescent="0.25">
      <c r="A959" t="s">
        <v>427</v>
      </c>
      <c r="B959" t="s">
        <v>2132</v>
      </c>
    </row>
    <row r="960" spans="1:2" x14ac:dyDescent="0.25">
      <c r="A960" t="s">
        <v>2133</v>
      </c>
      <c r="B960" t="s">
        <v>2134</v>
      </c>
    </row>
    <row r="961" spans="1:2" x14ac:dyDescent="0.25">
      <c r="A961" t="s">
        <v>428</v>
      </c>
      <c r="B961" t="s">
        <v>2135</v>
      </c>
    </row>
    <row r="962" spans="1:2" x14ac:dyDescent="0.25">
      <c r="A962" t="s">
        <v>429</v>
      </c>
      <c r="B962" t="s">
        <v>2136</v>
      </c>
    </row>
    <row r="963" spans="1:2" x14ac:dyDescent="0.25">
      <c r="A963" t="s">
        <v>430</v>
      </c>
      <c r="B963" t="s">
        <v>2137</v>
      </c>
    </row>
    <row r="964" spans="1:2" x14ac:dyDescent="0.25">
      <c r="A964" t="s">
        <v>431</v>
      </c>
      <c r="B964" t="s">
        <v>2138</v>
      </c>
    </row>
    <row r="965" spans="1:2" x14ac:dyDescent="0.25">
      <c r="A965" t="s">
        <v>432</v>
      </c>
      <c r="B965" t="s">
        <v>2139</v>
      </c>
    </row>
    <row r="966" spans="1:2" x14ac:dyDescent="0.25">
      <c r="A966" t="s">
        <v>433</v>
      </c>
      <c r="B966" t="s">
        <v>2140</v>
      </c>
    </row>
    <row r="967" spans="1:2" x14ac:dyDescent="0.25">
      <c r="A967" t="s">
        <v>434</v>
      </c>
      <c r="B967" t="s">
        <v>2141</v>
      </c>
    </row>
    <row r="968" spans="1:2" x14ac:dyDescent="0.25">
      <c r="A968" t="s">
        <v>2142</v>
      </c>
      <c r="B968" t="s">
        <v>2143</v>
      </c>
    </row>
    <row r="969" spans="1:2" x14ac:dyDescent="0.25">
      <c r="A969" t="s">
        <v>435</v>
      </c>
      <c r="B969" t="s">
        <v>2144</v>
      </c>
    </row>
    <row r="970" spans="1:2" x14ac:dyDescent="0.25">
      <c r="A970" t="s">
        <v>436</v>
      </c>
      <c r="B970" t="s">
        <v>2145</v>
      </c>
    </row>
    <row r="971" spans="1:2" x14ac:dyDescent="0.25">
      <c r="A971" t="s">
        <v>437</v>
      </c>
      <c r="B971" t="s">
        <v>2146</v>
      </c>
    </row>
    <row r="972" spans="1:2" x14ac:dyDescent="0.25">
      <c r="A972" t="s">
        <v>438</v>
      </c>
      <c r="B972" t="s">
        <v>2147</v>
      </c>
    </row>
    <row r="973" spans="1:2" x14ac:dyDescent="0.25">
      <c r="A973" t="s">
        <v>439</v>
      </c>
      <c r="B973" t="s">
        <v>2148</v>
      </c>
    </row>
    <row r="974" spans="1:2" x14ac:dyDescent="0.25">
      <c r="A974" t="s">
        <v>2149</v>
      </c>
      <c r="B974" t="s">
        <v>2150</v>
      </c>
    </row>
    <row r="975" spans="1:2" x14ac:dyDescent="0.25">
      <c r="A975" t="s">
        <v>440</v>
      </c>
      <c r="B975" t="s">
        <v>2151</v>
      </c>
    </row>
    <row r="976" spans="1:2" x14ac:dyDescent="0.25">
      <c r="A976" t="s">
        <v>441</v>
      </c>
      <c r="B976" t="s">
        <v>2152</v>
      </c>
    </row>
    <row r="977" spans="1:2" x14ac:dyDescent="0.25">
      <c r="A977" t="s">
        <v>442</v>
      </c>
      <c r="B977" t="s">
        <v>2153</v>
      </c>
    </row>
    <row r="978" spans="1:2" x14ac:dyDescent="0.25">
      <c r="A978" t="s">
        <v>443</v>
      </c>
      <c r="B978" t="s">
        <v>2154</v>
      </c>
    </row>
    <row r="979" spans="1:2" x14ac:dyDescent="0.25">
      <c r="A979" t="s">
        <v>444</v>
      </c>
      <c r="B979" t="s">
        <v>2155</v>
      </c>
    </row>
    <row r="980" spans="1:2" x14ac:dyDescent="0.25">
      <c r="A980" t="s">
        <v>2156</v>
      </c>
      <c r="B980" t="s">
        <v>2157</v>
      </c>
    </row>
    <row r="981" spans="1:2" x14ac:dyDescent="0.25">
      <c r="A981" t="s">
        <v>2158</v>
      </c>
      <c r="B981" t="s">
        <v>2159</v>
      </c>
    </row>
    <row r="982" spans="1:2" x14ac:dyDescent="0.25">
      <c r="A982" t="s">
        <v>445</v>
      </c>
      <c r="B982" t="s">
        <v>2160</v>
      </c>
    </row>
    <row r="983" spans="1:2" x14ac:dyDescent="0.25">
      <c r="A983" t="s">
        <v>446</v>
      </c>
      <c r="B983" t="s">
        <v>2161</v>
      </c>
    </row>
    <row r="984" spans="1:2" x14ac:dyDescent="0.25">
      <c r="A984" t="s">
        <v>447</v>
      </c>
      <c r="B984" t="s">
        <v>2162</v>
      </c>
    </row>
    <row r="985" spans="1:2" x14ac:dyDescent="0.25">
      <c r="A985" t="s">
        <v>448</v>
      </c>
      <c r="B985" t="s">
        <v>2163</v>
      </c>
    </row>
    <row r="986" spans="1:2" x14ac:dyDescent="0.25">
      <c r="A986" t="s">
        <v>449</v>
      </c>
      <c r="B986" t="s">
        <v>2164</v>
      </c>
    </row>
    <row r="987" spans="1:2" x14ac:dyDescent="0.25">
      <c r="A987" t="s">
        <v>450</v>
      </c>
      <c r="B987" t="s">
        <v>2165</v>
      </c>
    </row>
    <row r="988" spans="1:2" x14ac:dyDescent="0.25">
      <c r="A988" t="s">
        <v>451</v>
      </c>
      <c r="B988" t="s">
        <v>2166</v>
      </c>
    </row>
    <row r="989" spans="1:2" x14ac:dyDescent="0.25">
      <c r="A989" t="s">
        <v>2167</v>
      </c>
      <c r="B989" t="s">
        <v>2168</v>
      </c>
    </row>
    <row r="990" spans="1:2" x14ac:dyDescent="0.25">
      <c r="A990" t="s">
        <v>452</v>
      </c>
      <c r="B990" t="s">
        <v>2169</v>
      </c>
    </row>
    <row r="991" spans="1:2" x14ac:dyDescent="0.25">
      <c r="A991" t="s">
        <v>453</v>
      </c>
      <c r="B991" t="s">
        <v>2170</v>
      </c>
    </row>
    <row r="992" spans="1:2" x14ac:dyDescent="0.25">
      <c r="A992" t="s">
        <v>2171</v>
      </c>
      <c r="B992" t="s">
        <v>2172</v>
      </c>
    </row>
    <row r="993" spans="1:2" x14ac:dyDescent="0.25">
      <c r="A993" t="s">
        <v>2173</v>
      </c>
      <c r="B993" t="s">
        <v>2174</v>
      </c>
    </row>
    <row r="994" spans="1:2" x14ac:dyDescent="0.25">
      <c r="A994" t="s">
        <v>454</v>
      </c>
      <c r="B994" t="s">
        <v>2175</v>
      </c>
    </row>
    <row r="995" spans="1:2" x14ac:dyDescent="0.25">
      <c r="A995" t="s">
        <v>2176</v>
      </c>
      <c r="B995" t="s">
        <v>2177</v>
      </c>
    </row>
    <row r="996" spans="1:2" x14ac:dyDescent="0.25">
      <c r="A996" t="s">
        <v>2178</v>
      </c>
      <c r="B996" t="s">
        <v>2179</v>
      </c>
    </row>
    <row r="997" spans="1:2" x14ac:dyDescent="0.25">
      <c r="A997" t="s">
        <v>2180</v>
      </c>
      <c r="B997" t="s">
        <v>2181</v>
      </c>
    </row>
    <row r="998" spans="1:2" x14ac:dyDescent="0.25">
      <c r="A998" t="s">
        <v>2182</v>
      </c>
      <c r="B998" t="s">
        <v>2183</v>
      </c>
    </row>
    <row r="999" spans="1:2" x14ac:dyDescent="0.25">
      <c r="A999" t="s">
        <v>2184</v>
      </c>
      <c r="B999" t="s">
        <v>2185</v>
      </c>
    </row>
    <row r="1000" spans="1:2" x14ac:dyDescent="0.25">
      <c r="A1000" t="s">
        <v>2186</v>
      </c>
      <c r="B1000" t="s">
        <v>2187</v>
      </c>
    </row>
    <row r="1001" spans="1:2" x14ac:dyDescent="0.25">
      <c r="A1001" t="s">
        <v>455</v>
      </c>
      <c r="B1001" t="s">
        <v>2188</v>
      </c>
    </row>
    <row r="1002" spans="1:2" x14ac:dyDescent="0.25">
      <c r="A1002" t="s">
        <v>2189</v>
      </c>
      <c r="B1002" t="s">
        <v>2190</v>
      </c>
    </row>
    <row r="1003" spans="1:2" x14ac:dyDescent="0.25">
      <c r="A1003" t="s">
        <v>2191</v>
      </c>
      <c r="B1003" t="s">
        <v>2192</v>
      </c>
    </row>
    <row r="1004" spans="1:2" x14ac:dyDescent="0.25">
      <c r="A1004" t="s">
        <v>2193</v>
      </c>
      <c r="B1004" t="s">
        <v>2194</v>
      </c>
    </row>
    <row r="1005" spans="1:2" x14ac:dyDescent="0.25">
      <c r="A1005" t="s">
        <v>2195</v>
      </c>
      <c r="B1005" t="s">
        <v>2196</v>
      </c>
    </row>
    <row r="1006" spans="1:2" x14ac:dyDescent="0.25">
      <c r="A1006" t="s">
        <v>456</v>
      </c>
      <c r="B1006" t="s">
        <v>2197</v>
      </c>
    </row>
    <row r="1007" spans="1:2" x14ac:dyDescent="0.25">
      <c r="A1007" t="s">
        <v>2198</v>
      </c>
      <c r="B1007" t="s">
        <v>2199</v>
      </c>
    </row>
    <row r="1008" spans="1:2" x14ac:dyDescent="0.25">
      <c r="A1008" t="s">
        <v>457</v>
      </c>
      <c r="B1008" t="s">
        <v>2200</v>
      </c>
    </row>
    <row r="1009" spans="1:2" x14ac:dyDescent="0.25">
      <c r="A1009" t="s">
        <v>2201</v>
      </c>
      <c r="B1009" t="s">
        <v>2202</v>
      </c>
    </row>
    <row r="1010" spans="1:2" x14ac:dyDescent="0.25">
      <c r="A1010" t="s">
        <v>2203</v>
      </c>
      <c r="B1010" t="s">
        <v>2204</v>
      </c>
    </row>
    <row r="1011" spans="1:2" x14ac:dyDescent="0.25">
      <c r="A1011" t="s">
        <v>458</v>
      </c>
      <c r="B1011" t="s">
        <v>2205</v>
      </c>
    </row>
    <row r="1012" spans="1:2" x14ac:dyDescent="0.25">
      <c r="A1012" t="s">
        <v>459</v>
      </c>
      <c r="B1012" t="s">
        <v>2206</v>
      </c>
    </row>
    <row r="1013" spans="1:2" x14ac:dyDescent="0.25">
      <c r="A1013" t="s">
        <v>2207</v>
      </c>
      <c r="B1013" t="s">
        <v>2208</v>
      </c>
    </row>
    <row r="1014" spans="1:2" x14ac:dyDescent="0.25">
      <c r="A1014" t="s">
        <v>2209</v>
      </c>
      <c r="B1014" t="s">
        <v>2210</v>
      </c>
    </row>
    <row r="1015" spans="1:2" x14ac:dyDescent="0.25">
      <c r="A1015" t="s">
        <v>460</v>
      </c>
      <c r="B1015" t="s">
        <v>2211</v>
      </c>
    </row>
    <row r="1016" spans="1:2" x14ac:dyDescent="0.25">
      <c r="A1016" t="s">
        <v>2212</v>
      </c>
      <c r="B1016" t="s">
        <v>2213</v>
      </c>
    </row>
    <row r="1017" spans="1:2" x14ac:dyDescent="0.25">
      <c r="A1017" t="s">
        <v>461</v>
      </c>
      <c r="B1017" t="s">
        <v>2214</v>
      </c>
    </row>
    <row r="1018" spans="1:2" x14ac:dyDescent="0.25">
      <c r="A1018" t="s">
        <v>462</v>
      </c>
      <c r="B1018" t="s">
        <v>2215</v>
      </c>
    </row>
    <row r="1019" spans="1:2" x14ac:dyDescent="0.25">
      <c r="A1019" t="s">
        <v>463</v>
      </c>
      <c r="B1019" t="s">
        <v>2216</v>
      </c>
    </row>
    <row r="1020" spans="1:2" x14ac:dyDescent="0.25">
      <c r="A1020" t="s">
        <v>2217</v>
      </c>
      <c r="B1020" t="s">
        <v>2218</v>
      </c>
    </row>
    <row r="1021" spans="1:2" x14ac:dyDescent="0.25">
      <c r="A1021" t="s">
        <v>464</v>
      </c>
      <c r="B1021" t="s">
        <v>2219</v>
      </c>
    </row>
    <row r="1022" spans="1:2" x14ac:dyDescent="0.25">
      <c r="A1022" t="s">
        <v>2220</v>
      </c>
      <c r="B1022" t="s">
        <v>2221</v>
      </c>
    </row>
    <row r="1023" spans="1:2" x14ac:dyDescent="0.25">
      <c r="A1023" t="s">
        <v>2222</v>
      </c>
      <c r="B1023" t="s">
        <v>2223</v>
      </c>
    </row>
    <row r="1024" spans="1:2" x14ac:dyDescent="0.25">
      <c r="A1024" t="s">
        <v>2224</v>
      </c>
      <c r="B1024" t="s">
        <v>2225</v>
      </c>
    </row>
    <row r="1025" spans="1:2" x14ac:dyDescent="0.25">
      <c r="A1025" t="s">
        <v>465</v>
      </c>
      <c r="B1025" t="s">
        <v>2226</v>
      </c>
    </row>
    <row r="1026" spans="1:2" x14ac:dyDescent="0.25">
      <c r="A1026" t="s">
        <v>466</v>
      </c>
      <c r="B1026" t="s">
        <v>2227</v>
      </c>
    </row>
    <row r="1027" spans="1:2" x14ac:dyDescent="0.25">
      <c r="A1027" t="s">
        <v>467</v>
      </c>
      <c r="B1027" t="s">
        <v>2228</v>
      </c>
    </row>
    <row r="1028" spans="1:2" x14ac:dyDescent="0.25">
      <c r="A1028" t="s">
        <v>468</v>
      </c>
      <c r="B1028" t="s">
        <v>2229</v>
      </c>
    </row>
    <row r="1029" spans="1:2" x14ac:dyDescent="0.25">
      <c r="A1029" t="s">
        <v>2230</v>
      </c>
      <c r="B1029" t="s">
        <v>2231</v>
      </c>
    </row>
    <row r="1030" spans="1:2" x14ac:dyDescent="0.25">
      <c r="A1030" t="s">
        <v>2232</v>
      </c>
      <c r="B1030" t="s">
        <v>2233</v>
      </c>
    </row>
    <row r="1031" spans="1:2" x14ac:dyDescent="0.25">
      <c r="A1031" t="s">
        <v>2234</v>
      </c>
      <c r="B1031" t="s">
        <v>2235</v>
      </c>
    </row>
    <row r="1032" spans="1:2" x14ac:dyDescent="0.25">
      <c r="A1032" t="s">
        <v>469</v>
      </c>
      <c r="B1032" t="s">
        <v>2236</v>
      </c>
    </row>
    <row r="1033" spans="1:2" x14ac:dyDescent="0.25">
      <c r="A1033" t="s">
        <v>2237</v>
      </c>
      <c r="B1033" t="s">
        <v>2238</v>
      </c>
    </row>
    <row r="1034" spans="1:2" x14ac:dyDescent="0.25">
      <c r="A1034" t="s">
        <v>470</v>
      </c>
      <c r="B1034" t="s">
        <v>2239</v>
      </c>
    </row>
    <row r="1035" spans="1:2" x14ac:dyDescent="0.25">
      <c r="A1035" t="s">
        <v>471</v>
      </c>
      <c r="B1035" t="s">
        <v>2240</v>
      </c>
    </row>
    <row r="1036" spans="1:2" x14ac:dyDescent="0.25">
      <c r="A1036" t="s">
        <v>472</v>
      </c>
      <c r="B1036" t="s">
        <v>2241</v>
      </c>
    </row>
    <row r="1037" spans="1:2" x14ac:dyDescent="0.25">
      <c r="A1037" t="s">
        <v>2242</v>
      </c>
      <c r="B1037" t="s">
        <v>2243</v>
      </c>
    </row>
    <row r="1038" spans="1:2" x14ac:dyDescent="0.25">
      <c r="A1038" t="s">
        <v>473</v>
      </c>
      <c r="B1038" t="s">
        <v>2244</v>
      </c>
    </row>
    <row r="1039" spans="1:2" x14ac:dyDescent="0.25">
      <c r="A1039" t="s">
        <v>2245</v>
      </c>
      <c r="B1039" t="s">
        <v>2246</v>
      </c>
    </row>
    <row r="1040" spans="1:2" x14ac:dyDescent="0.25">
      <c r="A1040" t="s">
        <v>2247</v>
      </c>
      <c r="B1040" t="s">
        <v>2248</v>
      </c>
    </row>
    <row r="1041" spans="1:2" x14ac:dyDescent="0.25">
      <c r="A1041" t="s">
        <v>2249</v>
      </c>
      <c r="B1041" t="s">
        <v>2250</v>
      </c>
    </row>
    <row r="1042" spans="1:2" x14ac:dyDescent="0.25">
      <c r="A1042" t="s">
        <v>2251</v>
      </c>
      <c r="B1042" t="s">
        <v>2252</v>
      </c>
    </row>
    <row r="1043" spans="1:2" x14ac:dyDescent="0.25">
      <c r="A1043" t="s">
        <v>2253</v>
      </c>
      <c r="B1043" t="s">
        <v>2254</v>
      </c>
    </row>
    <row r="1044" spans="1:2" x14ac:dyDescent="0.25">
      <c r="A1044" t="s">
        <v>2255</v>
      </c>
      <c r="B1044" t="s">
        <v>2256</v>
      </c>
    </row>
    <row r="1045" spans="1:2" x14ac:dyDescent="0.25">
      <c r="A1045" t="s">
        <v>474</v>
      </c>
      <c r="B1045" t="s">
        <v>2257</v>
      </c>
    </row>
    <row r="1046" spans="1:2" x14ac:dyDescent="0.25">
      <c r="A1046" t="s">
        <v>2258</v>
      </c>
      <c r="B1046" t="s">
        <v>2259</v>
      </c>
    </row>
    <row r="1047" spans="1:2" x14ac:dyDescent="0.25">
      <c r="A1047" t="s">
        <v>2260</v>
      </c>
      <c r="B1047" t="s">
        <v>2261</v>
      </c>
    </row>
    <row r="1048" spans="1:2" x14ac:dyDescent="0.25">
      <c r="A1048" t="s">
        <v>2262</v>
      </c>
      <c r="B1048" t="s">
        <v>2263</v>
      </c>
    </row>
    <row r="1049" spans="1:2" x14ac:dyDescent="0.25">
      <c r="A1049" t="s">
        <v>2264</v>
      </c>
      <c r="B1049" t="s">
        <v>2265</v>
      </c>
    </row>
    <row r="1050" spans="1:2" x14ac:dyDescent="0.25">
      <c r="A1050" t="s">
        <v>2266</v>
      </c>
      <c r="B1050" t="s">
        <v>2267</v>
      </c>
    </row>
    <row r="1051" spans="1:2" x14ac:dyDescent="0.25">
      <c r="A1051" t="s">
        <v>2268</v>
      </c>
      <c r="B1051" t="s">
        <v>2269</v>
      </c>
    </row>
    <row r="1052" spans="1:2" x14ac:dyDescent="0.25">
      <c r="A1052" t="s">
        <v>475</v>
      </c>
      <c r="B1052" t="s">
        <v>2270</v>
      </c>
    </row>
    <row r="1053" spans="1:2" x14ac:dyDescent="0.25">
      <c r="A1053" t="s">
        <v>476</v>
      </c>
      <c r="B1053" t="s">
        <v>2271</v>
      </c>
    </row>
    <row r="1054" spans="1:2" x14ac:dyDescent="0.25">
      <c r="A1054" t="s">
        <v>477</v>
      </c>
      <c r="B1054" t="s">
        <v>2272</v>
      </c>
    </row>
    <row r="1055" spans="1:2" x14ac:dyDescent="0.25">
      <c r="A1055" t="s">
        <v>2273</v>
      </c>
      <c r="B1055" t="s">
        <v>2274</v>
      </c>
    </row>
    <row r="1056" spans="1:2" x14ac:dyDescent="0.25">
      <c r="A1056" t="s">
        <v>2275</v>
      </c>
      <c r="B1056" t="s">
        <v>2276</v>
      </c>
    </row>
    <row r="1057" spans="1:2" x14ac:dyDescent="0.25">
      <c r="A1057" t="s">
        <v>478</v>
      </c>
      <c r="B1057" t="s">
        <v>2277</v>
      </c>
    </row>
    <row r="1058" spans="1:2" x14ac:dyDescent="0.25">
      <c r="A1058" t="s">
        <v>2278</v>
      </c>
      <c r="B1058" t="s">
        <v>2279</v>
      </c>
    </row>
    <row r="1059" spans="1:2" x14ac:dyDescent="0.25">
      <c r="A1059" t="s">
        <v>479</v>
      </c>
      <c r="B1059" t="s">
        <v>2280</v>
      </c>
    </row>
    <row r="1060" spans="1:2" x14ac:dyDescent="0.25">
      <c r="A1060" t="s">
        <v>2281</v>
      </c>
      <c r="B1060" t="s">
        <v>2282</v>
      </c>
    </row>
    <row r="1061" spans="1:2" x14ac:dyDescent="0.25">
      <c r="A1061" t="s">
        <v>2283</v>
      </c>
      <c r="B1061" t="s">
        <v>2284</v>
      </c>
    </row>
    <row r="1062" spans="1:2" x14ac:dyDescent="0.25">
      <c r="A1062" t="s">
        <v>2285</v>
      </c>
      <c r="B1062" t="s">
        <v>2286</v>
      </c>
    </row>
    <row r="1063" spans="1:2" x14ac:dyDescent="0.25">
      <c r="A1063" t="s">
        <v>480</v>
      </c>
      <c r="B1063" t="s">
        <v>2287</v>
      </c>
    </row>
    <row r="1064" spans="1:2" x14ac:dyDescent="0.25">
      <c r="A1064" t="s">
        <v>481</v>
      </c>
      <c r="B1064" t="s">
        <v>2288</v>
      </c>
    </row>
    <row r="1065" spans="1:2" x14ac:dyDescent="0.25">
      <c r="A1065" t="s">
        <v>482</v>
      </c>
      <c r="B1065" t="s">
        <v>2289</v>
      </c>
    </row>
    <row r="1066" spans="1:2" x14ac:dyDescent="0.25">
      <c r="A1066" t="s">
        <v>483</v>
      </c>
      <c r="B1066" t="s">
        <v>2290</v>
      </c>
    </row>
    <row r="1067" spans="1:2" x14ac:dyDescent="0.25">
      <c r="A1067" t="s">
        <v>484</v>
      </c>
      <c r="B1067" t="s">
        <v>2291</v>
      </c>
    </row>
    <row r="1068" spans="1:2" x14ac:dyDescent="0.25">
      <c r="A1068" t="s">
        <v>485</v>
      </c>
      <c r="B1068" t="s">
        <v>2292</v>
      </c>
    </row>
    <row r="1069" spans="1:2" x14ac:dyDescent="0.25">
      <c r="A1069" t="s">
        <v>486</v>
      </c>
      <c r="B1069" t="s">
        <v>2293</v>
      </c>
    </row>
    <row r="1070" spans="1:2" x14ac:dyDescent="0.25">
      <c r="A1070" t="s">
        <v>487</v>
      </c>
      <c r="B1070" t="s">
        <v>2294</v>
      </c>
    </row>
    <row r="1071" spans="1:2" x14ac:dyDescent="0.25">
      <c r="A1071" t="s">
        <v>488</v>
      </c>
      <c r="B1071" t="s">
        <v>2295</v>
      </c>
    </row>
    <row r="1072" spans="1:2" x14ac:dyDescent="0.25">
      <c r="A1072" t="s">
        <v>2296</v>
      </c>
      <c r="B1072" t="s">
        <v>2297</v>
      </c>
    </row>
    <row r="1073" spans="1:2" x14ac:dyDescent="0.25">
      <c r="A1073" t="s">
        <v>2298</v>
      </c>
      <c r="B1073" t="s">
        <v>2299</v>
      </c>
    </row>
    <row r="1074" spans="1:2" x14ac:dyDescent="0.25">
      <c r="A1074" t="s">
        <v>2300</v>
      </c>
      <c r="B1074" t="s">
        <v>2301</v>
      </c>
    </row>
    <row r="1075" spans="1:2" x14ac:dyDescent="0.25">
      <c r="A1075" t="s">
        <v>2302</v>
      </c>
      <c r="B1075" t="s">
        <v>2303</v>
      </c>
    </row>
    <row r="1076" spans="1:2" x14ac:dyDescent="0.25">
      <c r="A1076" t="s">
        <v>2304</v>
      </c>
      <c r="B1076" t="s">
        <v>2305</v>
      </c>
    </row>
    <row r="1077" spans="1:2" x14ac:dyDescent="0.25">
      <c r="A1077" t="s">
        <v>2306</v>
      </c>
      <c r="B1077" t="s">
        <v>2307</v>
      </c>
    </row>
    <row r="1078" spans="1:2" x14ac:dyDescent="0.25">
      <c r="A1078" t="s">
        <v>2308</v>
      </c>
      <c r="B1078" t="s">
        <v>2309</v>
      </c>
    </row>
    <row r="1079" spans="1:2" x14ac:dyDescent="0.25">
      <c r="A1079" t="s">
        <v>2310</v>
      </c>
      <c r="B1079" t="s">
        <v>2311</v>
      </c>
    </row>
    <row r="1080" spans="1:2" x14ac:dyDescent="0.25">
      <c r="A1080" t="s">
        <v>2312</v>
      </c>
      <c r="B1080" t="s">
        <v>2313</v>
      </c>
    </row>
    <row r="1081" spans="1:2" x14ac:dyDescent="0.25">
      <c r="A1081" t="s">
        <v>2314</v>
      </c>
      <c r="B1081" t="s">
        <v>2315</v>
      </c>
    </row>
    <row r="1082" spans="1:2" x14ac:dyDescent="0.25">
      <c r="A1082" t="s">
        <v>489</v>
      </c>
      <c r="B1082" t="s">
        <v>2316</v>
      </c>
    </row>
    <row r="1083" spans="1:2" x14ac:dyDescent="0.25">
      <c r="A1083" t="s">
        <v>2317</v>
      </c>
      <c r="B1083" t="s">
        <v>2318</v>
      </c>
    </row>
    <row r="1084" spans="1:2" x14ac:dyDescent="0.25">
      <c r="A1084" t="s">
        <v>2319</v>
      </c>
      <c r="B1084" t="s">
        <v>2320</v>
      </c>
    </row>
    <row r="1085" spans="1:2" x14ac:dyDescent="0.25">
      <c r="A1085" t="s">
        <v>2321</v>
      </c>
      <c r="B1085" t="s">
        <v>2322</v>
      </c>
    </row>
    <row r="1086" spans="1:2" x14ac:dyDescent="0.25">
      <c r="A1086" t="s">
        <v>2323</v>
      </c>
      <c r="B1086" t="s">
        <v>2324</v>
      </c>
    </row>
    <row r="1087" spans="1:2" x14ac:dyDescent="0.25">
      <c r="A1087" t="s">
        <v>2325</v>
      </c>
      <c r="B1087" t="s">
        <v>2326</v>
      </c>
    </row>
    <row r="1088" spans="1:2" x14ac:dyDescent="0.25">
      <c r="A1088" t="s">
        <v>2327</v>
      </c>
      <c r="B1088" t="s">
        <v>2328</v>
      </c>
    </row>
    <row r="1089" spans="1:2" x14ac:dyDescent="0.25">
      <c r="A1089" t="s">
        <v>2329</v>
      </c>
      <c r="B1089" t="s">
        <v>2330</v>
      </c>
    </row>
    <row r="1090" spans="1:2" x14ac:dyDescent="0.25">
      <c r="A1090" t="s">
        <v>2331</v>
      </c>
      <c r="B1090" t="s">
        <v>2332</v>
      </c>
    </row>
    <row r="1091" spans="1:2" x14ac:dyDescent="0.25">
      <c r="A1091" t="s">
        <v>490</v>
      </c>
      <c r="B1091" t="s">
        <v>2333</v>
      </c>
    </row>
    <row r="1092" spans="1:2" x14ac:dyDescent="0.25">
      <c r="A1092" t="s">
        <v>2334</v>
      </c>
      <c r="B1092" t="s">
        <v>2335</v>
      </c>
    </row>
    <row r="1093" spans="1:2" x14ac:dyDescent="0.25">
      <c r="A1093" t="s">
        <v>2336</v>
      </c>
      <c r="B1093" t="s">
        <v>2337</v>
      </c>
    </row>
    <row r="1094" spans="1:2" x14ac:dyDescent="0.25">
      <c r="A1094" t="s">
        <v>491</v>
      </c>
      <c r="B1094" t="s">
        <v>2338</v>
      </c>
    </row>
    <row r="1095" spans="1:2" x14ac:dyDescent="0.25">
      <c r="A1095" t="s">
        <v>2339</v>
      </c>
      <c r="B1095" t="s">
        <v>2340</v>
      </c>
    </row>
    <row r="1096" spans="1:2" x14ac:dyDescent="0.25">
      <c r="A1096" t="s">
        <v>2341</v>
      </c>
      <c r="B1096" t="s">
        <v>2342</v>
      </c>
    </row>
    <row r="1097" spans="1:2" x14ac:dyDescent="0.25">
      <c r="A1097" t="s">
        <v>2343</v>
      </c>
      <c r="B1097" t="s">
        <v>2344</v>
      </c>
    </row>
    <row r="1098" spans="1:2" x14ac:dyDescent="0.25">
      <c r="A1098" t="s">
        <v>2345</v>
      </c>
      <c r="B1098" t="s">
        <v>2346</v>
      </c>
    </row>
    <row r="1099" spans="1:2" x14ac:dyDescent="0.25">
      <c r="A1099" t="s">
        <v>2347</v>
      </c>
      <c r="B1099" t="s">
        <v>2348</v>
      </c>
    </row>
    <row r="1100" spans="1:2" x14ac:dyDescent="0.25">
      <c r="A1100" t="s">
        <v>2349</v>
      </c>
      <c r="B1100" t="s">
        <v>2350</v>
      </c>
    </row>
    <row r="1101" spans="1:2" x14ac:dyDescent="0.25">
      <c r="A1101" t="s">
        <v>2351</v>
      </c>
      <c r="B1101" t="s">
        <v>2352</v>
      </c>
    </row>
    <row r="1102" spans="1:2" x14ac:dyDescent="0.25">
      <c r="A1102" t="s">
        <v>2353</v>
      </c>
      <c r="B1102" t="s">
        <v>2354</v>
      </c>
    </row>
    <row r="1103" spans="1:2" x14ac:dyDescent="0.25">
      <c r="A1103" t="s">
        <v>2355</v>
      </c>
      <c r="B1103" t="s">
        <v>2356</v>
      </c>
    </row>
    <row r="1104" spans="1:2" x14ac:dyDescent="0.25">
      <c r="A1104" t="s">
        <v>2357</v>
      </c>
      <c r="B1104" t="s">
        <v>2358</v>
      </c>
    </row>
    <row r="1105" spans="1:2" x14ac:dyDescent="0.25">
      <c r="A1105" t="s">
        <v>2359</v>
      </c>
      <c r="B1105" t="s">
        <v>2360</v>
      </c>
    </row>
    <row r="1106" spans="1:2" x14ac:dyDescent="0.25">
      <c r="A1106" t="s">
        <v>2361</v>
      </c>
      <c r="B1106" t="s">
        <v>2362</v>
      </c>
    </row>
    <row r="1107" spans="1:2" x14ac:dyDescent="0.25">
      <c r="A1107" t="s">
        <v>2363</v>
      </c>
      <c r="B1107" t="s">
        <v>2364</v>
      </c>
    </row>
    <row r="1108" spans="1:2" x14ac:dyDescent="0.25">
      <c r="A1108" t="s">
        <v>2365</v>
      </c>
      <c r="B1108" t="s">
        <v>2366</v>
      </c>
    </row>
    <row r="1109" spans="1:2" x14ac:dyDescent="0.25">
      <c r="A1109" t="s">
        <v>2367</v>
      </c>
      <c r="B1109" t="s">
        <v>2368</v>
      </c>
    </row>
    <row r="1110" spans="1:2" x14ac:dyDescent="0.25">
      <c r="A1110" t="s">
        <v>2369</v>
      </c>
      <c r="B1110" t="s">
        <v>2370</v>
      </c>
    </row>
    <row r="1111" spans="1:2" x14ac:dyDescent="0.25">
      <c r="A1111" t="s">
        <v>2371</v>
      </c>
      <c r="B1111" t="s">
        <v>2372</v>
      </c>
    </row>
    <row r="1112" spans="1:2" x14ac:dyDescent="0.25">
      <c r="A1112" t="s">
        <v>2373</v>
      </c>
      <c r="B1112" t="s">
        <v>2374</v>
      </c>
    </row>
    <row r="1113" spans="1:2" x14ac:dyDescent="0.25">
      <c r="A1113" t="s">
        <v>2375</v>
      </c>
      <c r="B1113" t="s">
        <v>2376</v>
      </c>
    </row>
    <row r="1114" spans="1:2" x14ac:dyDescent="0.25">
      <c r="A1114" t="s">
        <v>2377</v>
      </c>
      <c r="B1114" t="s">
        <v>2378</v>
      </c>
    </row>
    <row r="1115" spans="1:2" x14ac:dyDescent="0.25">
      <c r="A1115" t="s">
        <v>492</v>
      </c>
      <c r="B1115" t="s">
        <v>2379</v>
      </c>
    </row>
    <row r="1116" spans="1:2" x14ac:dyDescent="0.25">
      <c r="A1116" t="s">
        <v>2380</v>
      </c>
      <c r="B1116" t="s">
        <v>2381</v>
      </c>
    </row>
    <row r="1117" spans="1:2" x14ac:dyDescent="0.25">
      <c r="A1117" t="s">
        <v>2382</v>
      </c>
      <c r="B1117" t="s">
        <v>2383</v>
      </c>
    </row>
    <row r="1118" spans="1:2" x14ac:dyDescent="0.25">
      <c r="A1118" t="s">
        <v>2384</v>
      </c>
      <c r="B1118" t="s">
        <v>2385</v>
      </c>
    </row>
    <row r="1119" spans="1:2" x14ac:dyDescent="0.25">
      <c r="A1119" t="s">
        <v>2386</v>
      </c>
      <c r="B1119" t="s">
        <v>2387</v>
      </c>
    </row>
    <row r="1120" spans="1:2" x14ac:dyDescent="0.25">
      <c r="A1120" t="s">
        <v>2388</v>
      </c>
      <c r="B1120" t="s">
        <v>2389</v>
      </c>
    </row>
    <row r="1121" spans="1:2" x14ac:dyDescent="0.25">
      <c r="A1121" t="s">
        <v>2390</v>
      </c>
      <c r="B1121" t="s">
        <v>2391</v>
      </c>
    </row>
    <row r="1122" spans="1:2" x14ac:dyDescent="0.25">
      <c r="A1122" t="s">
        <v>2392</v>
      </c>
      <c r="B1122" t="s">
        <v>2393</v>
      </c>
    </row>
    <row r="1123" spans="1:2" x14ac:dyDescent="0.25">
      <c r="A1123" t="s">
        <v>2394</v>
      </c>
      <c r="B1123" t="s">
        <v>2395</v>
      </c>
    </row>
    <row r="1124" spans="1:2" x14ac:dyDescent="0.25">
      <c r="A1124" t="s">
        <v>2396</v>
      </c>
      <c r="B1124" t="s">
        <v>2397</v>
      </c>
    </row>
    <row r="1125" spans="1:2" x14ac:dyDescent="0.25">
      <c r="A1125" t="s">
        <v>2398</v>
      </c>
      <c r="B1125" t="s">
        <v>2399</v>
      </c>
    </row>
    <row r="1126" spans="1:2" x14ac:dyDescent="0.25">
      <c r="A1126" t="s">
        <v>2400</v>
      </c>
      <c r="B1126" t="s">
        <v>2401</v>
      </c>
    </row>
    <row r="1127" spans="1:2" x14ac:dyDescent="0.25">
      <c r="A1127" t="s">
        <v>2402</v>
      </c>
      <c r="B1127" t="s">
        <v>2403</v>
      </c>
    </row>
    <row r="1128" spans="1:2" x14ac:dyDescent="0.25">
      <c r="A1128" t="s">
        <v>2404</v>
      </c>
      <c r="B1128" t="s">
        <v>2405</v>
      </c>
    </row>
    <row r="1129" spans="1:2" x14ac:dyDescent="0.25">
      <c r="A1129" t="s">
        <v>2406</v>
      </c>
      <c r="B1129" t="s">
        <v>2407</v>
      </c>
    </row>
    <row r="1130" spans="1:2" x14ac:dyDescent="0.25">
      <c r="A1130" t="s">
        <v>2408</v>
      </c>
      <c r="B1130" t="s">
        <v>2409</v>
      </c>
    </row>
    <row r="1131" spans="1:2" x14ac:dyDescent="0.25">
      <c r="A1131" t="s">
        <v>2410</v>
      </c>
      <c r="B1131" t="s">
        <v>2411</v>
      </c>
    </row>
    <row r="1132" spans="1:2" x14ac:dyDescent="0.25">
      <c r="A1132" t="s">
        <v>2412</v>
      </c>
      <c r="B1132" t="s">
        <v>2413</v>
      </c>
    </row>
    <row r="1133" spans="1:2" x14ac:dyDescent="0.25">
      <c r="A1133" t="s">
        <v>2414</v>
      </c>
      <c r="B1133" t="s">
        <v>2415</v>
      </c>
    </row>
    <row r="1134" spans="1:2" x14ac:dyDescent="0.25">
      <c r="A1134" t="s">
        <v>493</v>
      </c>
      <c r="B1134" t="s">
        <v>2416</v>
      </c>
    </row>
    <row r="1135" spans="1:2" x14ac:dyDescent="0.25">
      <c r="A1135" t="s">
        <v>2417</v>
      </c>
      <c r="B1135" t="s">
        <v>2418</v>
      </c>
    </row>
    <row r="1136" spans="1:2" x14ac:dyDescent="0.25">
      <c r="A1136" t="s">
        <v>2419</v>
      </c>
      <c r="B1136" t="s">
        <v>2420</v>
      </c>
    </row>
    <row r="1137" spans="1:2" x14ac:dyDescent="0.25">
      <c r="A1137" t="s">
        <v>2421</v>
      </c>
      <c r="B1137" t="s">
        <v>2422</v>
      </c>
    </row>
    <row r="1138" spans="1:2" x14ac:dyDescent="0.25">
      <c r="A1138" t="s">
        <v>2423</v>
      </c>
      <c r="B1138" t="s">
        <v>2424</v>
      </c>
    </row>
    <row r="1139" spans="1:2" x14ac:dyDescent="0.25">
      <c r="A1139" t="s">
        <v>2425</v>
      </c>
      <c r="B1139" t="s">
        <v>2426</v>
      </c>
    </row>
    <row r="1140" spans="1:2" x14ac:dyDescent="0.25">
      <c r="A1140" t="s">
        <v>494</v>
      </c>
      <c r="B1140" t="s">
        <v>2427</v>
      </c>
    </row>
    <row r="1141" spans="1:2" x14ac:dyDescent="0.25">
      <c r="A1141" t="s">
        <v>2428</v>
      </c>
      <c r="B1141" t="s">
        <v>2429</v>
      </c>
    </row>
    <row r="1142" spans="1:2" x14ac:dyDescent="0.25">
      <c r="A1142" t="s">
        <v>2430</v>
      </c>
      <c r="B1142" t="s">
        <v>2431</v>
      </c>
    </row>
    <row r="1143" spans="1:2" x14ac:dyDescent="0.25">
      <c r="A1143" t="s">
        <v>2432</v>
      </c>
      <c r="B1143" t="s">
        <v>2433</v>
      </c>
    </row>
    <row r="1144" spans="1:2" x14ac:dyDescent="0.25">
      <c r="A1144" t="s">
        <v>2434</v>
      </c>
      <c r="B1144" t="s">
        <v>2435</v>
      </c>
    </row>
    <row r="1145" spans="1:2" x14ac:dyDescent="0.25">
      <c r="A1145" t="s">
        <v>495</v>
      </c>
      <c r="B1145" t="s">
        <v>2436</v>
      </c>
    </row>
    <row r="1146" spans="1:2" x14ac:dyDescent="0.25">
      <c r="A1146" t="s">
        <v>2437</v>
      </c>
      <c r="B1146" t="s">
        <v>2438</v>
      </c>
    </row>
    <row r="1147" spans="1:2" x14ac:dyDescent="0.25">
      <c r="A1147" t="s">
        <v>2439</v>
      </c>
      <c r="B1147" t="s">
        <v>2440</v>
      </c>
    </row>
    <row r="1148" spans="1:2" x14ac:dyDescent="0.25">
      <c r="A1148" t="s">
        <v>2441</v>
      </c>
      <c r="B1148" t="s">
        <v>2442</v>
      </c>
    </row>
    <row r="1149" spans="1:2" x14ac:dyDescent="0.25">
      <c r="A1149" t="s">
        <v>2443</v>
      </c>
      <c r="B1149" t="s">
        <v>2444</v>
      </c>
    </row>
    <row r="1150" spans="1:2" x14ac:dyDescent="0.25">
      <c r="A1150" t="s">
        <v>2445</v>
      </c>
      <c r="B1150" t="s">
        <v>2446</v>
      </c>
    </row>
    <row r="1151" spans="1:2" x14ac:dyDescent="0.25">
      <c r="A1151" t="s">
        <v>2447</v>
      </c>
      <c r="B1151" t="s">
        <v>2448</v>
      </c>
    </row>
    <row r="1152" spans="1:2" x14ac:dyDescent="0.25">
      <c r="A1152" t="s">
        <v>496</v>
      </c>
      <c r="B1152" t="s">
        <v>2449</v>
      </c>
    </row>
    <row r="1153" spans="1:2" x14ac:dyDescent="0.25">
      <c r="A1153" t="s">
        <v>497</v>
      </c>
      <c r="B1153" t="s">
        <v>2450</v>
      </c>
    </row>
    <row r="1154" spans="1:2" x14ac:dyDescent="0.25">
      <c r="A1154" t="s">
        <v>2451</v>
      </c>
      <c r="B1154" t="s">
        <v>2452</v>
      </c>
    </row>
    <row r="1155" spans="1:2" x14ac:dyDescent="0.25">
      <c r="A1155" t="s">
        <v>2453</v>
      </c>
      <c r="B1155" t="s">
        <v>2454</v>
      </c>
    </row>
    <row r="1156" spans="1:2" x14ac:dyDescent="0.25">
      <c r="A1156" t="s">
        <v>2455</v>
      </c>
      <c r="B1156" t="s">
        <v>2456</v>
      </c>
    </row>
    <row r="1157" spans="1:2" x14ac:dyDescent="0.25">
      <c r="A1157" t="s">
        <v>2457</v>
      </c>
      <c r="B1157" t="s">
        <v>2458</v>
      </c>
    </row>
    <row r="1158" spans="1:2" x14ac:dyDescent="0.25">
      <c r="A1158" t="s">
        <v>2459</v>
      </c>
      <c r="B1158" t="s">
        <v>2460</v>
      </c>
    </row>
    <row r="1159" spans="1:2" x14ac:dyDescent="0.25">
      <c r="A1159" t="s">
        <v>2461</v>
      </c>
      <c r="B1159" t="s">
        <v>2462</v>
      </c>
    </row>
    <row r="1160" spans="1:2" x14ac:dyDescent="0.25">
      <c r="A1160" t="s">
        <v>2463</v>
      </c>
      <c r="B1160" t="s">
        <v>2464</v>
      </c>
    </row>
    <row r="1161" spans="1:2" x14ac:dyDescent="0.25">
      <c r="A1161" t="s">
        <v>2465</v>
      </c>
      <c r="B1161" t="s">
        <v>2466</v>
      </c>
    </row>
    <row r="1162" spans="1:2" x14ac:dyDescent="0.25">
      <c r="A1162" t="s">
        <v>2467</v>
      </c>
      <c r="B1162" t="s">
        <v>2468</v>
      </c>
    </row>
    <row r="1163" spans="1:2" x14ac:dyDescent="0.25">
      <c r="A1163" t="s">
        <v>2469</v>
      </c>
      <c r="B1163" t="s">
        <v>2470</v>
      </c>
    </row>
    <row r="1164" spans="1:2" x14ac:dyDescent="0.25">
      <c r="A1164" t="s">
        <v>2471</v>
      </c>
      <c r="B1164" t="s">
        <v>2472</v>
      </c>
    </row>
    <row r="1165" spans="1:2" x14ac:dyDescent="0.25">
      <c r="A1165" t="s">
        <v>2473</v>
      </c>
      <c r="B1165" t="s">
        <v>2474</v>
      </c>
    </row>
    <row r="1166" spans="1:2" x14ac:dyDescent="0.25">
      <c r="A1166" t="s">
        <v>2475</v>
      </c>
      <c r="B1166" t="s">
        <v>2476</v>
      </c>
    </row>
    <row r="1167" spans="1:2" x14ac:dyDescent="0.25">
      <c r="A1167" t="s">
        <v>2477</v>
      </c>
      <c r="B1167" t="s">
        <v>2478</v>
      </c>
    </row>
    <row r="1168" spans="1:2" x14ac:dyDescent="0.25">
      <c r="A1168" t="s">
        <v>498</v>
      </c>
      <c r="B1168" t="s">
        <v>2479</v>
      </c>
    </row>
    <row r="1169" spans="1:2" x14ac:dyDescent="0.25">
      <c r="A1169" t="s">
        <v>499</v>
      </c>
      <c r="B1169" t="s">
        <v>2480</v>
      </c>
    </row>
    <row r="1170" spans="1:2" x14ac:dyDescent="0.25">
      <c r="A1170" t="s">
        <v>2481</v>
      </c>
      <c r="B1170" t="s">
        <v>2482</v>
      </c>
    </row>
    <row r="1171" spans="1:2" x14ac:dyDescent="0.25">
      <c r="A1171" t="s">
        <v>2483</v>
      </c>
      <c r="B1171" t="s">
        <v>2484</v>
      </c>
    </row>
    <row r="1172" spans="1:2" x14ac:dyDescent="0.25">
      <c r="A1172" t="s">
        <v>2485</v>
      </c>
      <c r="B1172" t="s">
        <v>2486</v>
      </c>
    </row>
    <row r="1173" spans="1:2" x14ac:dyDescent="0.25">
      <c r="A1173" t="s">
        <v>2487</v>
      </c>
      <c r="B1173" t="s">
        <v>2488</v>
      </c>
    </row>
    <row r="1174" spans="1:2" x14ac:dyDescent="0.25">
      <c r="A1174" t="s">
        <v>2489</v>
      </c>
      <c r="B1174" t="s">
        <v>2490</v>
      </c>
    </row>
    <row r="1175" spans="1:2" x14ac:dyDescent="0.25">
      <c r="A1175" t="s">
        <v>2491</v>
      </c>
      <c r="B1175" t="s">
        <v>2492</v>
      </c>
    </row>
    <row r="1176" spans="1:2" x14ac:dyDescent="0.25">
      <c r="A1176" t="s">
        <v>2493</v>
      </c>
      <c r="B1176" t="s">
        <v>2494</v>
      </c>
    </row>
    <row r="1177" spans="1:2" x14ac:dyDescent="0.25">
      <c r="A1177" t="s">
        <v>2495</v>
      </c>
      <c r="B1177" t="s">
        <v>2496</v>
      </c>
    </row>
    <row r="1178" spans="1:2" x14ac:dyDescent="0.25">
      <c r="A1178" t="s">
        <v>2497</v>
      </c>
      <c r="B1178" t="s">
        <v>2498</v>
      </c>
    </row>
    <row r="1179" spans="1:2" x14ac:dyDescent="0.25">
      <c r="A1179" t="s">
        <v>2499</v>
      </c>
      <c r="B1179" t="s">
        <v>2500</v>
      </c>
    </row>
    <row r="1180" spans="1:2" x14ac:dyDescent="0.25">
      <c r="A1180" t="s">
        <v>2501</v>
      </c>
      <c r="B1180" t="s">
        <v>2502</v>
      </c>
    </row>
    <row r="1181" spans="1:2" x14ac:dyDescent="0.25">
      <c r="A1181" t="s">
        <v>2503</v>
      </c>
      <c r="B1181" t="s">
        <v>2504</v>
      </c>
    </row>
    <row r="1182" spans="1:2" x14ac:dyDescent="0.25">
      <c r="A1182" t="s">
        <v>2505</v>
      </c>
      <c r="B1182" t="s">
        <v>2506</v>
      </c>
    </row>
    <row r="1183" spans="1:2" x14ac:dyDescent="0.25">
      <c r="A1183" t="s">
        <v>2507</v>
      </c>
      <c r="B1183" t="s">
        <v>2508</v>
      </c>
    </row>
    <row r="1184" spans="1:2" x14ac:dyDescent="0.25">
      <c r="A1184" t="s">
        <v>2509</v>
      </c>
      <c r="B1184" t="s">
        <v>2510</v>
      </c>
    </row>
    <row r="1185" spans="1:2" x14ac:dyDescent="0.25">
      <c r="A1185" t="s">
        <v>2511</v>
      </c>
      <c r="B1185" t="s">
        <v>2512</v>
      </c>
    </row>
    <row r="1186" spans="1:2" x14ac:dyDescent="0.25">
      <c r="A1186" t="s">
        <v>2513</v>
      </c>
      <c r="B1186" t="s">
        <v>2514</v>
      </c>
    </row>
    <row r="1187" spans="1:2" x14ac:dyDescent="0.25">
      <c r="A1187" t="s">
        <v>2515</v>
      </c>
      <c r="B1187" t="s">
        <v>2516</v>
      </c>
    </row>
    <row r="1188" spans="1:2" x14ac:dyDescent="0.25">
      <c r="A1188" t="s">
        <v>2517</v>
      </c>
      <c r="B1188" t="s">
        <v>2518</v>
      </c>
    </row>
    <row r="1189" spans="1:2" x14ac:dyDescent="0.25">
      <c r="A1189" t="s">
        <v>2519</v>
      </c>
      <c r="B1189" t="s">
        <v>2520</v>
      </c>
    </row>
    <row r="1190" spans="1:2" x14ac:dyDescent="0.25">
      <c r="A1190" t="s">
        <v>2521</v>
      </c>
      <c r="B1190" t="s">
        <v>2522</v>
      </c>
    </row>
    <row r="1191" spans="1:2" x14ac:dyDescent="0.25">
      <c r="A1191" t="s">
        <v>2523</v>
      </c>
      <c r="B1191" t="s">
        <v>2524</v>
      </c>
    </row>
    <row r="1192" spans="1:2" x14ac:dyDescent="0.25">
      <c r="A1192" t="s">
        <v>2525</v>
      </c>
      <c r="B1192" t="s">
        <v>2526</v>
      </c>
    </row>
    <row r="1193" spans="1:2" x14ac:dyDescent="0.25">
      <c r="A1193" t="s">
        <v>2527</v>
      </c>
      <c r="B1193" t="s">
        <v>2528</v>
      </c>
    </row>
    <row r="1194" spans="1:2" x14ac:dyDescent="0.25">
      <c r="A1194" t="s">
        <v>2529</v>
      </c>
      <c r="B1194" t="s">
        <v>2530</v>
      </c>
    </row>
    <row r="1195" spans="1:2" x14ac:dyDescent="0.25">
      <c r="A1195" t="s">
        <v>2531</v>
      </c>
      <c r="B1195" t="s">
        <v>2532</v>
      </c>
    </row>
    <row r="1196" spans="1:2" x14ac:dyDescent="0.25">
      <c r="A1196" t="s">
        <v>2533</v>
      </c>
      <c r="B1196" t="s">
        <v>2534</v>
      </c>
    </row>
    <row r="1197" spans="1:2" x14ac:dyDescent="0.25">
      <c r="A1197" t="s">
        <v>2535</v>
      </c>
      <c r="B1197" t="s">
        <v>2536</v>
      </c>
    </row>
    <row r="1198" spans="1:2" x14ac:dyDescent="0.25">
      <c r="A1198" t="s">
        <v>2537</v>
      </c>
      <c r="B1198" t="s">
        <v>2538</v>
      </c>
    </row>
    <row r="1199" spans="1:2" x14ac:dyDescent="0.25">
      <c r="A1199" t="s">
        <v>2539</v>
      </c>
      <c r="B1199" t="s">
        <v>2540</v>
      </c>
    </row>
    <row r="1200" spans="1:2" x14ac:dyDescent="0.25">
      <c r="A1200" t="s">
        <v>2541</v>
      </c>
      <c r="B1200" t="s">
        <v>2542</v>
      </c>
    </row>
    <row r="1201" spans="1:2" x14ac:dyDescent="0.25">
      <c r="A1201" t="s">
        <v>2543</v>
      </c>
      <c r="B1201" t="s">
        <v>2544</v>
      </c>
    </row>
    <row r="1202" spans="1:2" x14ac:dyDescent="0.25">
      <c r="A1202" t="s">
        <v>2545</v>
      </c>
      <c r="B1202" t="s">
        <v>2546</v>
      </c>
    </row>
    <row r="1203" spans="1:2" x14ac:dyDescent="0.25">
      <c r="A1203" t="s">
        <v>2547</v>
      </c>
      <c r="B1203" t="s">
        <v>2548</v>
      </c>
    </row>
    <row r="1204" spans="1:2" x14ac:dyDescent="0.25">
      <c r="A1204" t="s">
        <v>2549</v>
      </c>
      <c r="B1204" t="s">
        <v>2550</v>
      </c>
    </row>
    <row r="1205" spans="1:2" x14ac:dyDescent="0.25">
      <c r="A1205" t="s">
        <v>2551</v>
      </c>
      <c r="B1205" t="s">
        <v>2552</v>
      </c>
    </row>
    <row r="1206" spans="1:2" x14ac:dyDescent="0.25">
      <c r="A1206" t="s">
        <v>2553</v>
      </c>
      <c r="B1206" t="s">
        <v>2554</v>
      </c>
    </row>
    <row r="1207" spans="1:2" x14ac:dyDescent="0.25">
      <c r="A1207" t="s">
        <v>2555</v>
      </c>
      <c r="B1207" t="s">
        <v>2556</v>
      </c>
    </row>
    <row r="1208" spans="1:2" x14ac:dyDescent="0.25">
      <c r="A1208" t="s">
        <v>2557</v>
      </c>
      <c r="B1208" t="s">
        <v>2558</v>
      </c>
    </row>
    <row r="1209" spans="1:2" x14ac:dyDescent="0.25">
      <c r="A1209" t="s">
        <v>2559</v>
      </c>
      <c r="B1209" t="s">
        <v>2560</v>
      </c>
    </row>
    <row r="1210" spans="1:2" x14ac:dyDescent="0.25">
      <c r="A1210" t="s">
        <v>2561</v>
      </c>
      <c r="B1210" t="s">
        <v>2562</v>
      </c>
    </row>
    <row r="1211" spans="1:2" x14ac:dyDescent="0.25">
      <c r="A1211" t="s">
        <v>2563</v>
      </c>
      <c r="B1211" t="s">
        <v>2564</v>
      </c>
    </row>
    <row r="1212" spans="1:2" x14ac:dyDescent="0.25">
      <c r="A1212" t="s">
        <v>2565</v>
      </c>
      <c r="B1212" t="s">
        <v>2566</v>
      </c>
    </row>
    <row r="1213" spans="1:2" x14ac:dyDescent="0.25">
      <c r="A1213" t="s">
        <v>2567</v>
      </c>
      <c r="B1213" t="s">
        <v>2568</v>
      </c>
    </row>
    <row r="1214" spans="1:2" x14ac:dyDescent="0.25">
      <c r="A1214" t="s">
        <v>2569</v>
      </c>
      <c r="B1214" t="s">
        <v>2570</v>
      </c>
    </row>
    <row r="1215" spans="1:2" x14ac:dyDescent="0.25">
      <c r="A1215" t="s">
        <v>2571</v>
      </c>
      <c r="B1215" t="s">
        <v>2572</v>
      </c>
    </row>
    <row r="1216" spans="1:2" x14ac:dyDescent="0.25">
      <c r="A1216" t="s">
        <v>2573</v>
      </c>
      <c r="B1216" t="s">
        <v>2574</v>
      </c>
    </row>
    <row r="1217" spans="1:2" x14ac:dyDescent="0.25">
      <c r="A1217" t="s">
        <v>2575</v>
      </c>
      <c r="B1217" t="s">
        <v>2576</v>
      </c>
    </row>
    <row r="1218" spans="1:2" x14ac:dyDescent="0.25">
      <c r="A1218" t="s">
        <v>2577</v>
      </c>
      <c r="B1218" t="s">
        <v>2578</v>
      </c>
    </row>
    <row r="1219" spans="1:2" x14ac:dyDescent="0.25">
      <c r="A1219" t="s">
        <v>2579</v>
      </c>
      <c r="B1219" t="s">
        <v>2580</v>
      </c>
    </row>
    <row r="1220" spans="1:2" x14ac:dyDescent="0.25">
      <c r="A1220" t="s">
        <v>2581</v>
      </c>
      <c r="B1220" t="s">
        <v>2582</v>
      </c>
    </row>
    <row r="1221" spans="1:2" x14ac:dyDescent="0.25">
      <c r="A1221" t="s">
        <v>2583</v>
      </c>
      <c r="B1221" t="s">
        <v>2584</v>
      </c>
    </row>
    <row r="1222" spans="1:2" x14ac:dyDescent="0.25">
      <c r="A1222" t="s">
        <v>2585</v>
      </c>
      <c r="B1222" t="s">
        <v>2586</v>
      </c>
    </row>
    <row r="1223" spans="1:2" x14ac:dyDescent="0.25">
      <c r="A1223" t="s">
        <v>2587</v>
      </c>
      <c r="B1223" t="s">
        <v>2588</v>
      </c>
    </row>
    <row r="1224" spans="1:2" x14ac:dyDescent="0.25">
      <c r="A1224" t="s">
        <v>500</v>
      </c>
      <c r="B1224" t="s">
        <v>2589</v>
      </c>
    </row>
    <row r="1225" spans="1:2" x14ac:dyDescent="0.25">
      <c r="A1225" t="s">
        <v>2590</v>
      </c>
      <c r="B1225" t="s">
        <v>2591</v>
      </c>
    </row>
    <row r="1226" spans="1:2" x14ac:dyDescent="0.25">
      <c r="A1226" t="s">
        <v>2592</v>
      </c>
      <c r="B1226" t="s">
        <v>2593</v>
      </c>
    </row>
    <row r="1227" spans="1:2" x14ac:dyDescent="0.25">
      <c r="A1227" t="s">
        <v>2594</v>
      </c>
      <c r="B1227" t="s">
        <v>2595</v>
      </c>
    </row>
    <row r="1228" spans="1:2" x14ac:dyDescent="0.25">
      <c r="A1228" t="s">
        <v>2596</v>
      </c>
      <c r="B1228" t="s">
        <v>2597</v>
      </c>
    </row>
    <row r="1229" spans="1:2" x14ac:dyDescent="0.25">
      <c r="A1229" t="s">
        <v>2598</v>
      </c>
      <c r="B1229" t="s">
        <v>2599</v>
      </c>
    </row>
    <row r="1230" spans="1:2" x14ac:dyDescent="0.25">
      <c r="A1230" t="s">
        <v>2600</v>
      </c>
      <c r="B1230" t="s">
        <v>2601</v>
      </c>
    </row>
    <row r="1231" spans="1:2" x14ac:dyDescent="0.25">
      <c r="A1231" t="s">
        <v>2602</v>
      </c>
      <c r="B1231" t="s">
        <v>2603</v>
      </c>
    </row>
    <row r="1232" spans="1:2" x14ac:dyDescent="0.25">
      <c r="A1232" t="s">
        <v>2604</v>
      </c>
      <c r="B1232" t="s">
        <v>2605</v>
      </c>
    </row>
    <row r="1233" spans="1:2" x14ac:dyDescent="0.25">
      <c r="A1233" t="s">
        <v>2606</v>
      </c>
      <c r="B1233" t="s">
        <v>2607</v>
      </c>
    </row>
    <row r="1234" spans="1:2" x14ac:dyDescent="0.25">
      <c r="A1234" t="s">
        <v>2608</v>
      </c>
      <c r="B1234" t="s">
        <v>2609</v>
      </c>
    </row>
    <row r="1235" spans="1:2" x14ac:dyDescent="0.25">
      <c r="A1235" t="s">
        <v>2610</v>
      </c>
      <c r="B1235" t="s">
        <v>2611</v>
      </c>
    </row>
    <row r="1236" spans="1:2" x14ac:dyDescent="0.25">
      <c r="A1236" t="s">
        <v>501</v>
      </c>
      <c r="B1236" t="s">
        <v>2612</v>
      </c>
    </row>
    <row r="1237" spans="1:2" x14ac:dyDescent="0.25">
      <c r="A1237" t="s">
        <v>2613</v>
      </c>
      <c r="B1237" t="s">
        <v>2614</v>
      </c>
    </row>
    <row r="1238" spans="1:2" x14ac:dyDescent="0.25">
      <c r="A1238" t="s">
        <v>2615</v>
      </c>
      <c r="B1238" t="s">
        <v>2616</v>
      </c>
    </row>
    <row r="1239" spans="1:2" x14ac:dyDescent="0.25">
      <c r="A1239" t="s">
        <v>2617</v>
      </c>
      <c r="B1239" t="s">
        <v>2618</v>
      </c>
    </row>
    <row r="1240" spans="1:2" x14ac:dyDescent="0.25">
      <c r="A1240" t="s">
        <v>502</v>
      </c>
      <c r="B1240" t="s">
        <v>2619</v>
      </c>
    </row>
    <row r="1241" spans="1:2" x14ac:dyDescent="0.25">
      <c r="A1241" t="s">
        <v>2620</v>
      </c>
      <c r="B1241" t="s">
        <v>2621</v>
      </c>
    </row>
    <row r="1242" spans="1:2" x14ac:dyDescent="0.25">
      <c r="A1242" t="s">
        <v>2622</v>
      </c>
      <c r="B1242" t="s">
        <v>2623</v>
      </c>
    </row>
    <row r="1243" spans="1:2" x14ac:dyDescent="0.25">
      <c r="A1243" t="s">
        <v>2624</v>
      </c>
      <c r="B1243" t="s">
        <v>2625</v>
      </c>
    </row>
    <row r="1244" spans="1:2" x14ac:dyDescent="0.25">
      <c r="A1244" t="s">
        <v>2626</v>
      </c>
      <c r="B1244" t="s">
        <v>2627</v>
      </c>
    </row>
    <row r="1245" spans="1:2" x14ac:dyDescent="0.25">
      <c r="A1245" t="s">
        <v>2628</v>
      </c>
      <c r="B1245" t="s">
        <v>2629</v>
      </c>
    </row>
    <row r="1246" spans="1:2" x14ac:dyDescent="0.25">
      <c r="A1246" t="s">
        <v>2630</v>
      </c>
      <c r="B1246" t="s">
        <v>2631</v>
      </c>
    </row>
    <row r="1247" spans="1:2" x14ac:dyDescent="0.25">
      <c r="A1247" t="s">
        <v>2632</v>
      </c>
      <c r="B1247" t="s">
        <v>2633</v>
      </c>
    </row>
    <row r="1248" spans="1:2" x14ac:dyDescent="0.25">
      <c r="A1248" t="s">
        <v>2634</v>
      </c>
      <c r="B1248" t="s">
        <v>2635</v>
      </c>
    </row>
    <row r="1249" spans="1:2" x14ac:dyDescent="0.25">
      <c r="A1249" t="s">
        <v>2636</v>
      </c>
      <c r="B1249" t="s">
        <v>2637</v>
      </c>
    </row>
    <row r="1250" spans="1:2" x14ac:dyDescent="0.25">
      <c r="A1250" t="s">
        <v>2638</v>
      </c>
      <c r="B1250" t="s">
        <v>2639</v>
      </c>
    </row>
    <row r="1251" spans="1:2" x14ac:dyDescent="0.25">
      <c r="A1251" t="s">
        <v>2640</v>
      </c>
      <c r="B1251" t="s">
        <v>2641</v>
      </c>
    </row>
    <row r="1252" spans="1:2" x14ac:dyDescent="0.25">
      <c r="A1252" t="s">
        <v>2642</v>
      </c>
      <c r="B1252" t="s">
        <v>2643</v>
      </c>
    </row>
    <row r="1253" spans="1:2" x14ac:dyDescent="0.25">
      <c r="A1253" t="s">
        <v>2644</v>
      </c>
      <c r="B1253" t="s">
        <v>2645</v>
      </c>
    </row>
    <row r="1254" spans="1:2" x14ac:dyDescent="0.25">
      <c r="A1254" t="s">
        <v>2646</v>
      </c>
      <c r="B1254" t="s">
        <v>2647</v>
      </c>
    </row>
    <row r="1255" spans="1:2" x14ac:dyDescent="0.25">
      <c r="A1255" t="s">
        <v>2648</v>
      </c>
      <c r="B1255" t="s">
        <v>2649</v>
      </c>
    </row>
    <row r="1256" spans="1:2" x14ac:dyDescent="0.25">
      <c r="A1256" t="s">
        <v>503</v>
      </c>
      <c r="B1256" t="s">
        <v>2650</v>
      </c>
    </row>
    <row r="1257" spans="1:2" x14ac:dyDescent="0.25">
      <c r="A1257" t="s">
        <v>2651</v>
      </c>
      <c r="B1257" t="s">
        <v>2652</v>
      </c>
    </row>
    <row r="1258" spans="1:2" x14ac:dyDescent="0.25">
      <c r="A1258" t="s">
        <v>2653</v>
      </c>
      <c r="B1258" t="s">
        <v>2654</v>
      </c>
    </row>
    <row r="1259" spans="1:2" x14ac:dyDescent="0.25">
      <c r="A1259" t="s">
        <v>2655</v>
      </c>
      <c r="B1259" t="s">
        <v>2656</v>
      </c>
    </row>
    <row r="1260" spans="1:2" x14ac:dyDescent="0.25">
      <c r="A1260" t="s">
        <v>504</v>
      </c>
      <c r="B1260" t="s">
        <v>2657</v>
      </c>
    </row>
    <row r="1261" spans="1:2" x14ac:dyDescent="0.25">
      <c r="A1261" t="s">
        <v>2658</v>
      </c>
      <c r="B1261" t="s">
        <v>2659</v>
      </c>
    </row>
    <row r="1262" spans="1:2" x14ac:dyDescent="0.25">
      <c r="A1262" t="s">
        <v>2660</v>
      </c>
      <c r="B1262" t="s">
        <v>2661</v>
      </c>
    </row>
    <row r="1263" spans="1:2" x14ac:dyDescent="0.25">
      <c r="A1263" t="s">
        <v>2662</v>
      </c>
      <c r="B1263" t="s">
        <v>2663</v>
      </c>
    </row>
    <row r="1264" spans="1:2" x14ac:dyDescent="0.25">
      <c r="A1264" t="s">
        <v>2664</v>
      </c>
      <c r="B1264" t="s">
        <v>2665</v>
      </c>
    </row>
    <row r="1265" spans="1:2" x14ac:dyDescent="0.25">
      <c r="A1265" t="s">
        <v>2666</v>
      </c>
      <c r="B1265" t="s">
        <v>2667</v>
      </c>
    </row>
    <row r="1266" spans="1:2" x14ac:dyDescent="0.25">
      <c r="A1266" t="s">
        <v>2668</v>
      </c>
      <c r="B1266" t="s">
        <v>2669</v>
      </c>
    </row>
    <row r="1267" spans="1:2" x14ac:dyDescent="0.25">
      <c r="A1267" t="s">
        <v>2670</v>
      </c>
      <c r="B1267" t="s">
        <v>2671</v>
      </c>
    </row>
    <row r="1268" spans="1:2" x14ac:dyDescent="0.25">
      <c r="A1268" t="s">
        <v>2672</v>
      </c>
      <c r="B1268" t="s">
        <v>2673</v>
      </c>
    </row>
    <row r="1269" spans="1:2" x14ac:dyDescent="0.25">
      <c r="A1269" t="s">
        <v>2674</v>
      </c>
      <c r="B1269" t="s">
        <v>2675</v>
      </c>
    </row>
    <row r="1270" spans="1:2" x14ac:dyDescent="0.25">
      <c r="A1270" t="s">
        <v>2676</v>
      </c>
      <c r="B1270" t="s">
        <v>2677</v>
      </c>
    </row>
    <row r="1271" spans="1:2" x14ac:dyDescent="0.25">
      <c r="A1271" t="s">
        <v>2678</v>
      </c>
      <c r="B1271" t="s">
        <v>2679</v>
      </c>
    </row>
    <row r="1272" spans="1:2" x14ac:dyDescent="0.25">
      <c r="A1272" t="s">
        <v>2680</v>
      </c>
      <c r="B1272" t="s">
        <v>2681</v>
      </c>
    </row>
    <row r="1273" spans="1:2" x14ac:dyDescent="0.25">
      <c r="A1273" t="s">
        <v>505</v>
      </c>
      <c r="B1273" t="s">
        <v>2682</v>
      </c>
    </row>
    <row r="1274" spans="1:2" x14ac:dyDescent="0.25">
      <c r="A1274" t="s">
        <v>2683</v>
      </c>
      <c r="B1274" t="s">
        <v>2684</v>
      </c>
    </row>
    <row r="1275" spans="1:2" x14ac:dyDescent="0.25">
      <c r="A1275" t="s">
        <v>2685</v>
      </c>
      <c r="B1275" t="s">
        <v>2686</v>
      </c>
    </row>
    <row r="1276" spans="1:2" x14ac:dyDescent="0.25">
      <c r="A1276" t="s">
        <v>506</v>
      </c>
      <c r="B1276" t="s">
        <v>2687</v>
      </c>
    </row>
    <row r="1277" spans="1:2" x14ac:dyDescent="0.25">
      <c r="A1277" t="s">
        <v>2688</v>
      </c>
      <c r="B1277" t="s">
        <v>2689</v>
      </c>
    </row>
    <row r="1278" spans="1:2" x14ac:dyDescent="0.25">
      <c r="A1278" t="s">
        <v>2690</v>
      </c>
      <c r="B1278" t="s">
        <v>2691</v>
      </c>
    </row>
    <row r="1279" spans="1:2" x14ac:dyDescent="0.25">
      <c r="A1279" t="s">
        <v>507</v>
      </c>
      <c r="B1279" t="s">
        <v>2692</v>
      </c>
    </row>
    <row r="1280" spans="1:2" x14ac:dyDescent="0.25">
      <c r="A1280" t="s">
        <v>2693</v>
      </c>
      <c r="B1280" t="s">
        <v>2694</v>
      </c>
    </row>
    <row r="1281" spans="1:2" x14ac:dyDescent="0.25">
      <c r="A1281" t="s">
        <v>508</v>
      </c>
      <c r="B1281" t="s">
        <v>2695</v>
      </c>
    </row>
    <row r="1282" spans="1:2" x14ac:dyDescent="0.25">
      <c r="A1282" t="s">
        <v>2696</v>
      </c>
      <c r="B1282" t="s">
        <v>2697</v>
      </c>
    </row>
    <row r="1283" spans="1:2" x14ac:dyDescent="0.25">
      <c r="A1283" t="s">
        <v>509</v>
      </c>
      <c r="B1283" t="s">
        <v>2698</v>
      </c>
    </row>
    <row r="1284" spans="1:2" x14ac:dyDescent="0.25">
      <c r="A1284" t="s">
        <v>2699</v>
      </c>
      <c r="B1284" t="s">
        <v>2700</v>
      </c>
    </row>
    <row r="1285" spans="1:2" x14ac:dyDescent="0.25">
      <c r="A1285" t="s">
        <v>2701</v>
      </c>
      <c r="B1285" t="s">
        <v>2702</v>
      </c>
    </row>
    <row r="1286" spans="1:2" x14ac:dyDescent="0.25">
      <c r="A1286" t="s">
        <v>2703</v>
      </c>
      <c r="B1286" t="s">
        <v>2704</v>
      </c>
    </row>
    <row r="1287" spans="1:2" x14ac:dyDescent="0.25">
      <c r="A1287" t="s">
        <v>2705</v>
      </c>
      <c r="B1287" t="s">
        <v>2706</v>
      </c>
    </row>
    <row r="1288" spans="1:2" x14ac:dyDescent="0.25">
      <c r="A1288" t="s">
        <v>2707</v>
      </c>
      <c r="B1288" t="s">
        <v>2708</v>
      </c>
    </row>
    <row r="1289" spans="1:2" x14ac:dyDescent="0.25">
      <c r="A1289" t="s">
        <v>2709</v>
      </c>
      <c r="B1289" t="s">
        <v>2710</v>
      </c>
    </row>
    <row r="1290" spans="1:2" x14ac:dyDescent="0.25">
      <c r="A1290" t="s">
        <v>2711</v>
      </c>
      <c r="B1290" t="s">
        <v>2712</v>
      </c>
    </row>
    <row r="1291" spans="1:2" x14ac:dyDescent="0.25">
      <c r="A1291" t="s">
        <v>2713</v>
      </c>
      <c r="B1291" t="s">
        <v>2714</v>
      </c>
    </row>
    <row r="1292" spans="1:2" x14ac:dyDescent="0.25">
      <c r="A1292" t="s">
        <v>510</v>
      </c>
      <c r="B1292" t="s">
        <v>2715</v>
      </c>
    </row>
    <row r="1293" spans="1:2" x14ac:dyDescent="0.25">
      <c r="A1293" t="s">
        <v>2716</v>
      </c>
      <c r="B1293" t="s">
        <v>2717</v>
      </c>
    </row>
    <row r="1294" spans="1:2" x14ac:dyDescent="0.25">
      <c r="A1294" t="s">
        <v>511</v>
      </c>
      <c r="B1294" t="s">
        <v>2718</v>
      </c>
    </row>
    <row r="1295" spans="1:2" x14ac:dyDescent="0.25">
      <c r="A1295" t="s">
        <v>2719</v>
      </c>
      <c r="B1295" t="s">
        <v>2720</v>
      </c>
    </row>
    <row r="1296" spans="1:2" x14ac:dyDescent="0.25">
      <c r="A1296" t="s">
        <v>512</v>
      </c>
      <c r="B1296" t="s">
        <v>2721</v>
      </c>
    </row>
    <row r="1297" spans="1:2" x14ac:dyDescent="0.25">
      <c r="A1297" t="s">
        <v>513</v>
      </c>
      <c r="B1297" t="s">
        <v>2722</v>
      </c>
    </row>
    <row r="1298" spans="1:2" x14ac:dyDescent="0.25">
      <c r="A1298" t="s">
        <v>514</v>
      </c>
      <c r="B1298" t="s">
        <v>2723</v>
      </c>
    </row>
    <row r="1299" spans="1:2" x14ac:dyDescent="0.25">
      <c r="A1299" t="s">
        <v>515</v>
      </c>
      <c r="B1299" t="s">
        <v>2724</v>
      </c>
    </row>
    <row r="1300" spans="1:2" x14ac:dyDescent="0.25">
      <c r="A1300" t="s">
        <v>516</v>
      </c>
      <c r="B1300" t="s">
        <v>2725</v>
      </c>
    </row>
    <row r="1301" spans="1:2" x14ac:dyDescent="0.25">
      <c r="A1301" t="s">
        <v>517</v>
      </c>
      <c r="B1301" t="s">
        <v>2726</v>
      </c>
    </row>
    <row r="1302" spans="1:2" x14ac:dyDescent="0.25">
      <c r="A1302" t="s">
        <v>518</v>
      </c>
      <c r="B1302" t="s">
        <v>2727</v>
      </c>
    </row>
    <row r="1303" spans="1:2" x14ac:dyDescent="0.25">
      <c r="A1303" t="s">
        <v>519</v>
      </c>
      <c r="B1303" t="s">
        <v>2728</v>
      </c>
    </row>
    <row r="1304" spans="1:2" x14ac:dyDescent="0.25">
      <c r="A1304" t="s">
        <v>520</v>
      </c>
      <c r="B1304" t="s">
        <v>2729</v>
      </c>
    </row>
    <row r="1305" spans="1:2" x14ac:dyDescent="0.25">
      <c r="A1305" t="s">
        <v>2730</v>
      </c>
      <c r="B1305" t="s">
        <v>2731</v>
      </c>
    </row>
    <row r="1306" spans="1:2" x14ac:dyDescent="0.25">
      <c r="A1306" t="s">
        <v>2732</v>
      </c>
      <c r="B1306" t="s">
        <v>2733</v>
      </c>
    </row>
    <row r="1307" spans="1:2" x14ac:dyDescent="0.25">
      <c r="A1307" t="s">
        <v>2734</v>
      </c>
      <c r="B1307" t="s">
        <v>2735</v>
      </c>
    </row>
    <row r="1308" spans="1:2" x14ac:dyDescent="0.25">
      <c r="A1308" t="s">
        <v>2736</v>
      </c>
      <c r="B1308" t="s">
        <v>2737</v>
      </c>
    </row>
    <row r="1309" spans="1:2" x14ac:dyDescent="0.25">
      <c r="A1309" t="s">
        <v>521</v>
      </c>
      <c r="B1309" t="s">
        <v>2738</v>
      </c>
    </row>
    <row r="1310" spans="1:2" x14ac:dyDescent="0.25">
      <c r="A1310" t="s">
        <v>522</v>
      </c>
      <c r="B1310" t="s">
        <v>2739</v>
      </c>
    </row>
    <row r="1311" spans="1:2" x14ac:dyDescent="0.25">
      <c r="A1311" t="s">
        <v>523</v>
      </c>
      <c r="B1311" t="s">
        <v>2740</v>
      </c>
    </row>
    <row r="1312" spans="1:2" x14ac:dyDescent="0.25">
      <c r="A1312" t="s">
        <v>524</v>
      </c>
      <c r="B1312" t="s">
        <v>2741</v>
      </c>
    </row>
    <row r="1313" spans="1:2" x14ac:dyDescent="0.25">
      <c r="A1313" t="s">
        <v>525</v>
      </c>
      <c r="B1313" t="s">
        <v>2742</v>
      </c>
    </row>
    <row r="1314" spans="1:2" x14ac:dyDescent="0.25">
      <c r="A1314" t="s">
        <v>526</v>
      </c>
      <c r="B1314" t="s">
        <v>2743</v>
      </c>
    </row>
    <row r="1315" spans="1:2" x14ac:dyDescent="0.25">
      <c r="A1315" t="s">
        <v>527</v>
      </c>
      <c r="B1315" t="s">
        <v>2744</v>
      </c>
    </row>
    <row r="1316" spans="1:2" x14ac:dyDescent="0.25">
      <c r="A1316" t="s">
        <v>2745</v>
      </c>
      <c r="B1316" t="s">
        <v>2746</v>
      </c>
    </row>
    <row r="1317" spans="1:2" x14ac:dyDescent="0.25">
      <c r="A1317" t="s">
        <v>2747</v>
      </c>
      <c r="B1317" t="s">
        <v>2748</v>
      </c>
    </row>
    <row r="1318" spans="1:2" x14ac:dyDescent="0.25">
      <c r="A1318" t="s">
        <v>528</v>
      </c>
      <c r="B1318" t="s">
        <v>2749</v>
      </c>
    </row>
    <row r="1319" spans="1:2" x14ac:dyDescent="0.25">
      <c r="A1319" t="s">
        <v>529</v>
      </c>
      <c r="B1319" t="s">
        <v>2750</v>
      </c>
    </row>
    <row r="1320" spans="1:2" x14ac:dyDescent="0.25">
      <c r="A1320" t="s">
        <v>530</v>
      </c>
      <c r="B1320" t="s">
        <v>2751</v>
      </c>
    </row>
    <row r="1321" spans="1:2" x14ac:dyDescent="0.25">
      <c r="A1321" t="s">
        <v>531</v>
      </c>
      <c r="B1321" t="s">
        <v>2752</v>
      </c>
    </row>
    <row r="1322" spans="1:2" x14ac:dyDescent="0.25">
      <c r="A1322" t="s">
        <v>2753</v>
      </c>
      <c r="B1322" t="s">
        <v>2754</v>
      </c>
    </row>
    <row r="1323" spans="1:2" x14ac:dyDescent="0.25">
      <c r="A1323" t="s">
        <v>532</v>
      </c>
      <c r="B1323" t="s">
        <v>2755</v>
      </c>
    </row>
    <row r="1324" spans="1:2" x14ac:dyDescent="0.25">
      <c r="A1324" t="s">
        <v>2756</v>
      </c>
      <c r="B1324" t="s">
        <v>2757</v>
      </c>
    </row>
    <row r="1325" spans="1:2" x14ac:dyDescent="0.25">
      <c r="A1325" t="s">
        <v>2758</v>
      </c>
      <c r="B1325" t="s">
        <v>2759</v>
      </c>
    </row>
    <row r="1326" spans="1:2" x14ac:dyDescent="0.25">
      <c r="A1326" t="s">
        <v>533</v>
      </c>
      <c r="B1326" t="s">
        <v>2760</v>
      </c>
    </row>
    <row r="1327" spans="1:2" x14ac:dyDescent="0.25">
      <c r="A1327" t="s">
        <v>534</v>
      </c>
      <c r="B1327" t="s">
        <v>2761</v>
      </c>
    </row>
    <row r="1328" spans="1:2" x14ac:dyDescent="0.25">
      <c r="A1328" t="s">
        <v>535</v>
      </c>
      <c r="B1328" t="s">
        <v>2762</v>
      </c>
    </row>
    <row r="1329" spans="1:2" x14ac:dyDescent="0.25">
      <c r="A1329" t="s">
        <v>536</v>
      </c>
      <c r="B1329" t="s">
        <v>2763</v>
      </c>
    </row>
    <row r="1330" spans="1:2" x14ac:dyDescent="0.25">
      <c r="A1330" t="s">
        <v>2764</v>
      </c>
      <c r="B1330" t="s">
        <v>2765</v>
      </c>
    </row>
    <row r="1331" spans="1:2" x14ac:dyDescent="0.25">
      <c r="A1331" t="s">
        <v>2766</v>
      </c>
      <c r="B1331" t="s">
        <v>2767</v>
      </c>
    </row>
    <row r="1332" spans="1:2" x14ac:dyDescent="0.25">
      <c r="A1332" t="s">
        <v>537</v>
      </c>
      <c r="B1332" t="s">
        <v>2768</v>
      </c>
    </row>
    <row r="1333" spans="1:2" x14ac:dyDescent="0.25">
      <c r="A1333" t="s">
        <v>2769</v>
      </c>
      <c r="B1333" t="s">
        <v>2770</v>
      </c>
    </row>
    <row r="1334" spans="1:2" x14ac:dyDescent="0.25">
      <c r="A1334" t="s">
        <v>2771</v>
      </c>
      <c r="B1334" t="s">
        <v>2772</v>
      </c>
    </row>
    <row r="1335" spans="1:2" x14ac:dyDescent="0.25">
      <c r="A1335" t="s">
        <v>2773</v>
      </c>
      <c r="B1335" t="s">
        <v>2774</v>
      </c>
    </row>
    <row r="1336" spans="1:2" x14ac:dyDescent="0.25">
      <c r="A1336" t="s">
        <v>2775</v>
      </c>
      <c r="B1336" t="s">
        <v>2776</v>
      </c>
    </row>
    <row r="1337" spans="1:2" x14ac:dyDescent="0.25">
      <c r="A1337" t="s">
        <v>538</v>
      </c>
      <c r="B1337" t="s">
        <v>2777</v>
      </c>
    </row>
    <row r="1338" spans="1:2" x14ac:dyDescent="0.25">
      <c r="A1338" t="s">
        <v>539</v>
      </c>
      <c r="B1338" t="s">
        <v>2778</v>
      </c>
    </row>
    <row r="1339" spans="1:2" x14ac:dyDescent="0.25">
      <c r="A1339" t="s">
        <v>540</v>
      </c>
      <c r="B1339" t="s">
        <v>2779</v>
      </c>
    </row>
    <row r="1340" spans="1:2" x14ac:dyDescent="0.25">
      <c r="A1340" t="s">
        <v>2780</v>
      </c>
      <c r="B1340" t="s">
        <v>2781</v>
      </c>
    </row>
    <row r="1341" spans="1:2" x14ac:dyDescent="0.25">
      <c r="A1341" t="s">
        <v>2782</v>
      </c>
      <c r="B1341" t="s">
        <v>2783</v>
      </c>
    </row>
    <row r="1342" spans="1:2" x14ac:dyDescent="0.25">
      <c r="A1342" t="s">
        <v>541</v>
      </c>
      <c r="B1342" t="s">
        <v>2784</v>
      </c>
    </row>
    <row r="1343" spans="1:2" x14ac:dyDescent="0.25">
      <c r="A1343" t="s">
        <v>2785</v>
      </c>
      <c r="B1343" t="s">
        <v>2786</v>
      </c>
    </row>
    <row r="1344" spans="1:2" x14ac:dyDescent="0.25">
      <c r="A1344" t="s">
        <v>542</v>
      </c>
      <c r="B1344" t="s">
        <v>2787</v>
      </c>
    </row>
    <row r="1345" spans="1:2" x14ac:dyDescent="0.25">
      <c r="A1345" t="s">
        <v>2788</v>
      </c>
      <c r="B1345" t="s">
        <v>2789</v>
      </c>
    </row>
    <row r="1346" spans="1:2" x14ac:dyDescent="0.25">
      <c r="A1346" t="s">
        <v>2790</v>
      </c>
      <c r="B1346" t="s">
        <v>2791</v>
      </c>
    </row>
    <row r="1347" spans="1:2" x14ac:dyDescent="0.25">
      <c r="A1347" t="s">
        <v>2792</v>
      </c>
      <c r="B1347" t="s">
        <v>2793</v>
      </c>
    </row>
    <row r="1348" spans="1:2" x14ac:dyDescent="0.25">
      <c r="A1348" t="s">
        <v>543</v>
      </c>
      <c r="B1348" t="s">
        <v>2794</v>
      </c>
    </row>
    <row r="1349" spans="1:2" x14ac:dyDescent="0.25">
      <c r="A1349" t="s">
        <v>544</v>
      </c>
      <c r="B1349" t="s">
        <v>2795</v>
      </c>
    </row>
    <row r="1350" spans="1:2" x14ac:dyDescent="0.25">
      <c r="A1350" t="s">
        <v>545</v>
      </c>
      <c r="B1350" t="s">
        <v>2796</v>
      </c>
    </row>
    <row r="1351" spans="1:2" x14ac:dyDescent="0.25">
      <c r="A1351" t="s">
        <v>2797</v>
      </c>
      <c r="B1351" t="s">
        <v>2798</v>
      </c>
    </row>
    <row r="1352" spans="1:2" x14ac:dyDescent="0.25">
      <c r="A1352" t="s">
        <v>546</v>
      </c>
      <c r="B1352" t="s">
        <v>2799</v>
      </c>
    </row>
    <row r="1353" spans="1:2" x14ac:dyDescent="0.25">
      <c r="A1353" t="s">
        <v>2800</v>
      </c>
      <c r="B1353" t="s">
        <v>2801</v>
      </c>
    </row>
    <row r="1354" spans="1:2" x14ac:dyDescent="0.25">
      <c r="A1354" t="s">
        <v>2802</v>
      </c>
      <c r="B1354" t="s">
        <v>2803</v>
      </c>
    </row>
    <row r="1355" spans="1:2" x14ac:dyDescent="0.25">
      <c r="A1355" t="s">
        <v>547</v>
      </c>
      <c r="B1355" t="s">
        <v>2804</v>
      </c>
    </row>
    <row r="1356" spans="1:2" x14ac:dyDescent="0.25">
      <c r="A1356" t="s">
        <v>548</v>
      </c>
      <c r="B1356" t="s">
        <v>2805</v>
      </c>
    </row>
    <row r="1357" spans="1:2" x14ac:dyDescent="0.25">
      <c r="A1357" t="s">
        <v>2806</v>
      </c>
      <c r="B1357" t="s">
        <v>2807</v>
      </c>
    </row>
    <row r="1358" spans="1:2" x14ac:dyDescent="0.25">
      <c r="A1358" t="s">
        <v>549</v>
      </c>
      <c r="B1358" t="s">
        <v>2808</v>
      </c>
    </row>
    <row r="1359" spans="1:2" x14ac:dyDescent="0.25">
      <c r="A1359" t="s">
        <v>2809</v>
      </c>
      <c r="B1359" t="s">
        <v>2810</v>
      </c>
    </row>
    <row r="1360" spans="1:2" x14ac:dyDescent="0.25">
      <c r="A1360" t="s">
        <v>550</v>
      </c>
      <c r="B1360" t="s">
        <v>2811</v>
      </c>
    </row>
    <row r="1361" spans="1:2" x14ac:dyDescent="0.25">
      <c r="A1361" t="s">
        <v>551</v>
      </c>
      <c r="B1361" t="s">
        <v>2812</v>
      </c>
    </row>
    <row r="1362" spans="1:2" x14ac:dyDescent="0.25">
      <c r="A1362" t="s">
        <v>552</v>
      </c>
      <c r="B1362" t="s">
        <v>2813</v>
      </c>
    </row>
    <row r="1363" spans="1:2" x14ac:dyDescent="0.25">
      <c r="A1363" t="s">
        <v>2814</v>
      </c>
      <c r="B1363" t="s">
        <v>2815</v>
      </c>
    </row>
    <row r="1364" spans="1:2" x14ac:dyDescent="0.25">
      <c r="A1364" t="s">
        <v>553</v>
      </c>
      <c r="B1364" t="s">
        <v>2816</v>
      </c>
    </row>
    <row r="1365" spans="1:2" x14ac:dyDescent="0.25">
      <c r="A1365" t="s">
        <v>2817</v>
      </c>
      <c r="B1365" t="s">
        <v>2818</v>
      </c>
    </row>
    <row r="1366" spans="1:2" x14ac:dyDescent="0.25">
      <c r="A1366" t="s">
        <v>2819</v>
      </c>
      <c r="B1366" t="s">
        <v>2820</v>
      </c>
    </row>
    <row r="1367" spans="1:2" x14ac:dyDescent="0.25">
      <c r="A1367" t="s">
        <v>554</v>
      </c>
      <c r="B1367" t="s">
        <v>2821</v>
      </c>
    </row>
    <row r="1368" spans="1:2" x14ac:dyDescent="0.25">
      <c r="A1368" t="s">
        <v>555</v>
      </c>
      <c r="B1368" t="s">
        <v>2822</v>
      </c>
    </row>
    <row r="1369" spans="1:2" x14ac:dyDescent="0.25">
      <c r="A1369" t="s">
        <v>2823</v>
      </c>
      <c r="B1369" t="s">
        <v>2824</v>
      </c>
    </row>
    <row r="1370" spans="1:2" x14ac:dyDescent="0.25">
      <c r="A1370" t="s">
        <v>2825</v>
      </c>
      <c r="B1370" t="s">
        <v>2826</v>
      </c>
    </row>
    <row r="1371" spans="1:2" x14ac:dyDescent="0.25">
      <c r="A1371" t="s">
        <v>556</v>
      </c>
      <c r="B1371" t="s">
        <v>2827</v>
      </c>
    </row>
    <row r="1372" spans="1:2" x14ac:dyDescent="0.25">
      <c r="A1372" t="s">
        <v>2828</v>
      </c>
      <c r="B1372" t="s">
        <v>2829</v>
      </c>
    </row>
    <row r="1373" spans="1:2" x14ac:dyDescent="0.25">
      <c r="A1373" t="s">
        <v>557</v>
      </c>
      <c r="B1373" t="s">
        <v>2830</v>
      </c>
    </row>
    <row r="1374" spans="1:2" x14ac:dyDescent="0.25">
      <c r="A1374" t="s">
        <v>2831</v>
      </c>
      <c r="B1374" t="s">
        <v>2832</v>
      </c>
    </row>
    <row r="1375" spans="1:2" x14ac:dyDescent="0.25">
      <c r="A1375" t="s">
        <v>558</v>
      </c>
      <c r="B1375" t="s">
        <v>2833</v>
      </c>
    </row>
    <row r="1376" spans="1:2" x14ac:dyDescent="0.25">
      <c r="A1376" t="s">
        <v>559</v>
      </c>
      <c r="B1376" t="s">
        <v>2834</v>
      </c>
    </row>
    <row r="1377" spans="1:2" x14ac:dyDescent="0.25">
      <c r="A1377" t="s">
        <v>560</v>
      </c>
      <c r="B1377" t="s">
        <v>2835</v>
      </c>
    </row>
    <row r="1378" spans="1:2" x14ac:dyDescent="0.25">
      <c r="A1378" t="s">
        <v>2836</v>
      </c>
      <c r="B1378" t="s">
        <v>2837</v>
      </c>
    </row>
    <row r="1379" spans="1:2" x14ac:dyDescent="0.25">
      <c r="A1379" t="s">
        <v>561</v>
      </c>
      <c r="B1379" t="s">
        <v>2838</v>
      </c>
    </row>
    <row r="1380" spans="1:2" x14ac:dyDescent="0.25">
      <c r="A1380" t="s">
        <v>562</v>
      </c>
      <c r="B1380" t="s">
        <v>2839</v>
      </c>
    </row>
    <row r="1381" spans="1:2" x14ac:dyDescent="0.25">
      <c r="A1381" t="s">
        <v>2840</v>
      </c>
      <c r="B1381" t="s">
        <v>2841</v>
      </c>
    </row>
    <row r="1382" spans="1:2" x14ac:dyDescent="0.25">
      <c r="A1382" t="s">
        <v>2842</v>
      </c>
      <c r="B1382" t="s">
        <v>2843</v>
      </c>
    </row>
    <row r="1383" spans="1:2" x14ac:dyDescent="0.25">
      <c r="A1383" t="s">
        <v>2844</v>
      </c>
      <c r="B1383" t="s">
        <v>2845</v>
      </c>
    </row>
    <row r="1384" spans="1:2" x14ac:dyDescent="0.25">
      <c r="A1384" t="s">
        <v>563</v>
      </c>
      <c r="B1384" t="s">
        <v>2846</v>
      </c>
    </row>
    <row r="1385" spans="1:2" x14ac:dyDescent="0.25">
      <c r="A1385" t="s">
        <v>2847</v>
      </c>
      <c r="B1385" t="s">
        <v>2848</v>
      </c>
    </row>
    <row r="1386" spans="1:2" x14ac:dyDescent="0.25">
      <c r="A1386" t="s">
        <v>2849</v>
      </c>
      <c r="B1386" t="s">
        <v>2850</v>
      </c>
    </row>
    <row r="1387" spans="1:2" x14ac:dyDescent="0.25">
      <c r="A1387" t="s">
        <v>2851</v>
      </c>
      <c r="B1387" t="s">
        <v>2852</v>
      </c>
    </row>
    <row r="1388" spans="1:2" x14ac:dyDescent="0.25">
      <c r="A1388" t="s">
        <v>2853</v>
      </c>
      <c r="B1388" t="s">
        <v>2854</v>
      </c>
    </row>
    <row r="1389" spans="1:2" x14ac:dyDescent="0.25">
      <c r="A1389" t="s">
        <v>2855</v>
      </c>
      <c r="B1389" t="s">
        <v>2856</v>
      </c>
    </row>
    <row r="1390" spans="1:2" x14ac:dyDescent="0.25">
      <c r="A1390" t="s">
        <v>2857</v>
      </c>
      <c r="B1390" t="s">
        <v>2858</v>
      </c>
    </row>
    <row r="1391" spans="1:2" x14ac:dyDescent="0.25">
      <c r="A1391" t="s">
        <v>2859</v>
      </c>
      <c r="B1391" t="s">
        <v>2860</v>
      </c>
    </row>
    <row r="1392" spans="1:2" x14ac:dyDescent="0.25">
      <c r="A1392" t="s">
        <v>564</v>
      </c>
      <c r="B1392" t="s">
        <v>2861</v>
      </c>
    </row>
    <row r="1393" spans="1:2" x14ac:dyDescent="0.25">
      <c r="A1393" t="s">
        <v>2862</v>
      </c>
      <c r="B1393" t="s">
        <v>2863</v>
      </c>
    </row>
    <row r="1394" spans="1:2" x14ac:dyDescent="0.25">
      <c r="A1394" t="s">
        <v>565</v>
      </c>
      <c r="B1394" t="s">
        <v>2864</v>
      </c>
    </row>
    <row r="1395" spans="1:2" x14ac:dyDescent="0.25">
      <c r="A1395" t="s">
        <v>2865</v>
      </c>
      <c r="B1395" t="s">
        <v>2866</v>
      </c>
    </row>
    <row r="1396" spans="1:2" x14ac:dyDescent="0.25">
      <c r="A1396" t="s">
        <v>2867</v>
      </c>
      <c r="B1396" t="s">
        <v>2868</v>
      </c>
    </row>
    <row r="1397" spans="1:2" x14ac:dyDescent="0.25">
      <c r="A1397" t="s">
        <v>2869</v>
      </c>
      <c r="B1397" t="s">
        <v>2870</v>
      </c>
    </row>
    <row r="1398" spans="1:2" x14ac:dyDescent="0.25">
      <c r="A1398" t="s">
        <v>2871</v>
      </c>
      <c r="B1398" t="s">
        <v>2872</v>
      </c>
    </row>
    <row r="1399" spans="1:2" x14ac:dyDescent="0.25">
      <c r="A1399" t="s">
        <v>566</v>
      </c>
      <c r="B1399" t="s">
        <v>2873</v>
      </c>
    </row>
    <row r="1400" spans="1:2" x14ac:dyDescent="0.25">
      <c r="A1400" t="s">
        <v>2874</v>
      </c>
      <c r="B1400" t="s">
        <v>2875</v>
      </c>
    </row>
    <row r="1401" spans="1:2" x14ac:dyDescent="0.25">
      <c r="A1401" t="s">
        <v>2876</v>
      </c>
      <c r="B1401" t="s">
        <v>2877</v>
      </c>
    </row>
    <row r="1402" spans="1:2" x14ac:dyDescent="0.25">
      <c r="A1402" t="s">
        <v>2878</v>
      </c>
      <c r="B1402" t="s">
        <v>2879</v>
      </c>
    </row>
    <row r="1403" spans="1:2" x14ac:dyDescent="0.25">
      <c r="A1403" t="s">
        <v>2880</v>
      </c>
      <c r="B1403" t="s">
        <v>2881</v>
      </c>
    </row>
    <row r="1404" spans="1:2" x14ac:dyDescent="0.25">
      <c r="A1404" t="s">
        <v>2882</v>
      </c>
      <c r="B1404" t="s">
        <v>2883</v>
      </c>
    </row>
    <row r="1405" spans="1:2" x14ac:dyDescent="0.25">
      <c r="A1405" t="s">
        <v>2884</v>
      </c>
      <c r="B1405" t="s">
        <v>2885</v>
      </c>
    </row>
    <row r="1406" spans="1:2" x14ac:dyDescent="0.25">
      <c r="A1406" t="s">
        <v>567</v>
      </c>
      <c r="B1406" t="s">
        <v>2886</v>
      </c>
    </row>
    <row r="1407" spans="1:2" x14ac:dyDescent="0.25">
      <c r="A1407" t="s">
        <v>2887</v>
      </c>
      <c r="B1407" t="s">
        <v>2888</v>
      </c>
    </row>
    <row r="1408" spans="1:2" x14ac:dyDescent="0.25">
      <c r="A1408" t="s">
        <v>568</v>
      </c>
      <c r="B1408" t="s">
        <v>2889</v>
      </c>
    </row>
    <row r="1409" spans="1:2" x14ac:dyDescent="0.25">
      <c r="A1409" t="s">
        <v>569</v>
      </c>
      <c r="B1409" t="s">
        <v>2890</v>
      </c>
    </row>
    <row r="1410" spans="1:2" x14ac:dyDescent="0.25">
      <c r="A1410" t="s">
        <v>2891</v>
      </c>
      <c r="B1410" t="s">
        <v>2892</v>
      </c>
    </row>
    <row r="1411" spans="1:2" x14ac:dyDescent="0.25">
      <c r="A1411" t="s">
        <v>2893</v>
      </c>
      <c r="B1411" t="s">
        <v>2894</v>
      </c>
    </row>
    <row r="1412" spans="1:2" x14ac:dyDescent="0.25">
      <c r="A1412" t="s">
        <v>2895</v>
      </c>
      <c r="B1412" t="s">
        <v>2896</v>
      </c>
    </row>
    <row r="1413" spans="1:2" x14ac:dyDescent="0.25">
      <c r="A1413" t="s">
        <v>570</v>
      </c>
      <c r="B1413" t="s">
        <v>2897</v>
      </c>
    </row>
    <row r="1414" spans="1:2" x14ac:dyDescent="0.25">
      <c r="A1414" t="s">
        <v>2898</v>
      </c>
      <c r="B1414" t="s">
        <v>2899</v>
      </c>
    </row>
    <row r="1415" spans="1:2" x14ac:dyDescent="0.25">
      <c r="A1415" t="s">
        <v>2900</v>
      </c>
      <c r="B1415" t="s">
        <v>2901</v>
      </c>
    </row>
    <row r="1416" spans="1:2" x14ac:dyDescent="0.25">
      <c r="A1416" t="s">
        <v>571</v>
      </c>
      <c r="B1416" t="s">
        <v>2902</v>
      </c>
    </row>
    <row r="1417" spans="1:2" x14ac:dyDescent="0.25">
      <c r="A1417" t="s">
        <v>2903</v>
      </c>
      <c r="B1417" t="s">
        <v>2904</v>
      </c>
    </row>
    <row r="1418" spans="1:2" x14ac:dyDescent="0.25">
      <c r="A1418" t="s">
        <v>2905</v>
      </c>
      <c r="B1418" t="s">
        <v>2906</v>
      </c>
    </row>
    <row r="1419" spans="1:2" x14ac:dyDescent="0.25">
      <c r="A1419" t="s">
        <v>572</v>
      </c>
      <c r="B1419" t="s">
        <v>2907</v>
      </c>
    </row>
    <row r="1420" spans="1:2" x14ac:dyDescent="0.25">
      <c r="A1420" t="s">
        <v>573</v>
      </c>
      <c r="B1420" t="s">
        <v>2908</v>
      </c>
    </row>
    <row r="1421" spans="1:2" x14ac:dyDescent="0.25">
      <c r="A1421" t="s">
        <v>2909</v>
      </c>
      <c r="B1421" t="s">
        <v>2910</v>
      </c>
    </row>
    <row r="1422" spans="1:2" x14ac:dyDescent="0.25">
      <c r="A1422" t="s">
        <v>2911</v>
      </c>
      <c r="B1422" t="s">
        <v>2912</v>
      </c>
    </row>
    <row r="1423" spans="1:2" x14ac:dyDescent="0.25">
      <c r="A1423" t="s">
        <v>574</v>
      </c>
      <c r="B1423" t="s">
        <v>2913</v>
      </c>
    </row>
    <row r="1424" spans="1:2" x14ac:dyDescent="0.25">
      <c r="A1424" t="s">
        <v>2914</v>
      </c>
      <c r="B1424" t="s">
        <v>2915</v>
      </c>
    </row>
    <row r="1425" spans="1:2" x14ac:dyDescent="0.25">
      <c r="A1425" t="s">
        <v>2916</v>
      </c>
      <c r="B1425" t="s">
        <v>2917</v>
      </c>
    </row>
    <row r="1426" spans="1:2" x14ac:dyDescent="0.25">
      <c r="A1426" t="s">
        <v>575</v>
      </c>
      <c r="B1426" t="s">
        <v>2918</v>
      </c>
    </row>
    <row r="1427" spans="1:2" x14ac:dyDescent="0.25">
      <c r="A1427" t="s">
        <v>2919</v>
      </c>
      <c r="B1427" t="s">
        <v>2920</v>
      </c>
    </row>
    <row r="1428" spans="1:2" x14ac:dyDescent="0.25">
      <c r="A1428" t="s">
        <v>576</v>
      </c>
      <c r="B1428" t="s">
        <v>2921</v>
      </c>
    </row>
    <row r="1429" spans="1:2" x14ac:dyDescent="0.25">
      <c r="A1429" t="s">
        <v>577</v>
      </c>
      <c r="B1429" t="s">
        <v>2922</v>
      </c>
    </row>
    <row r="1430" spans="1:2" x14ac:dyDescent="0.25">
      <c r="A1430" t="s">
        <v>2923</v>
      </c>
      <c r="B1430" t="s">
        <v>2924</v>
      </c>
    </row>
    <row r="1431" spans="1:2" x14ac:dyDescent="0.25">
      <c r="A1431" t="s">
        <v>578</v>
      </c>
      <c r="B1431" t="s">
        <v>2925</v>
      </c>
    </row>
    <row r="1432" spans="1:2" x14ac:dyDescent="0.25">
      <c r="A1432" t="s">
        <v>2926</v>
      </c>
      <c r="B1432" t="s">
        <v>2927</v>
      </c>
    </row>
    <row r="1433" spans="1:2" x14ac:dyDescent="0.25">
      <c r="A1433" t="s">
        <v>2928</v>
      </c>
      <c r="B1433" t="s">
        <v>2929</v>
      </c>
    </row>
    <row r="1434" spans="1:2" x14ac:dyDescent="0.25">
      <c r="A1434" t="s">
        <v>2930</v>
      </c>
      <c r="B1434" t="s">
        <v>2931</v>
      </c>
    </row>
    <row r="1435" spans="1:2" x14ac:dyDescent="0.25">
      <c r="A1435" t="s">
        <v>2932</v>
      </c>
      <c r="B1435" t="s">
        <v>2933</v>
      </c>
    </row>
    <row r="1436" spans="1:2" x14ac:dyDescent="0.25">
      <c r="A1436" t="s">
        <v>2934</v>
      </c>
      <c r="B1436" t="s">
        <v>2935</v>
      </c>
    </row>
    <row r="1437" spans="1:2" x14ac:dyDescent="0.25">
      <c r="A1437" t="s">
        <v>2936</v>
      </c>
      <c r="B1437" t="s">
        <v>2937</v>
      </c>
    </row>
    <row r="1438" spans="1:2" x14ac:dyDescent="0.25">
      <c r="A1438" t="s">
        <v>579</v>
      </c>
      <c r="B1438" t="s">
        <v>2938</v>
      </c>
    </row>
    <row r="1439" spans="1:2" x14ac:dyDescent="0.25">
      <c r="A1439" t="s">
        <v>580</v>
      </c>
      <c r="B1439" t="s">
        <v>2939</v>
      </c>
    </row>
    <row r="1440" spans="1:2" x14ac:dyDescent="0.25">
      <c r="A1440" t="s">
        <v>581</v>
      </c>
      <c r="B1440" t="s">
        <v>2940</v>
      </c>
    </row>
    <row r="1441" spans="1:2" x14ac:dyDescent="0.25">
      <c r="A1441" t="s">
        <v>582</v>
      </c>
      <c r="B1441" t="s">
        <v>2941</v>
      </c>
    </row>
    <row r="1442" spans="1:2" x14ac:dyDescent="0.25">
      <c r="A1442" t="s">
        <v>2942</v>
      </c>
      <c r="B1442" t="s">
        <v>2943</v>
      </c>
    </row>
    <row r="1443" spans="1:2" x14ac:dyDescent="0.25">
      <c r="A1443" t="s">
        <v>2944</v>
      </c>
      <c r="B1443" t="s">
        <v>2945</v>
      </c>
    </row>
    <row r="1444" spans="1:2" x14ac:dyDescent="0.25">
      <c r="A1444" t="s">
        <v>2946</v>
      </c>
      <c r="B1444" t="s">
        <v>2947</v>
      </c>
    </row>
    <row r="1445" spans="1:2" x14ac:dyDescent="0.25">
      <c r="A1445" t="s">
        <v>2948</v>
      </c>
      <c r="B1445" t="s">
        <v>2949</v>
      </c>
    </row>
    <row r="1446" spans="1:2" x14ac:dyDescent="0.25">
      <c r="A1446" t="s">
        <v>2950</v>
      </c>
      <c r="B1446" t="s">
        <v>2951</v>
      </c>
    </row>
    <row r="1447" spans="1:2" x14ac:dyDescent="0.25">
      <c r="A1447" t="s">
        <v>2952</v>
      </c>
      <c r="B1447" t="s">
        <v>2953</v>
      </c>
    </row>
    <row r="1448" spans="1:2" x14ac:dyDescent="0.25">
      <c r="A1448" t="s">
        <v>2954</v>
      </c>
      <c r="B1448" t="s">
        <v>2955</v>
      </c>
    </row>
    <row r="1449" spans="1:2" x14ac:dyDescent="0.25">
      <c r="A1449" t="s">
        <v>583</v>
      </c>
      <c r="B1449" t="s">
        <v>2956</v>
      </c>
    </row>
    <row r="1450" spans="1:2" x14ac:dyDescent="0.25">
      <c r="A1450" t="s">
        <v>2957</v>
      </c>
      <c r="B1450" t="s">
        <v>2958</v>
      </c>
    </row>
    <row r="1451" spans="1:2" x14ac:dyDescent="0.25">
      <c r="A1451" t="s">
        <v>2959</v>
      </c>
      <c r="B1451" t="s">
        <v>2960</v>
      </c>
    </row>
    <row r="1452" spans="1:2" x14ac:dyDescent="0.25">
      <c r="A1452" t="s">
        <v>2961</v>
      </c>
      <c r="B1452" t="s">
        <v>2962</v>
      </c>
    </row>
    <row r="1453" spans="1:2" x14ac:dyDescent="0.25">
      <c r="A1453" t="s">
        <v>584</v>
      </c>
      <c r="B1453" t="s">
        <v>2963</v>
      </c>
    </row>
    <row r="1454" spans="1:2" x14ac:dyDescent="0.25">
      <c r="A1454" t="s">
        <v>2964</v>
      </c>
      <c r="B1454" t="s">
        <v>2965</v>
      </c>
    </row>
    <row r="1455" spans="1:2" x14ac:dyDescent="0.25">
      <c r="A1455" t="s">
        <v>2966</v>
      </c>
      <c r="B1455" t="s">
        <v>2967</v>
      </c>
    </row>
    <row r="1456" spans="1:2" x14ac:dyDescent="0.25">
      <c r="A1456" t="s">
        <v>2968</v>
      </c>
      <c r="B1456" t="s">
        <v>2969</v>
      </c>
    </row>
    <row r="1457" spans="1:2" x14ac:dyDescent="0.25">
      <c r="A1457" t="s">
        <v>2970</v>
      </c>
      <c r="B1457" t="s">
        <v>2971</v>
      </c>
    </row>
    <row r="1458" spans="1:2" x14ac:dyDescent="0.25">
      <c r="A1458" t="s">
        <v>585</v>
      </c>
      <c r="B1458" t="s">
        <v>2972</v>
      </c>
    </row>
    <row r="1459" spans="1:2" x14ac:dyDescent="0.25">
      <c r="A1459" t="s">
        <v>586</v>
      </c>
      <c r="B1459" t="s">
        <v>2973</v>
      </c>
    </row>
    <row r="1460" spans="1:2" x14ac:dyDescent="0.25">
      <c r="A1460" t="s">
        <v>587</v>
      </c>
      <c r="B1460" t="s">
        <v>2974</v>
      </c>
    </row>
    <row r="1461" spans="1:2" x14ac:dyDescent="0.25">
      <c r="A1461" t="s">
        <v>2975</v>
      </c>
      <c r="B1461" t="s">
        <v>2976</v>
      </c>
    </row>
    <row r="1462" spans="1:2" x14ac:dyDescent="0.25">
      <c r="A1462" t="s">
        <v>2977</v>
      </c>
      <c r="B1462" t="s">
        <v>2978</v>
      </c>
    </row>
    <row r="1463" spans="1:2" x14ac:dyDescent="0.25">
      <c r="A1463" t="s">
        <v>588</v>
      </c>
      <c r="B1463" t="s">
        <v>2979</v>
      </c>
    </row>
    <row r="1464" spans="1:2" x14ac:dyDescent="0.25">
      <c r="A1464" t="s">
        <v>2980</v>
      </c>
      <c r="B1464" t="s">
        <v>2981</v>
      </c>
    </row>
    <row r="1465" spans="1:2" x14ac:dyDescent="0.25">
      <c r="A1465" t="s">
        <v>2982</v>
      </c>
      <c r="B1465" t="s">
        <v>2983</v>
      </c>
    </row>
    <row r="1466" spans="1:2" x14ac:dyDescent="0.25">
      <c r="A1466" t="s">
        <v>589</v>
      </c>
      <c r="B1466" t="s">
        <v>2984</v>
      </c>
    </row>
    <row r="1467" spans="1:2" x14ac:dyDescent="0.25">
      <c r="A1467" t="s">
        <v>2985</v>
      </c>
      <c r="B1467" t="s">
        <v>2986</v>
      </c>
    </row>
    <row r="1468" spans="1:2" x14ac:dyDescent="0.25">
      <c r="A1468" t="s">
        <v>590</v>
      </c>
      <c r="B1468" t="s">
        <v>2987</v>
      </c>
    </row>
    <row r="1469" spans="1:2" x14ac:dyDescent="0.25">
      <c r="A1469" t="s">
        <v>591</v>
      </c>
      <c r="B1469" t="s">
        <v>2988</v>
      </c>
    </row>
    <row r="1470" spans="1:2" x14ac:dyDescent="0.25">
      <c r="A1470" t="s">
        <v>592</v>
      </c>
      <c r="B1470" t="s">
        <v>2989</v>
      </c>
    </row>
    <row r="1471" spans="1:2" x14ac:dyDescent="0.25">
      <c r="A1471" t="s">
        <v>2990</v>
      </c>
      <c r="B1471" t="s">
        <v>2991</v>
      </c>
    </row>
    <row r="1472" spans="1:2" x14ac:dyDescent="0.25">
      <c r="A1472" t="s">
        <v>2992</v>
      </c>
      <c r="B1472" t="s">
        <v>2993</v>
      </c>
    </row>
    <row r="1473" spans="1:2" x14ac:dyDescent="0.25">
      <c r="A1473" t="s">
        <v>2994</v>
      </c>
      <c r="B1473" t="s">
        <v>2995</v>
      </c>
    </row>
    <row r="1474" spans="1:2" x14ac:dyDescent="0.25">
      <c r="A1474" t="s">
        <v>2996</v>
      </c>
      <c r="B1474" t="s">
        <v>2997</v>
      </c>
    </row>
    <row r="1475" spans="1:2" x14ac:dyDescent="0.25">
      <c r="A1475" t="s">
        <v>2998</v>
      </c>
      <c r="B1475" t="s">
        <v>2999</v>
      </c>
    </row>
    <row r="1476" spans="1:2" x14ac:dyDescent="0.25">
      <c r="A1476" t="s">
        <v>593</v>
      </c>
      <c r="B1476" t="s">
        <v>3000</v>
      </c>
    </row>
    <row r="1477" spans="1:2" x14ac:dyDescent="0.25">
      <c r="A1477" t="s">
        <v>594</v>
      </c>
      <c r="B1477" t="s">
        <v>3001</v>
      </c>
    </row>
    <row r="1478" spans="1:2" x14ac:dyDescent="0.25">
      <c r="A1478" t="s">
        <v>3002</v>
      </c>
      <c r="B1478" t="s">
        <v>3003</v>
      </c>
    </row>
    <row r="1479" spans="1:2" x14ac:dyDescent="0.25">
      <c r="A1479" t="s">
        <v>3004</v>
      </c>
      <c r="B1479" t="s">
        <v>3005</v>
      </c>
    </row>
    <row r="1480" spans="1:2" x14ac:dyDescent="0.25">
      <c r="A1480" t="s">
        <v>3006</v>
      </c>
      <c r="B1480" t="s">
        <v>3007</v>
      </c>
    </row>
    <row r="1481" spans="1:2" x14ac:dyDescent="0.25">
      <c r="A1481" t="s">
        <v>3008</v>
      </c>
      <c r="B1481" t="s">
        <v>3009</v>
      </c>
    </row>
    <row r="1482" spans="1:2" x14ac:dyDescent="0.25">
      <c r="A1482" t="s">
        <v>595</v>
      </c>
      <c r="B1482" t="s">
        <v>3010</v>
      </c>
    </row>
    <row r="1483" spans="1:2" x14ac:dyDescent="0.25">
      <c r="A1483" t="s">
        <v>3011</v>
      </c>
      <c r="B1483" t="s">
        <v>3012</v>
      </c>
    </row>
    <row r="1484" spans="1:2" x14ac:dyDescent="0.25">
      <c r="A1484" t="s">
        <v>596</v>
      </c>
      <c r="B1484" t="s">
        <v>3013</v>
      </c>
    </row>
    <row r="1485" spans="1:2" x14ac:dyDescent="0.25">
      <c r="A1485" t="s">
        <v>3014</v>
      </c>
      <c r="B1485" t="s">
        <v>3015</v>
      </c>
    </row>
    <row r="1486" spans="1:2" x14ac:dyDescent="0.25">
      <c r="A1486" t="s">
        <v>3016</v>
      </c>
      <c r="B1486" t="s">
        <v>3017</v>
      </c>
    </row>
    <row r="1487" spans="1:2" x14ac:dyDescent="0.25">
      <c r="A1487" t="s">
        <v>3018</v>
      </c>
      <c r="B1487" t="s">
        <v>3019</v>
      </c>
    </row>
    <row r="1488" spans="1:2" x14ac:dyDescent="0.25">
      <c r="A1488" t="s">
        <v>3020</v>
      </c>
      <c r="B1488" t="s">
        <v>3021</v>
      </c>
    </row>
    <row r="1489" spans="1:2" x14ac:dyDescent="0.25">
      <c r="A1489" t="s">
        <v>3022</v>
      </c>
      <c r="B1489" t="s">
        <v>3023</v>
      </c>
    </row>
    <row r="1490" spans="1:2" x14ac:dyDescent="0.25">
      <c r="A1490" t="s">
        <v>3024</v>
      </c>
      <c r="B1490" t="s">
        <v>3025</v>
      </c>
    </row>
    <row r="1491" spans="1:2" x14ac:dyDescent="0.25">
      <c r="A1491" t="s">
        <v>3026</v>
      </c>
      <c r="B1491" t="s">
        <v>3027</v>
      </c>
    </row>
    <row r="1492" spans="1:2" x14ac:dyDescent="0.25">
      <c r="A1492" t="s">
        <v>3028</v>
      </c>
      <c r="B1492" t="s">
        <v>3029</v>
      </c>
    </row>
    <row r="1493" spans="1:2" x14ac:dyDescent="0.25">
      <c r="A1493" t="s">
        <v>3030</v>
      </c>
      <c r="B1493" t="s">
        <v>3031</v>
      </c>
    </row>
    <row r="1494" spans="1:2" x14ac:dyDescent="0.25">
      <c r="A1494" t="s">
        <v>3032</v>
      </c>
      <c r="B1494" t="s">
        <v>3033</v>
      </c>
    </row>
    <row r="1495" spans="1:2" x14ac:dyDescent="0.25">
      <c r="A1495" t="s">
        <v>3034</v>
      </c>
      <c r="B1495" t="s">
        <v>3035</v>
      </c>
    </row>
    <row r="1496" spans="1:2" x14ac:dyDescent="0.25">
      <c r="A1496" t="s">
        <v>3036</v>
      </c>
      <c r="B1496" t="s">
        <v>3037</v>
      </c>
    </row>
    <row r="1497" spans="1:2" x14ac:dyDescent="0.25">
      <c r="A1497" t="s">
        <v>3038</v>
      </c>
      <c r="B1497" t="s">
        <v>3039</v>
      </c>
    </row>
    <row r="1498" spans="1:2" x14ac:dyDescent="0.25">
      <c r="A1498" t="s">
        <v>3040</v>
      </c>
      <c r="B1498" t="s">
        <v>3041</v>
      </c>
    </row>
    <row r="1499" spans="1:2" x14ac:dyDescent="0.25">
      <c r="A1499" t="s">
        <v>3042</v>
      </c>
      <c r="B1499" t="s">
        <v>3043</v>
      </c>
    </row>
    <row r="1500" spans="1:2" x14ac:dyDescent="0.25">
      <c r="A1500" t="s">
        <v>3044</v>
      </c>
      <c r="B1500" t="s">
        <v>3045</v>
      </c>
    </row>
    <row r="1501" spans="1:2" x14ac:dyDescent="0.25">
      <c r="A1501" t="s">
        <v>3046</v>
      </c>
      <c r="B1501" t="s">
        <v>3047</v>
      </c>
    </row>
    <row r="1502" spans="1:2" x14ac:dyDescent="0.25">
      <c r="A1502" t="s">
        <v>3048</v>
      </c>
      <c r="B1502" t="s">
        <v>3049</v>
      </c>
    </row>
    <row r="1503" spans="1:2" x14ac:dyDescent="0.25">
      <c r="A1503" t="s">
        <v>3050</v>
      </c>
      <c r="B1503" t="s">
        <v>3051</v>
      </c>
    </row>
    <row r="1504" spans="1:2" x14ac:dyDescent="0.25">
      <c r="A1504" t="s">
        <v>3052</v>
      </c>
      <c r="B1504" t="s">
        <v>3053</v>
      </c>
    </row>
    <row r="1505" spans="1:2" x14ac:dyDescent="0.25">
      <c r="A1505" t="s">
        <v>3054</v>
      </c>
      <c r="B1505" t="s">
        <v>3055</v>
      </c>
    </row>
    <row r="1506" spans="1:2" x14ac:dyDescent="0.25">
      <c r="A1506" t="s">
        <v>3056</v>
      </c>
      <c r="B1506" t="s">
        <v>3057</v>
      </c>
    </row>
    <row r="1507" spans="1:2" x14ac:dyDescent="0.25">
      <c r="A1507" t="s">
        <v>3058</v>
      </c>
      <c r="B1507" t="s">
        <v>3059</v>
      </c>
    </row>
    <row r="1508" spans="1:2" x14ac:dyDescent="0.25">
      <c r="A1508" t="s">
        <v>3060</v>
      </c>
      <c r="B1508" t="s">
        <v>3061</v>
      </c>
    </row>
    <row r="1509" spans="1:2" x14ac:dyDescent="0.25">
      <c r="A1509" t="s">
        <v>3062</v>
      </c>
      <c r="B1509" t="s">
        <v>3063</v>
      </c>
    </row>
    <row r="1510" spans="1:2" x14ac:dyDescent="0.25">
      <c r="A1510" t="s">
        <v>3064</v>
      </c>
      <c r="B1510" t="s">
        <v>3065</v>
      </c>
    </row>
    <row r="1511" spans="1:2" x14ac:dyDescent="0.25">
      <c r="A1511" t="s">
        <v>3066</v>
      </c>
      <c r="B1511" t="s">
        <v>3067</v>
      </c>
    </row>
    <row r="1512" spans="1:2" x14ac:dyDescent="0.25">
      <c r="A1512" t="s">
        <v>3068</v>
      </c>
      <c r="B1512" t="s">
        <v>3069</v>
      </c>
    </row>
    <row r="1513" spans="1:2" x14ac:dyDescent="0.25">
      <c r="A1513" t="s">
        <v>3070</v>
      </c>
      <c r="B1513" t="s">
        <v>3071</v>
      </c>
    </row>
    <row r="1514" spans="1:2" x14ac:dyDescent="0.25">
      <c r="A1514" t="s">
        <v>3072</v>
      </c>
      <c r="B1514" t="s">
        <v>3073</v>
      </c>
    </row>
    <row r="1515" spans="1:2" x14ac:dyDescent="0.25">
      <c r="A1515" t="s">
        <v>3074</v>
      </c>
      <c r="B1515" t="s">
        <v>3075</v>
      </c>
    </row>
    <row r="1516" spans="1:2" x14ac:dyDescent="0.25">
      <c r="A1516" t="s">
        <v>3076</v>
      </c>
      <c r="B1516" t="s">
        <v>3077</v>
      </c>
    </row>
    <row r="1517" spans="1:2" x14ac:dyDescent="0.25">
      <c r="A1517" t="s">
        <v>3078</v>
      </c>
      <c r="B1517" t="s">
        <v>3079</v>
      </c>
    </row>
    <row r="1518" spans="1:2" x14ac:dyDescent="0.25">
      <c r="A1518" t="s">
        <v>3080</v>
      </c>
      <c r="B1518" t="s">
        <v>3081</v>
      </c>
    </row>
    <row r="1519" spans="1:2" x14ac:dyDescent="0.25">
      <c r="A1519" t="s">
        <v>3082</v>
      </c>
      <c r="B1519" t="s">
        <v>3083</v>
      </c>
    </row>
    <row r="1520" spans="1:2" x14ac:dyDescent="0.25">
      <c r="A1520" t="s">
        <v>3084</v>
      </c>
      <c r="B1520" t="s">
        <v>3085</v>
      </c>
    </row>
    <row r="1521" spans="1:2" x14ac:dyDescent="0.25">
      <c r="A1521" t="s">
        <v>597</v>
      </c>
      <c r="B1521" t="s">
        <v>3086</v>
      </c>
    </row>
    <row r="1522" spans="1:2" x14ac:dyDescent="0.25">
      <c r="A1522" t="s">
        <v>3087</v>
      </c>
      <c r="B1522" t="s">
        <v>3088</v>
      </c>
    </row>
    <row r="1523" spans="1:2" x14ac:dyDescent="0.25">
      <c r="A1523" t="s">
        <v>3089</v>
      </c>
      <c r="B1523" t="s">
        <v>3090</v>
      </c>
    </row>
    <row r="1524" spans="1:2" x14ac:dyDescent="0.25">
      <c r="A1524" t="s">
        <v>3091</v>
      </c>
      <c r="B1524" t="s">
        <v>3092</v>
      </c>
    </row>
    <row r="1525" spans="1:2" x14ac:dyDescent="0.25">
      <c r="A1525" t="s">
        <v>3093</v>
      </c>
      <c r="B1525" t="s">
        <v>3094</v>
      </c>
    </row>
    <row r="1526" spans="1:2" x14ac:dyDescent="0.25">
      <c r="A1526" t="s">
        <v>3095</v>
      </c>
      <c r="B1526" t="s">
        <v>3096</v>
      </c>
    </row>
    <row r="1527" spans="1:2" x14ac:dyDescent="0.25">
      <c r="A1527" t="s">
        <v>3097</v>
      </c>
      <c r="B1527" t="s">
        <v>3098</v>
      </c>
    </row>
    <row r="1528" spans="1:2" x14ac:dyDescent="0.25">
      <c r="A1528" t="s">
        <v>3099</v>
      </c>
      <c r="B1528" t="s">
        <v>3100</v>
      </c>
    </row>
    <row r="1529" spans="1:2" x14ac:dyDescent="0.25">
      <c r="A1529" t="s">
        <v>3101</v>
      </c>
      <c r="B1529" t="s">
        <v>3102</v>
      </c>
    </row>
    <row r="1530" spans="1:2" x14ac:dyDescent="0.25">
      <c r="A1530" t="s">
        <v>3103</v>
      </c>
      <c r="B1530" t="s">
        <v>3104</v>
      </c>
    </row>
    <row r="1531" spans="1:2" x14ac:dyDescent="0.25">
      <c r="A1531" t="s">
        <v>3105</v>
      </c>
      <c r="B1531" t="s">
        <v>3106</v>
      </c>
    </row>
    <row r="1532" spans="1:2" x14ac:dyDescent="0.25">
      <c r="A1532" t="s">
        <v>3107</v>
      </c>
      <c r="B1532" t="s">
        <v>3108</v>
      </c>
    </row>
    <row r="1533" spans="1:2" x14ac:dyDescent="0.25">
      <c r="A1533" t="s">
        <v>3109</v>
      </c>
      <c r="B1533" t="s">
        <v>3110</v>
      </c>
    </row>
    <row r="1534" spans="1:2" x14ac:dyDescent="0.25">
      <c r="A1534" t="s">
        <v>598</v>
      </c>
      <c r="B1534" t="s">
        <v>3111</v>
      </c>
    </row>
    <row r="1535" spans="1:2" x14ac:dyDescent="0.25">
      <c r="A1535" t="s">
        <v>3112</v>
      </c>
      <c r="B1535" t="s">
        <v>3113</v>
      </c>
    </row>
    <row r="1536" spans="1:2" x14ac:dyDescent="0.25">
      <c r="A1536" t="s">
        <v>599</v>
      </c>
      <c r="B1536" t="s">
        <v>3114</v>
      </c>
    </row>
    <row r="1537" spans="1:2" x14ac:dyDescent="0.25">
      <c r="A1537" t="s">
        <v>3115</v>
      </c>
      <c r="B1537" t="s">
        <v>3116</v>
      </c>
    </row>
    <row r="1538" spans="1:2" x14ac:dyDescent="0.25">
      <c r="A1538" t="s">
        <v>600</v>
      </c>
      <c r="B1538" t="s">
        <v>3117</v>
      </c>
    </row>
    <row r="1539" spans="1:2" x14ac:dyDescent="0.25">
      <c r="A1539" t="s">
        <v>601</v>
      </c>
      <c r="B1539" t="s">
        <v>3118</v>
      </c>
    </row>
    <row r="1540" spans="1:2" x14ac:dyDescent="0.25">
      <c r="A1540" t="s">
        <v>3119</v>
      </c>
      <c r="B1540" t="s">
        <v>3120</v>
      </c>
    </row>
    <row r="1541" spans="1:2" x14ac:dyDescent="0.25">
      <c r="A1541" t="s">
        <v>3121</v>
      </c>
      <c r="B1541" t="s">
        <v>3122</v>
      </c>
    </row>
    <row r="1542" spans="1:2" x14ac:dyDescent="0.25">
      <c r="A1542" t="s">
        <v>602</v>
      </c>
      <c r="B1542" t="s">
        <v>3123</v>
      </c>
    </row>
    <row r="1543" spans="1:2" x14ac:dyDescent="0.25">
      <c r="A1543" t="s">
        <v>3124</v>
      </c>
      <c r="B1543" t="s">
        <v>3125</v>
      </c>
    </row>
    <row r="1544" spans="1:2" x14ac:dyDescent="0.25">
      <c r="A1544" t="s">
        <v>603</v>
      </c>
      <c r="B1544" t="s">
        <v>3126</v>
      </c>
    </row>
    <row r="1545" spans="1:2" x14ac:dyDescent="0.25">
      <c r="A1545" t="s">
        <v>604</v>
      </c>
      <c r="B1545" t="s">
        <v>3127</v>
      </c>
    </row>
    <row r="1546" spans="1:2" x14ac:dyDescent="0.25">
      <c r="A1546" t="s">
        <v>3128</v>
      </c>
      <c r="B1546" t="s">
        <v>3129</v>
      </c>
    </row>
    <row r="1547" spans="1:2" x14ac:dyDescent="0.25">
      <c r="A1547" t="s">
        <v>605</v>
      </c>
      <c r="B1547" t="s">
        <v>3130</v>
      </c>
    </row>
    <row r="1548" spans="1:2" x14ac:dyDescent="0.25">
      <c r="A1548" t="s">
        <v>606</v>
      </c>
      <c r="B1548" t="s">
        <v>3131</v>
      </c>
    </row>
    <row r="1549" spans="1:2" x14ac:dyDescent="0.25">
      <c r="A1549" t="s">
        <v>3132</v>
      </c>
      <c r="B1549" t="s">
        <v>3133</v>
      </c>
    </row>
    <row r="1550" spans="1:2" x14ac:dyDescent="0.25">
      <c r="A1550" t="s">
        <v>3134</v>
      </c>
      <c r="B1550" t="s">
        <v>3135</v>
      </c>
    </row>
    <row r="1551" spans="1:2" x14ac:dyDescent="0.25">
      <c r="A1551" t="s">
        <v>3136</v>
      </c>
      <c r="B1551" t="s">
        <v>3137</v>
      </c>
    </row>
    <row r="1552" spans="1:2" x14ac:dyDescent="0.25">
      <c r="A1552" t="s">
        <v>3138</v>
      </c>
      <c r="B1552" t="s">
        <v>3139</v>
      </c>
    </row>
    <row r="1553" spans="1:2" x14ac:dyDescent="0.25">
      <c r="A1553" t="s">
        <v>3140</v>
      </c>
      <c r="B1553" t="s">
        <v>3141</v>
      </c>
    </row>
    <row r="1554" spans="1:2" x14ac:dyDescent="0.25">
      <c r="A1554" t="s">
        <v>3142</v>
      </c>
      <c r="B1554" t="s">
        <v>3143</v>
      </c>
    </row>
    <row r="1555" spans="1:2" x14ac:dyDescent="0.25">
      <c r="A1555" t="s">
        <v>3144</v>
      </c>
      <c r="B1555" t="s">
        <v>3145</v>
      </c>
    </row>
    <row r="1556" spans="1:2" x14ac:dyDescent="0.25">
      <c r="A1556" t="s">
        <v>3146</v>
      </c>
      <c r="B1556" t="s">
        <v>3147</v>
      </c>
    </row>
    <row r="1557" spans="1:2" x14ac:dyDescent="0.25">
      <c r="A1557" t="s">
        <v>3148</v>
      </c>
      <c r="B1557" t="s">
        <v>3149</v>
      </c>
    </row>
    <row r="1558" spans="1:2" x14ac:dyDescent="0.25">
      <c r="A1558" t="s">
        <v>3150</v>
      </c>
      <c r="B1558" t="s">
        <v>3151</v>
      </c>
    </row>
    <row r="1559" spans="1:2" x14ac:dyDescent="0.25">
      <c r="A1559" t="s">
        <v>3152</v>
      </c>
      <c r="B1559" t="s">
        <v>3153</v>
      </c>
    </row>
    <row r="1560" spans="1:2" x14ac:dyDescent="0.25">
      <c r="A1560" t="s">
        <v>3154</v>
      </c>
      <c r="B1560" t="s">
        <v>3155</v>
      </c>
    </row>
    <row r="1561" spans="1:2" x14ac:dyDescent="0.25">
      <c r="A1561" t="s">
        <v>3156</v>
      </c>
      <c r="B1561" t="s">
        <v>3157</v>
      </c>
    </row>
    <row r="1562" spans="1:2" x14ac:dyDescent="0.25">
      <c r="A1562" t="s">
        <v>3158</v>
      </c>
      <c r="B1562" t="s">
        <v>3159</v>
      </c>
    </row>
    <row r="1563" spans="1:2" x14ac:dyDescent="0.25">
      <c r="A1563" t="s">
        <v>3160</v>
      </c>
      <c r="B1563" t="s">
        <v>3161</v>
      </c>
    </row>
    <row r="1564" spans="1:2" x14ac:dyDescent="0.25">
      <c r="A1564" t="s">
        <v>3162</v>
      </c>
      <c r="B1564" t="s">
        <v>3163</v>
      </c>
    </row>
    <row r="1565" spans="1:2" x14ac:dyDescent="0.25">
      <c r="A1565" t="s">
        <v>3164</v>
      </c>
      <c r="B1565" t="s">
        <v>3165</v>
      </c>
    </row>
    <row r="1566" spans="1:2" x14ac:dyDescent="0.25">
      <c r="A1566" t="s">
        <v>3166</v>
      </c>
      <c r="B1566" t="s">
        <v>3167</v>
      </c>
    </row>
    <row r="1567" spans="1:2" x14ac:dyDescent="0.25">
      <c r="A1567" t="s">
        <v>3168</v>
      </c>
      <c r="B1567" t="s">
        <v>3169</v>
      </c>
    </row>
    <row r="1568" spans="1:2" x14ac:dyDescent="0.25">
      <c r="A1568" t="s">
        <v>3170</v>
      </c>
      <c r="B1568" t="s">
        <v>3171</v>
      </c>
    </row>
    <row r="1569" spans="1:2" x14ac:dyDescent="0.25">
      <c r="A1569" t="s">
        <v>3172</v>
      </c>
      <c r="B1569" t="s">
        <v>3173</v>
      </c>
    </row>
    <row r="1570" spans="1:2" x14ac:dyDescent="0.25">
      <c r="A1570" t="s">
        <v>3174</v>
      </c>
      <c r="B1570" t="s">
        <v>3175</v>
      </c>
    </row>
    <row r="1571" spans="1:2" x14ac:dyDescent="0.25">
      <c r="A1571" t="s">
        <v>3176</v>
      </c>
      <c r="B1571" t="s">
        <v>3177</v>
      </c>
    </row>
    <row r="1572" spans="1:2" x14ac:dyDescent="0.25">
      <c r="A1572" t="s">
        <v>3178</v>
      </c>
      <c r="B1572" t="s">
        <v>3179</v>
      </c>
    </row>
    <row r="1573" spans="1:2" x14ac:dyDescent="0.25">
      <c r="A1573" t="s">
        <v>3180</v>
      </c>
      <c r="B1573" t="s">
        <v>3181</v>
      </c>
    </row>
    <row r="1574" spans="1:2" x14ac:dyDescent="0.25">
      <c r="A1574" t="s">
        <v>3182</v>
      </c>
      <c r="B1574" t="s">
        <v>3183</v>
      </c>
    </row>
    <row r="1575" spans="1:2" x14ac:dyDescent="0.25">
      <c r="A1575" t="s">
        <v>3184</v>
      </c>
      <c r="B1575" t="s">
        <v>3185</v>
      </c>
    </row>
    <row r="1576" spans="1:2" x14ac:dyDescent="0.25">
      <c r="A1576" t="s">
        <v>3186</v>
      </c>
      <c r="B1576" t="s">
        <v>3187</v>
      </c>
    </row>
    <row r="1577" spans="1:2" x14ac:dyDescent="0.25">
      <c r="A1577" t="s">
        <v>3188</v>
      </c>
      <c r="B1577" t="s">
        <v>3189</v>
      </c>
    </row>
    <row r="1578" spans="1:2" x14ac:dyDescent="0.25">
      <c r="A1578" t="s">
        <v>3190</v>
      </c>
      <c r="B1578" t="s">
        <v>3191</v>
      </c>
    </row>
    <row r="1579" spans="1:2" x14ac:dyDescent="0.25">
      <c r="A1579" t="s">
        <v>3192</v>
      </c>
      <c r="B1579" t="s">
        <v>3193</v>
      </c>
    </row>
    <row r="1580" spans="1:2" x14ac:dyDescent="0.25">
      <c r="A1580" t="s">
        <v>3194</v>
      </c>
      <c r="B1580" t="s">
        <v>3195</v>
      </c>
    </row>
    <row r="1581" spans="1:2" x14ac:dyDescent="0.25">
      <c r="A1581" t="s">
        <v>3196</v>
      </c>
      <c r="B1581" t="s">
        <v>3197</v>
      </c>
    </row>
    <row r="1582" spans="1:2" x14ac:dyDescent="0.25">
      <c r="A1582" t="s">
        <v>3198</v>
      </c>
      <c r="B1582" t="s">
        <v>3199</v>
      </c>
    </row>
    <row r="1583" spans="1:2" x14ac:dyDescent="0.25">
      <c r="A1583" t="s">
        <v>3200</v>
      </c>
      <c r="B1583" t="s">
        <v>3201</v>
      </c>
    </row>
    <row r="1584" spans="1:2" x14ac:dyDescent="0.25">
      <c r="A1584" t="s">
        <v>3202</v>
      </c>
      <c r="B1584" t="s">
        <v>3203</v>
      </c>
    </row>
    <row r="1585" spans="1:2" x14ac:dyDescent="0.25">
      <c r="A1585" t="s">
        <v>3204</v>
      </c>
      <c r="B1585" t="s">
        <v>3205</v>
      </c>
    </row>
    <row r="1586" spans="1:2" x14ac:dyDescent="0.25">
      <c r="A1586" t="s">
        <v>3206</v>
      </c>
      <c r="B1586" t="s">
        <v>3207</v>
      </c>
    </row>
    <row r="1587" spans="1:2" x14ac:dyDescent="0.25">
      <c r="A1587" t="s">
        <v>3208</v>
      </c>
      <c r="B1587" t="s">
        <v>3209</v>
      </c>
    </row>
    <row r="1588" spans="1:2" x14ac:dyDescent="0.25">
      <c r="A1588" t="s">
        <v>3210</v>
      </c>
      <c r="B1588" t="s">
        <v>3211</v>
      </c>
    </row>
    <row r="1589" spans="1:2" x14ac:dyDescent="0.25">
      <c r="A1589" t="s">
        <v>3212</v>
      </c>
      <c r="B1589" t="s">
        <v>3213</v>
      </c>
    </row>
    <row r="1590" spans="1:2" x14ac:dyDescent="0.25">
      <c r="A1590" t="s">
        <v>3214</v>
      </c>
      <c r="B1590" t="s">
        <v>3215</v>
      </c>
    </row>
    <row r="1591" spans="1:2" x14ac:dyDescent="0.25">
      <c r="A1591" t="s">
        <v>3216</v>
      </c>
      <c r="B1591" t="s">
        <v>3217</v>
      </c>
    </row>
    <row r="1592" spans="1:2" x14ac:dyDescent="0.25">
      <c r="A1592" t="s">
        <v>3218</v>
      </c>
      <c r="B1592" t="s">
        <v>3219</v>
      </c>
    </row>
    <row r="1593" spans="1:2" x14ac:dyDescent="0.25">
      <c r="A1593" t="s">
        <v>3220</v>
      </c>
      <c r="B1593" t="s">
        <v>3221</v>
      </c>
    </row>
    <row r="1594" spans="1:2" x14ac:dyDescent="0.25">
      <c r="A1594" t="s">
        <v>3222</v>
      </c>
      <c r="B1594" t="s">
        <v>3223</v>
      </c>
    </row>
    <row r="1595" spans="1:2" x14ac:dyDescent="0.25">
      <c r="A1595" t="s">
        <v>3224</v>
      </c>
      <c r="B1595" t="s">
        <v>3225</v>
      </c>
    </row>
    <row r="1596" spans="1:2" x14ac:dyDescent="0.25">
      <c r="A1596" t="s">
        <v>3226</v>
      </c>
      <c r="B1596" t="s">
        <v>3227</v>
      </c>
    </row>
    <row r="1597" spans="1:2" x14ac:dyDescent="0.25">
      <c r="A1597" t="s">
        <v>3228</v>
      </c>
      <c r="B1597" t="s">
        <v>3229</v>
      </c>
    </row>
    <row r="1598" spans="1:2" x14ac:dyDescent="0.25">
      <c r="A1598" t="s">
        <v>3230</v>
      </c>
      <c r="B1598" t="s">
        <v>3231</v>
      </c>
    </row>
    <row r="1599" spans="1:2" x14ac:dyDescent="0.25">
      <c r="A1599" t="s">
        <v>3232</v>
      </c>
      <c r="B1599" t="s">
        <v>3233</v>
      </c>
    </row>
    <row r="1600" spans="1:2" x14ac:dyDescent="0.25">
      <c r="A1600" t="s">
        <v>3234</v>
      </c>
      <c r="B1600" t="s">
        <v>3235</v>
      </c>
    </row>
    <row r="1601" spans="1:2" x14ac:dyDescent="0.25">
      <c r="A1601" t="s">
        <v>3236</v>
      </c>
      <c r="B1601" t="s">
        <v>3237</v>
      </c>
    </row>
    <row r="1602" spans="1:2" x14ac:dyDescent="0.25">
      <c r="A1602" t="s">
        <v>3238</v>
      </c>
      <c r="B1602" t="s">
        <v>3239</v>
      </c>
    </row>
    <row r="1603" spans="1:2" x14ac:dyDescent="0.25">
      <c r="A1603" t="s">
        <v>3240</v>
      </c>
      <c r="B1603" t="s">
        <v>3241</v>
      </c>
    </row>
    <row r="1604" spans="1:2" x14ac:dyDescent="0.25">
      <c r="A1604" t="s">
        <v>3242</v>
      </c>
      <c r="B1604" t="s">
        <v>3243</v>
      </c>
    </row>
    <row r="1605" spans="1:2" x14ac:dyDescent="0.25">
      <c r="A1605" t="s">
        <v>3244</v>
      </c>
      <c r="B1605" t="s">
        <v>3245</v>
      </c>
    </row>
    <row r="1606" spans="1:2" x14ac:dyDescent="0.25">
      <c r="A1606" t="s">
        <v>3246</v>
      </c>
      <c r="B1606" t="s">
        <v>3247</v>
      </c>
    </row>
    <row r="1607" spans="1:2" x14ac:dyDescent="0.25">
      <c r="A1607" t="s">
        <v>3248</v>
      </c>
      <c r="B1607" t="s">
        <v>3249</v>
      </c>
    </row>
    <row r="1608" spans="1:2" x14ac:dyDescent="0.25">
      <c r="A1608" t="s">
        <v>3250</v>
      </c>
      <c r="B1608" t="s">
        <v>3251</v>
      </c>
    </row>
    <row r="1609" spans="1:2" x14ac:dyDescent="0.25">
      <c r="A1609" t="s">
        <v>3252</v>
      </c>
      <c r="B1609" t="s">
        <v>3253</v>
      </c>
    </row>
    <row r="1610" spans="1:2" x14ac:dyDescent="0.25">
      <c r="A1610" t="s">
        <v>3254</v>
      </c>
      <c r="B1610" t="s">
        <v>3255</v>
      </c>
    </row>
    <row r="1611" spans="1:2" x14ac:dyDescent="0.25">
      <c r="A1611" t="s">
        <v>3256</v>
      </c>
      <c r="B1611" t="s">
        <v>3257</v>
      </c>
    </row>
    <row r="1612" spans="1:2" x14ac:dyDescent="0.25">
      <c r="A1612" t="s">
        <v>3258</v>
      </c>
      <c r="B1612" t="s">
        <v>3259</v>
      </c>
    </row>
    <row r="1613" spans="1:2" x14ac:dyDescent="0.25">
      <c r="A1613" t="s">
        <v>3260</v>
      </c>
      <c r="B1613" t="s">
        <v>3261</v>
      </c>
    </row>
    <row r="1614" spans="1:2" x14ac:dyDescent="0.25">
      <c r="A1614" t="s">
        <v>3262</v>
      </c>
      <c r="B1614" t="s">
        <v>3263</v>
      </c>
    </row>
    <row r="1615" spans="1:2" x14ac:dyDescent="0.25">
      <c r="A1615" t="s">
        <v>3264</v>
      </c>
      <c r="B1615" t="s">
        <v>3265</v>
      </c>
    </row>
    <row r="1616" spans="1:2" x14ac:dyDescent="0.25">
      <c r="A1616" t="s">
        <v>3266</v>
      </c>
      <c r="B1616" t="s">
        <v>3267</v>
      </c>
    </row>
    <row r="1617" spans="1:2" x14ac:dyDescent="0.25">
      <c r="A1617" t="s">
        <v>3268</v>
      </c>
      <c r="B1617" t="s">
        <v>3269</v>
      </c>
    </row>
    <row r="1618" spans="1:2" x14ac:dyDescent="0.25">
      <c r="A1618" t="s">
        <v>3270</v>
      </c>
      <c r="B1618" t="s">
        <v>3271</v>
      </c>
    </row>
    <row r="1619" spans="1:2" x14ac:dyDescent="0.25">
      <c r="A1619" t="s">
        <v>3272</v>
      </c>
      <c r="B1619" t="s">
        <v>3273</v>
      </c>
    </row>
    <row r="1620" spans="1:2" x14ac:dyDescent="0.25">
      <c r="A1620" t="s">
        <v>3274</v>
      </c>
      <c r="B1620" t="s">
        <v>3275</v>
      </c>
    </row>
    <row r="1621" spans="1:2" x14ac:dyDescent="0.25">
      <c r="A1621" t="s">
        <v>3276</v>
      </c>
      <c r="B1621" t="s">
        <v>3277</v>
      </c>
    </row>
    <row r="1622" spans="1:2" x14ac:dyDescent="0.25">
      <c r="A1622" t="s">
        <v>3278</v>
      </c>
      <c r="B1622" t="s">
        <v>3279</v>
      </c>
    </row>
    <row r="1623" spans="1:2" x14ac:dyDescent="0.25">
      <c r="A1623" t="s">
        <v>3280</v>
      </c>
      <c r="B1623" t="s">
        <v>3281</v>
      </c>
    </row>
    <row r="1624" spans="1:2" x14ac:dyDescent="0.25">
      <c r="A1624" t="s">
        <v>3282</v>
      </c>
      <c r="B1624" t="s">
        <v>3283</v>
      </c>
    </row>
    <row r="1625" spans="1:2" x14ac:dyDescent="0.25">
      <c r="A1625" t="s">
        <v>3284</v>
      </c>
      <c r="B1625" t="s">
        <v>3285</v>
      </c>
    </row>
    <row r="1626" spans="1:2" x14ac:dyDescent="0.25">
      <c r="A1626" t="s">
        <v>3286</v>
      </c>
      <c r="B1626" t="s">
        <v>3287</v>
      </c>
    </row>
    <row r="1627" spans="1:2" x14ac:dyDescent="0.25">
      <c r="A1627" t="s">
        <v>3288</v>
      </c>
      <c r="B1627" t="s">
        <v>3289</v>
      </c>
    </row>
    <row r="1628" spans="1:2" x14ac:dyDescent="0.25">
      <c r="A1628" t="s">
        <v>3290</v>
      </c>
      <c r="B1628" t="s">
        <v>3291</v>
      </c>
    </row>
    <row r="1629" spans="1:2" x14ac:dyDescent="0.25">
      <c r="A1629" t="s">
        <v>3292</v>
      </c>
      <c r="B1629" t="s">
        <v>3293</v>
      </c>
    </row>
    <row r="1630" spans="1:2" x14ac:dyDescent="0.25">
      <c r="A1630" t="s">
        <v>3294</v>
      </c>
      <c r="B1630" t="s">
        <v>3295</v>
      </c>
    </row>
    <row r="1631" spans="1:2" x14ac:dyDescent="0.25">
      <c r="A1631" t="s">
        <v>3296</v>
      </c>
      <c r="B1631" t="s">
        <v>3297</v>
      </c>
    </row>
    <row r="1632" spans="1:2" x14ac:dyDescent="0.25">
      <c r="A1632" t="s">
        <v>3298</v>
      </c>
      <c r="B1632" t="s">
        <v>3299</v>
      </c>
    </row>
    <row r="1633" spans="1:2" x14ac:dyDescent="0.25">
      <c r="A1633" t="s">
        <v>3300</v>
      </c>
      <c r="B1633" t="s">
        <v>3301</v>
      </c>
    </row>
    <row r="1634" spans="1:2" x14ac:dyDescent="0.25">
      <c r="A1634" t="s">
        <v>3302</v>
      </c>
      <c r="B1634" t="s">
        <v>3303</v>
      </c>
    </row>
    <row r="1635" spans="1:2" x14ac:dyDescent="0.25">
      <c r="A1635" t="s">
        <v>3304</v>
      </c>
      <c r="B1635" t="s">
        <v>3305</v>
      </c>
    </row>
    <row r="1636" spans="1:2" x14ac:dyDescent="0.25">
      <c r="A1636" t="s">
        <v>607</v>
      </c>
      <c r="B1636" t="s">
        <v>3306</v>
      </c>
    </row>
    <row r="1637" spans="1:2" x14ac:dyDescent="0.25">
      <c r="A1637" t="s">
        <v>3307</v>
      </c>
      <c r="B1637" t="s">
        <v>3308</v>
      </c>
    </row>
    <row r="1638" spans="1:2" x14ac:dyDescent="0.25">
      <c r="A1638" t="s">
        <v>3309</v>
      </c>
      <c r="B1638" t="s">
        <v>3310</v>
      </c>
    </row>
    <row r="1639" spans="1:2" x14ac:dyDescent="0.25">
      <c r="A1639" t="s">
        <v>3311</v>
      </c>
      <c r="B1639" t="s">
        <v>3312</v>
      </c>
    </row>
    <row r="1640" spans="1:2" x14ac:dyDescent="0.25">
      <c r="A1640" t="s">
        <v>3313</v>
      </c>
      <c r="B1640" t="s">
        <v>3314</v>
      </c>
    </row>
    <row r="1641" spans="1:2" x14ac:dyDescent="0.25">
      <c r="A1641" t="s">
        <v>3315</v>
      </c>
      <c r="B1641" t="s">
        <v>3316</v>
      </c>
    </row>
    <row r="1642" spans="1:2" x14ac:dyDescent="0.25">
      <c r="A1642" t="s">
        <v>3317</v>
      </c>
      <c r="B1642" t="s">
        <v>3318</v>
      </c>
    </row>
    <row r="1643" spans="1:2" x14ac:dyDescent="0.25">
      <c r="A1643" t="s">
        <v>3319</v>
      </c>
      <c r="B1643" t="s">
        <v>3320</v>
      </c>
    </row>
    <row r="1644" spans="1:2" x14ac:dyDescent="0.25">
      <c r="A1644" t="s">
        <v>3321</v>
      </c>
      <c r="B1644" t="s">
        <v>3322</v>
      </c>
    </row>
    <row r="1645" spans="1:2" x14ac:dyDescent="0.25">
      <c r="A1645" t="s">
        <v>3323</v>
      </c>
      <c r="B1645" t="s">
        <v>3324</v>
      </c>
    </row>
    <row r="1646" spans="1:2" x14ac:dyDescent="0.25">
      <c r="A1646" t="s">
        <v>3325</v>
      </c>
      <c r="B1646" t="s">
        <v>3326</v>
      </c>
    </row>
    <row r="1647" spans="1:2" x14ac:dyDescent="0.25">
      <c r="A1647" t="s">
        <v>3327</v>
      </c>
      <c r="B1647" t="s">
        <v>3328</v>
      </c>
    </row>
    <row r="1648" spans="1:2" x14ac:dyDescent="0.25">
      <c r="A1648" t="s">
        <v>3329</v>
      </c>
      <c r="B1648" t="s">
        <v>3330</v>
      </c>
    </row>
    <row r="1649" spans="1:2" x14ac:dyDescent="0.25">
      <c r="A1649" t="s">
        <v>3331</v>
      </c>
      <c r="B1649" t="s">
        <v>3332</v>
      </c>
    </row>
    <row r="1650" spans="1:2" x14ac:dyDescent="0.25">
      <c r="A1650" t="s">
        <v>3333</v>
      </c>
      <c r="B1650" t="s">
        <v>3334</v>
      </c>
    </row>
    <row r="1651" spans="1:2" x14ac:dyDescent="0.25">
      <c r="A1651" t="s">
        <v>3335</v>
      </c>
      <c r="B1651" t="s">
        <v>3336</v>
      </c>
    </row>
    <row r="1652" spans="1:2" x14ac:dyDescent="0.25">
      <c r="A1652" t="s">
        <v>3337</v>
      </c>
      <c r="B1652" t="s">
        <v>3338</v>
      </c>
    </row>
    <row r="1653" spans="1:2" x14ac:dyDescent="0.25">
      <c r="A1653" t="s">
        <v>3339</v>
      </c>
      <c r="B1653" t="s">
        <v>3340</v>
      </c>
    </row>
    <row r="1654" spans="1:2" x14ac:dyDescent="0.25">
      <c r="A1654" t="s">
        <v>3341</v>
      </c>
      <c r="B1654" t="s">
        <v>3342</v>
      </c>
    </row>
    <row r="1655" spans="1:2" x14ac:dyDescent="0.25">
      <c r="A1655" t="s">
        <v>3343</v>
      </c>
      <c r="B1655" t="s">
        <v>3344</v>
      </c>
    </row>
    <row r="1656" spans="1:2" x14ac:dyDescent="0.25">
      <c r="A1656" t="s">
        <v>3345</v>
      </c>
      <c r="B1656" t="s">
        <v>3346</v>
      </c>
    </row>
    <row r="1657" spans="1:2" x14ac:dyDescent="0.25">
      <c r="A1657" t="s">
        <v>3347</v>
      </c>
      <c r="B1657" t="s">
        <v>3348</v>
      </c>
    </row>
    <row r="1658" spans="1:2" x14ac:dyDescent="0.25">
      <c r="A1658" t="s">
        <v>3349</v>
      </c>
      <c r="B1658" t="s">
        <v>3350</v>
      </c>
    </row>
    <row r="1659" spans="1:2" x14ac:dyDescent="0.25">
      <c r="A1659" t="s">
        <v>3351</v>
      </c>
      <c r="B1659" t="s">
        <v>3352</v>
      </c>
    </row>
    <row r="1660" spans="1:2" x14ac:dyDescent="0.25">
      <c r="A1660" t="s">
        <v>3353</v>
      </c>
      <c r="B1660" t="s">
        <v>3354</v>
      </c>
    </row>
    <row r="1661" spans="1:2" x14ac:dyDescent="0.25">
      <c r="A1661" t="s">
        <v>3355</v>
      </c>
      <c r="B1661" t="s">
        <v>3356</v>
      </c>
    </row>
    <row r="1662" spans="1:2" x14ac:dyDescent="0.25">
      <c r="A1662" t="s">
        <v>3357</v>
      </c>
      <c r="B1662" t="s">
        <v>3358</v>
      </c>
    </row>
    <row r="1663" spans="1:2" x14ac:dyDescent="0.25">
      <c r="A1663" t="s">
        <v>3359</v>
      </c>
      <c r="B1663" t="s">
        <v>3360</v>
      </c>
    </row>
    <row r="1664" spans="1:2" x14ac:dyDescent="0.25">
      <c r="A1664" t="s">
        <v>3361</v>
      </c>
      <c r="B1664" t="s">
        <v>3362</v>
      </c>
    </row>
    <row r="1665" spans="1:2" x14ac:dyDescent="0.25">
      <c r="A1665" t="s">
        <v>608</v>
      </c>
      <c r="B1665" t="s">
        <v>3363</v>
      </c>
    </row>
    <row r="1666" spans="1:2" x14ac:dyDescent="0.25">
      <c r="A1666" t="s">
        <v>3364</v>
      </c>
      <c r="B1666" t="s">
        <v>3365</v>
      </c>
    </row>
    <row r="1667" spans="1:2" x14ac:dyDescent="0.25">
      <c r="A1667" t="s">
        <v>3366</v>
      </c>
      <c r="B1667" t="s">
        <v>3367</v>
      </c>
    </row>
    <row r="1668" spans="1:2" x14ac:dyDescent="0.25">
      <c r="A1668" t="s">
        <v>3368</v>
      </c>
      <c r="B1668" t="s">
        <v>3369</v>
      </c>
    </row>
    <row r="1669" spans="1:2" x14ac:dyDescent="0.25">
      <c r="A1669" t="s">
        <v>3370</v>
      </c>
      <c r="B1669" t="s">
        <v>3371</v>
      </c>
    </row>
    <row r="1670" spans="1:2" x14ac:dyDescent="0.25">
      <c r="A1670" t="s">
        <v>3372</v>
      </c>
      <c r="B1670" t="s">
        <v>3373</v>
      </c>
    </row>
    <row r="1671" spans="1:2" x14ac:dyDescent="0.25">
      <c r="A1671" t="s">
        <v>3374</v>
      </c>
      <c r="B1671" t="s">
        <v>3375</v>
      </c>
    </row>
    <row r="1672" spans="1:2" x14ac:dyDescent="0.25">
      <c r="A1672" t="s">
        <v>3376</v>
      </c>
      <c r="B1672" t="s">
        <v>3377</v>
      </c>
    </row>
    <row r="1673" spans="1:2" x14ac:dyDescent="0.25">
      <c r="A1673" t="s">
        <v>3378</v>
      </c>
      <c r="B1673" t="s">
        <v>3379</v>
      </c>
    </row>
    <row r="1674" spans="1:2" x14ac:dyDescent="0.25">
      <c r="A1674" t="s">
        <v>3380</v>
      </c>
      <c r="B1674" t="s">
        <v>3381</v>
      </c>
    </row>
    <row r="1675" spans="1:2" x14ac:dyDescent="0.25">
      <c r="A1675" t="s">
        <v>3382</v>
      </c>
      <c r="B1675" t="s">
        <v>3383</v>
      </c>
    </row>
    <row r="1676" spans="1:2" x14ac:dyDescent="0.25">
      <c r="A1676" t="s">
        <v>3384</v>
      </c>
      <c r="B1676" t="s">
        <v>3385</v>
      </c>
    </row>
    <row r="1677" spans="1:2" x14ac:dyDescent="0.25">
      <c r="A1677" t="s">
        <v>3386</v>
      </c>
      <c r="B1677" t="s">
        <v>3387</v>
      </c>
    </row>
    <row r="1678" spans="1:2" x14ac:dyDescent="0.25">
      <c r="A1678" t="s">
        <v>3388</v>
      </c>
      <c r="B1678" t="s">
        <v>3389</v>
      </c>
    </row>
    <row r="1679" spans="1:2" x14ac:dyDescent="0.25">
      <c r="A1679" t="s">
        <v>3390</v>
      </c>
      <c r="B1679" t="s">
        <v>3391</v>
      </c>
    </row>
    <row r="1680" spans="1:2" x14ac:dyDescent="0.25">
      <c r="A1680" t="s">
        <v>3392</v>
      </c>
      <c r="B1680" t="s">
        <v>3393</v>
      </c>
    </row>
    <row r="1681" spans="1:2" x14ac:dyDescent="0.25">
      <c r="A1681" t="s">
        <v>3394</v>
      </c>
      <c r="B1681" t="s">
        <v>3395</v>
      </c>
    </row>
    <row r="1682" spans="1:2" x14ac:dyDescent="0.25">
      <c r="A1682" t="s">
        <v>3396</v>
      </c>
      <c r="B1682" t="s">
        <v>3397</v>
      </c>
    </row>
    <row r="1683" spans="1:2" x14ac:dyDescent="0.25">
      <c r="A1683" t="s">
        <v>3398</v>
      </c>
      <c r="B1683" t="s">
        <v>3399</v>
      </c>
    </row>
    <row r="1684" spans="1:2" x14ac:dyDescent="0.25">
      <c r="A1684" t="s">
        <v>3400</v>
      </c>
      <c r="B1684" t="s">
        <v>3401</v>
      </c>
    </row>
    <row r="1685" spans="1:2" x14ac:dyDescent="0.25">
      <c r="A1685" t="s">
        <v>3402</v>
      </c>
      <c r="B1685" t="s">
        <v>3403</v>
      </c>
    </row>
    <row r="1686" spans="1:2" x14ac:dyDescent="0.25">
      <c r="A1686" t="s">
        <v>3404</v>
      </c>
      <c r="B1686" t="s">
        <v>3405</v>
      </c>
    </row>
    <row r="1687" spans="1:2" x14ac:dyDescent="0.25">
      <c r="A1687" t="s">
        <v>3406</v>
      </c>
      <c r="B1687" t="s">
        <v>3407</v>
      </c>
    </row>
    <row r="1688" spans="1:2" x14ac:dyDescent="0.25">
      <c r="A1688" t="s">
        <v>3408</v>
      </c>
      <c r="B1688" t="s">
        <v>3409</v>
      </c>
    </row>
    <row r="1689" spans="1:2" x14ac:dyDescent="0.25">
      <c r="A1689" t="s">
        <v>3410</v>
      </c>
      <c r="B1689" t="s">
        <v>3411</v>
      </c>
    </row>
    <row r="1690" spans="1:2" x14ac:dyDescent="0.25">
      <c r="A1690" t="s">
        <v>3412</v>
      </c>
      <c r="B1690" t="s">
        <v>3413</v>
      </c>
    </row>
    <row r="1691" spans="1:2" x14ac:dyDescent="0.25">
      <c r="A1691" t="s">
        <v>3414</v>
      </c>
      <c r="B1691" t="s">
        <v>3415</v>
      </c>
    </row>
    <row r="1692" spans="1:2" x14ac:dyDescent="0.25">
      <c r="A1692" t="s">
        <v>3416</v>
      </c>
      <c r="B1692" t="s">
        <v>3417</v>
      </c>
    </row>
    <row r="1693" spans="1:2" x14ac:dyDescent="0.25">
      <c r="A1693" t="s">
        <v>3418</v>
      </c>
      <c r="B1693" t="s">
        <v>3419</v>
      </c>
    </row>
    <row r="1694" spans="1:2" x14ac:dyDescent="0.25">
      <c r="A1694" t="s">
        <v>3420</v>
      </c>
      <c r="B1694" t="s">
        <v>3421</v>
      </c>
    </row>
    <row r="1695" spans="1:2" x14ac:dyDescent="0.25">
      <c r="A1695" t="s">
        <v>609</v>
      </c>
      <c r="B1695" t="s">
        <v>3422</v>
      </c>
    </row>
    <row r="1696" spans="1:2" x14ac:dyDescent="0.25">
      <c r="A1696" t="s">
        <v>3423</v>
      </c>
      <c r="B1696" t="s">
        <v>3424</v>
      </c>
    </row>
    <row r="1697" spans="1:2" x14ac:dyDescent="0.25">
      <c r="A1697" t="s">
        <v>3425</v>
      </c>
      <c r="B1697" t="s">
        <v>3426</v>
      </c>
    </row>
    <row r="1698" spans="1:2" x14ac:dyDescent="0.25">
      <c r="A1698" t="s">
        <v>3427</v>
      </c>
      <c r="B1698" t="s">
        <v>3428</v>
      </c>
    </row>
    <row r="1699" spans="1:2" x14ac:dyDescent="0.25">
      <c r="A1699" t="s">
        <v>3429</v>
      </c>
      <c r="B1699" t="s">
        <v>3430</v>
      </c>
    </row>
    <row r="1700" spans="1:2" x14ac:dyDescent="0.25">
      <c r="A1700" t="s">
        <v>3431</v>
      </c>
      <c r="B1700" t="s">
        <v>3432</v>
      </c>
    </row>
    <row r="1701" spans="1:2" x14ac:dyDescent="0.25">
      <c r="A1701" t="s">
        <v>3433</v>
      </c>
      <c r="B1701" t="s">
        <v>3434</v>
      </c>
    </row>
    <row r="1702" spans="1:2" x14ac:dyDescent="0.25">
      <c r="A1702" t="s">
        <v>3435</v>
      </c>
      <c r="B1702" t="s">
        <v>3436</v>
      </c>
    </row>
    <row r="1703" spans="1:2" x14ac:dyDescent="0.25">
      <c r="A1703" t="s">
        <v>3437</v>
      </c>
      <c r="B1703" t="s">
        <v>3438</v>
      </c>
    </row>
    <row r="1704" spans="1:2" x14ac:dyDescent="0.25">
      <c r="A1704" t="s">
        <v>3439</v>
      </c>
      <c r="B1704" t="s">
        <v>3440</v>
      </c>
    </row>
    <row r="1705" spans="1:2" x14ac:dyDescent="0.25">
      <c r="A1705" t="s">
        <v>3441</v>
      </c>
      <c r="B1705" t="s">
        <v>3442</v>
      </c>
    </row>
    <row r="1706" spans="1:2" x14ac:dyDescent="0.25">
      <c r="A1706" t="s">
        <v>3443</v>
      </c>
      <c r="B1706" t="s">
        <v>3444</v>
      </c>
    </row>
    <row r="1707" spans="1:2" x14ac:dyDescent="0.25">
      <c r="A1707" t="s">
        <v>3445</v>
      </c>
      <c r="B1707" t="s">
        <v>3446</v>
      </c>
    </row>
    <row r="1708" spans="1:2" x14ac:dyDescent="0.25">
      <c r="A1708" t="s">
        <v>3447</v>
      </c>
      <c r="B1708" t="s">
        <v>3448</v>
      </c>
    </row>
    <row r="1709" spans="1:2" x14ac:dyDescent="0.25">
      <c r="A1709" t="s">
        <v>3449</v>
      </c>
      <c r="B1709" t="s">
        <v>3450</v>
      </c>
    </row>
    <row r="1710" spans="1:2" x14ac:dyDescent="0.25">
      <c r="A1710" t="s">
        <v>3451</v>
      </c>
      <c r="B1710" t="s">
        <v>3452</v>
      </c>
    </row>
    <row r="1711" spans="1:2" x14ac:dyDescent="0.25">
      <c r="A1711" t="s">
        <v>3453</v>
      </c>
      <c r="B1711" t="s">
        <v>3454</v>
      </c>
    </row>
    <row r="1712" spans="1:2" x14ac:dyDescent="0.25">
      <c r="A1712" t="s">
        <v>3455</v>
      </c>
      <c r="B1712" t="s">
        <v>3456</v>
      </c>
    </row>
    <row r="1713" spans="1:2" x14ac:dyDescent="0.25">
      <c r="A1713" t="s">
        <v>3457</v>
      </c>
      <c r="B1713" t="s">
        <v>3458</v>
      </c>
    </row>
    <row r="1714" spans="1:2" x14ac:dyDescent="0.25">
      <c r="A1714" t="s">
        <v>3459</v>
      </c>
      <c r="B1714" t="s">
        <v>3460</v>
      </c>
    </row>
    <row r="1715" spans="1:2" x14ac:dyDescent="0.25">
      <c r="A1715" t="s">
        <v>3461</v>
      </c>
      <c r="B1715" t="s">
        <v>3462</v>
      </c>
    </row>
    <row r="1716" spans="1:2" x14ac:dyDescent="0.25">
      <c r="A1716" t="s">
        <v>3463</v>
      </c>
      <c r="B1716" t="s">
        <v>3464</v>
      </c>
    </row>
    <row r="1717" spans="1:2" x14ac:dyDescent="0.25">
      <c r="A1717" t="s">
        <v>3465</v>
      </c>
      <c r="B1717" t="s">
        <v>3466</v>
      </c>
    </row>
    <row r="1718" spans="1:2" x14ac:dyDescent="0.25">
      <c r="A1718" t="s">
        <v>3467</v>
      </c>
      <c r="B1718" t="s">
        <v>3468</v>
      </c>
    </row>
    <row r="1719" spans="1:2" x14ac:dyDescent="0.25">
      <c r="A1719" t="s">
        <v>3469</v>
      </c>
      <c r="B1719" t="s">
        <v>3470</v>
      </c>
    </row>
    <row r="1720" spans="1:2" x14ac:dyDescent="0.25">
      <c r="A1720" t="s">
        <v>3471</v>
      </c>
      <c r="B1720" t="s">
        <v>3472</v>
      </c>
    </row>
    <row r="1721" spans="1:2" x14ac:dyDescent="0.25">
      <c r="A1721" t="s">
        <v>3473</v>
      </c>
      <c r="B1721" t="s">
        <v>3474</v>
      </c>
    </row>
    <row r="1722" spans="1:2" x14ac:dyDescent="0.25">
      <c r="A1722" t="s">
        <v>3475</v>
      </c>
      <c r="B1722" t="s">
        <v>3476</v>
      </c>
    </row>
    <row r="1723" spans="1:2" x14ac:dyDescent="0.25">
      <c r="A1723" t="s">
        <v>3477</v>
      </c>
      <c r="B1723" t="s">
        <v>3478</v>
      </c>
    </row>
    <row r="1724" spans="1:2" x14ac:dyDescent="0.25">
      <c r="A1724" t="s">
        <v>3479</v>
      </c>
      <c r="B1724" t="s">
        <v>3480</v>
      </c>
    </row>
    <row r="1725" spans="1:2" x14ac:dyDescent="0.25">
      <c r="A1725" t="s">
        <v>3481</v>
      </c>
      <c r="B1725" t="s">
        <v>3482</v>
      </c>
    </row>
    <row r="1726" spans="1:2" x14ac:dyDescent="0.25">
      <c r="A1726" t="s">
        <v>3483</v>
      </c>
      <c r="B1726" t="s">
        <v>3484</v>
      </c>
    </row>
    <row r="1727" spans="1:2" x14ac:dyDescent="0.25">
      <c r="A1727" t="s">
        <v>3485</v>
      </c>
      <c r="B1727" t="s">
        <v>3486</v>
      </c>
    </row>
    <row r="1728" spans="1:2" x14ac:dyDescent="0.25">
      <c r="A1728" t="s">
        <v>3487</v>
      </c>
      <c r="B1728" t="s">
        <v>3488</v>
      </c>
    </row>
    <row r="1729" spans="1:2" x14ac:dyDescent="0.25">
      <c r="A1729" t="s">
        <v>3489</v>
      </c>
      <c r="B1729" t="s">
        <v>3490</v>
      </c>
    </row>
    <row r="1730" spans="1:2" x14ac:dyDescent="0.25">
      <c r="A1730" t="s">
        <v>3491</v>
      </c>
      <c r="B1730" t="s">
        <v>3492</v>
      </c>
    </row>
    <row r="1731" spans="1:2" x14ac:dyDescent="0.25">
      <c r="A1731" t="s">
        <v>3493</v>
      </c>
      <c r="B1731" t="s">
        <v>3494</v>
      </c>
    </row>
    <row r="1732" spans="1:2" x14ac:dyDescent="0.25">
      <c r="A1732" t="s">
        <v>3495</v>
      </c>
      <c r="B1732" t="s">
        <v>3496</v>
      </c>
    </row>
    <row r="1733" spans="1:2" x14ac:dyDescent="0.25">
      <c r="A1733" t="s">
        <v>3497</v>
      </c>
      <c r="B1733" t="s">
        <v>3498</v>
      </c>
    </row>
    <row r="1734" spans="1:2" x14ac:dyDescent="0.25">
      <c r="A1734" t="s">
        <v>3499</v>
      </c>
      <c r="B1734" t="s">
        <v>3500</v>
      </c>
    </row>
    <row r="1735" spans="1:2" x14ac:dyDescent="0.25">
      <c r="A1735" t="s">
        <v>3501</v>
      </c>
      <c r="B1735" t="s">
        <v>3502</v>
      </c>
    </row>
    <row r="1736" spans="1:2" x14ac:dyDescent="0.25">
      <c r="A1736" t="s">
        <v>3503</v>
      </c>
      <c r="B1736" t="s">
        <v>3504</v>
      </c>
    </row>
    <row r="1737" spans="1:2" x14ac:dyDescent="0.25">
      <c r="A1737" t="s">
        <v>3505</v>
      </c>
      <c r="B1737" t="s">
        <v>3506</v>
      </c>
    </row>
    <row r="1738" spans="1:2" x14ac:dyDescent="0.25">
      <c r="A1738" t="s">
        <v>3507</v>
      </c>
      <c r="B1738" t="s">
        <v>3508</v>
      </c>
    </row>
    <row r="1739" spans="1:2" x14ac:dyDescent="0.25">
      <c r="A1739" t="s">
        <v>3509</v>
      </c>
      <c r="B1739" t="s">
        <v>3510</v>
      </c>
    </row>
    <row r="1740" spans="1:2" x14ac:dyDescent="0.25">
      <c r="A1740" t="s">
        <v>3511</v>
      </c>
      <c r="B1740" t="s">
        <v>3512</v>
      </c>
    </row>
    <row r="1741" spans="1:2" x14ac:dyDescent="0.25">
      <c r="A1741" t="s">
        <v>3513</v>
      </c>
      <c r="B1741" t="s">
        <v>3514</v>
      </c>
    </row>
    <row r="1742" spans="1:2" x14ac:dyDescent="0.25">
      <c r="A1742" t="s">
        <v>3515</v>
      </c>
      <c r="B1742" t="s">
        <v>3516</v>
      </c>
    </row>
    <row r="1743" spans="1:2" x14ac:dyDescent="0.25">
      <c r="A1743" t="s">
        <v>3517</v>
      </c>
      <c r="B1743" t="s">
        <v>3518</v>
      </c>
    </row>
    <row r="1744" spans="1:2" x14ac:dyDescent="0.25">
      <c r="A1744" t="s">
        <v>3519</v>
      </c>
      <c r="B1744" t="s">
        <v>3520</v>
      </c>
    </row>
    <row r="1745" spans="1:2" x14ac:dyDescent="0.25">
      <c r="A1745" t="s">
        <v>3521</v>
      </c>
      <c r="B1745" t="s">
        <v>3522</v>
      </c>
    </row>
    <row r="1746" spans="1:2" x14ac:dyDescent="0.25">
      <c r="A1746" t="s">
        <v>3523</v>
      </c>
      <c r="B1746" t="s">
        <v>3524</v>
      </c>
    </row>
    <row r="1747" spans="1:2" x14ac:dyDescent="0.25">
      <c r="A1747" t="s">
        <v>3525</v>
      </c>
      <c r="B1747" t="s">
        <v>3526</v>
      </c>
    </row>
    <row r="1748" spans="1:2" x14ac:dyDescent="0.25">
      <c r="A1748" t="s">
        <v>3527</v>
      </c>
      <c r="B1748" t="s">
        <v>3528</v>
      </c>
    </row>
    <row r="1749" spans="1:2" x14ac:dyDescent="0.25">
      <c r="A1749" t="s">
        <v>3529</v>
      </c>
      <c r="B1749" t="s">
        <v>3530</v>
      </c>
    </row>
    <row r="1750" spans="1:2" x14ac:dyDescent="0.25">
      <c r="A1750" t="s">
        <v>3531</v>
      </c>
      <c r="B1750" t="s">
        <v>3532</v>
      </c>
    </row>
    <row r="1751" spans="1:2" x14ac:dyDescent="0.25">
      <c r="A1751" t="s">
        <v>3533</v>
      </c>
      <c r="B1751" t="s">
        <v>3534</v>
      </c>
    </row>
    <row r="1752" spans="1:2" x14ac:dyDescent="0.25">
      <c r="A1752" t="s">
        <v>3535</v>
      </c>
      <c r="B1752" t="s">
        <v>3536</v>
      </c>
    </row>
    <row r="1753" spans="1:2" x14ac:dyDescent="0.25">
      <c r="A1753" t="s">
        <v>3537</v>
      </c>
      <c r="B1753" t="s">
        <v>3538</v>
      </c>
    </row>
    <row r="1754" spans="1:2" x14ac:dyDescent="0.25">
      <c r="A1754" t="s">
        <v>3539</v>
      </c>
      <c r="B1754" t="s">
        <v>3540</v>
      </c>
    </row>
    <row r="1755" spans="1:2" x14ac:dyDescent="0.25">
      <c r="A1755" t="s">
        <v>3541</v>
      </c>
      <c r="B1755" t="s">
        <v>3542</v>
      </c>
    </row>
    <row r="1756" spans="1:2" x14ac:dyDescent="0.25">
      <c r="A1756" t="s">
        <v>3543</v>
      </c>
      <c r="B1756" t="s">
        <v>3544</v>
      </c>
    </row>
    <row r="1757" spans="1:2" x14ac:dyDescent="0.25">
      <c r="A1757" t="s">
        <v>3545</v>
      </c>
      <c r="B1757" t="s">
        <v>3546</v>
      </c>
    </row>
    <row r="1758" spans="1:2" x14ac:dyDescent="0.25">
      <c r="A1758" t="s">
        <v>3547</v>
      </c>
      <c r="B1758" t="s">
        <v>3548</v>
      </c>
    </row>
    <row r="1759" spans="1:2" x14ac:dyDescent="0.25">
      <c r="A1759" t="s">
        <v>3549</v>
      </c>
      <c r="B1759" t="s">
        <v>3550</v>
      </c>
    </row>
    <row r="1760" spans="1:2" x14ac:dyDescent="0.25">
      <c r="A1760" t="s">
        <v>3551</v>
      </c>
      <c r="B1760" t="s">
        <v>3552</v>
      </c>
    </row>
    <row r="1761" spans="1:2" x14ac:dyDescent="0.25">
      <c r="A1761" t="s">
        <v>3553</v>
      </c>
      <c r="B1761" t="s">
        <v>3554</v>
      </c>
    </row>
    <row r="1762" spans="1:2" x14ac:dyDescent="0.25">
      <c r="A1762" t="s">
        <v>3555</v>
      </c>
      <c r="B1762" t="s">
        <v>3556</v>
      </c>
    </row>
    <row r="1763" spans="1:2" x14ac:dyDescent="0.25">
      <c r="A1763" t="s">
        <v>3557</v>
      </c>
      <c r="B1763" t="s">
        <v>3558</v>
      </c>
    </row>
    <row r="1764" spans="1:2" x14ac:dyDescent="0.25">
      <c r="A1764" t="s">
        <v>3559</v>
      </c>
      <c r="B1764" t="s">
        <v>3560</v>
      </c>
    </row>
    <row r="1765" spans="1:2" x14ac:dyDescent="0.25">
      <c r="A1765" t="s">
        <v>3561</v>
      </c>
      <c r="B1765" t="s">
        <v>3562</v>
      </c>
    </row>
    <row r="1766" spans="1:2" x14ac:dyDescent="0.25">
      <c r="A1766" t="s">
        <v>3563</v>
      </c>
      <c r="B1766" t="s">
        <v>3564</v>
      </c>
    </row>
    <row r="1767" spans="1:2" x14ac:dyDescent="0.25">
      <c r="A1767" t="s">
        <v>3565</v>
      </c>
      <c r="B1767" t="s">
        <v>3566</v>
      </c>
    </row>
    <row r="1768" spans="1:2" x14ac:dyDescent="0.25">
      <c r="A1768" t="s">
        <v>3567</v>
      </c>
      <c r="B1768" t="s">
        <v>3568</v>
      </c>
    </row>
    <row r="1769" spans="1:2" x14ac:dyDescent="0.25">
      <c r="A1769" t="s">
        <v>3569</v>
      </c>
      <c r="B1769" t="s">
        <v>3570</v>
      </c>
    </row>
    <row r="1770" spans="1:2" x14ac:dyDescent="0.25">
      <c r="A1770" t="s">
        <v>3571</v>
      </c>
      <c r="B1770" t="s">
        <v>3572</v>
      </c>
    </row>
    <row r="1771" spans="1:2" x14ac:dyDescent="0.25">
      <c r="A1771" t="s">
        <v>3573</v>
      </c>
      <c r="B1771" t="s">
        <v>3574</v>
      </c>
    </row>
    <row r="1772" spans="1:2" x14ac:dyDescent="0.25">
      <c r="A1772" t="s">
        <v>3575</v>
      </c>
      <c r="B1772" t="s">
        <v>3576</v>
      </c>
    </row>
    <row r="1773" spans="1:2" x14ac:dyDescent="0.25">
      <c r="A1773" t="s">
        <v>3577</v>
      </c>
      <c r="B1773" t="s">
        <v>3578</v>
      </c>
    </row>
    <row r="1774" spans="1:2" x14ac:dyDescent="0.25">
      <c r="A1774" t="s">
        <v>3579</v>
      </c>
      <c r="B1774" t="s">
        <v>3580</v>
      </c>
    </row>
    <row r="1775" spans="1:2" x14ac:dyDescent="0.25">
      <c r="A1775" t="s">
        <v>3581</v>
      </c>
      <c r="B1775" t="s">
        <v>3582</v>
      </c>
    </row>
    <row r="1776" spans="1:2" x14ac:dyDescent="0.25">
      <c r="A1776" t="s">
        <v>3583</v>
      </c>
      <c r="B1776" t="s">
        <v>3584</v>
      </c>
    </row>
    <row r="1777" spans="1:2" x14ac:dyDescent="0.25">
      <c r="A1777" t="s">
        <v>3585</v>
      </c>
      <c r="B1777" t="s">
        <v>3586</v>
      </c>
    </row>
    <row r="1778" spans="1:2" x14ac:dyDescent="0.25">
      <c r="A1778" t="s">
        <v>3587</v>
      </c>
      <c r="B1778" t="s">
        <v>3588</v>
      </c>
    </row>
    <row r="1779" spans="1:2" x14ac:dyDescent="0.25">
      <c r="A1779" t="s">
        <v>3589</v>
      </c>
      <c r="B1779" t="s">
        <v>3590</v>
      </c>
    </row>
    <row r="1780" spans="1:2" x14ac:dyDescent="0.25">
      <c r="A1780" t="s">
        <v>3591</v>
      </c>
      <c r="B1780" t="s">
        <v>3592</v>
      </c>
    </row>
    <row r="1781" spans="1:2" x14ac:dyDescent="0.25">
      <c r="A1781" t="s">
        <v>3593</v>
      </c>
      <c r="B1781" t="s">
        <v>3594</v>
      </c>
    </row>
    <row r="1782" spans="1:2" x14ac:dyDescent="0.25">
      <c r="A1782" t="s">
        <v>3595</v>
      </c>
      <c r="B1782" t="s">
        <v>3596</v>
      </c>
    </row>
    <row r="1783" spans="1:2" x14ac:dyDescent="0.25">
      <c r="A1783" t="s">
        <v>3597</v>
      </c>
      <c r="B1783" t="s">
        <v>3598</v>
      </c>
    </row>
    <row r="1784" spans="1:2" x14ac:dyDescent="0.25">
      <c r="A1784" t="s">
        <v>3599</v>
      </c>
      <c r="B1784" t="s">
        <v>3600</v>
      </c>
    </row>
    <row r="1785" spans="1:2" x14ac:dyDescent="0.25">
      <c r="A1785" t="s">
        <v>3601</v>
      </c>
      <c r="B1785" t="s">
        <v>3602</v>
      </c>
    </row>
    <row r="1786" spans="1:2" x14ac:dyDescent="0.25">
      <c r="A1786" t="s">
        <v>3603</v>
      </c>
      <c r="B1786" t="s">
        <v>3604</v>
      </c>
    </row>
    <row r="1787" spans="1:2" x14ac:dyDescent="0.25">
      <c r="A1787" t="s">
        <v>3605</v>
      </c>
      <c r="B1787" t="s">
        <v>3606</v>
      </c>
    </row>
    <row r="1788" spans="1:2" x14ac:dyDescent="0.25">
      <c r="A1788" t="s">
        <v>3607</v>
      </c>
      <c r="B1788" t="s">
        <v>3608</v>
      </c>
    </row>
    <row r="1789" spans="1:2" x14ac:dyDescent="0.25">
      <c r="A1789" t="s">
        <v>3609</v>
      </c>
      <c r="B1789" t="s">
        <v>3610</v>
      </c>
    </row>
    <row r="1790" spans="1:2" x14ac:dyDescent="0.25">
      <c r="A1790" t="s">
        <v>3611</v>
      </c>
      <c r="B1790" t="s">
        <v>3612</v>
      </c>
    </row>
    <row r="1791" spans="1:2" x14ac:dyDescent="0.25">
      <c r="A1791" t="s">
        <v>3613</v>
      </c>
      <c r="B1791" t="s">
        <v>3614</v>
      </c>
    </row>
    <row r="1792" spans="1:2" x14ac:dyDescent="0.25">
      <c r="A1792" t="s">
        <v>3615</v>
      </c>
      <c r="B1792" t="s">
        <v>3616</v>
      </c>
    </row>
    <row r="1793" spans="1:2" x14ac:dyDescent="0.25">
      <c r="A1793" t="s">
        <v>3617</v>
      </c>
      <c r="B1793" t="s">
        <v>3618</v>
      </c>
    </row>
    <row r="1794" spans="1:2" x14ac:dyDescent="0.25">
      <c r="A1794" t="s">
        <v>3619</v>
      </c>
      <c r="B1794" t="s">
        <v>3620</v>
      </c>
    </row>
    <row r="1795" spans="1:2" x14ac:dyDescent="0.25">
      <c r="A1795" t="s">
        <v>3621</v>
      </c>
      <c r="B1795" t="s">
        <v>3622</v>
      </c>
    </row>
    <row r="1796" spans="1:2" x14ac:dyDescent="0.25">
      <c r="A1796" t="s">
        <v>3623</v>
      </c>
      <c r="B1796" t="s">
        <v>3624</v>
      </c>
    </row>
    <row r="1797" spans="1:2" x14ac:dyDescent="0.25">
      <c r="A1797" t="s">
        <v>3625</v>
      </c>
      <c r="B1797" t="s">
        <v>3626</v>
      </c>
    </row>
    <row r="1798" spans="1:2" x14ac:dyDescent="0.25">
      <c r="A1798" t="s">
        <v>3627</v>
      </c>
      <c r="B1798" t="s">
        <v>3628</v>
      </c>
    </row>
    <row r="1799" spans="1:2" x14ac:dyDescent="0.25">
      <c r="A1799" t="s">
        <v>3629</v>
      </c>
      <c r="B1799" t="s">
        <v>3630</v>
      </c>
    </row>
    <row r="1800" spans="1:2" x14ac:dyDescent="0.25">
      <c r="A1800" t="s">
        <v>3631</v>
      </c>
      <c r="B1800" t="s">
        <v>3632</v>
      </c>
    </row>
    <row r="1801" spans="1:2" x14ac:dyDescent="0.25">
      <c r="A1801" t="s">
        <v>3633</v>
      </c>
      <c r="B1801" t="s">
        <v>3634</v>
      </c>
    </row>
    <row r="1802" spans="1:2" x14ac:dyDescent="0.25">
      <c r="A1802" t="s">
        <v>3635</v>
      </c>
      <c r="B1802" t="s">
        <v>3636</v>
      </c>
    </row>
    <row r="1803" spans="1:2" x14ac:dyDescent="0.25">
      <c r="A1803" t="s">
        <v>3637</v>
      </c>
      <c r="B1803" t="s">
        <v>3638</v>
      </c>
    </row>
    <row r="1804" spans="1:2" x14ac:dyDescent="0.25">
      <c r="A1804" t="s">
        <v>3639</v>
      </c>
      <c r="B1804" t="s">
        <v>3640</v>
      </c>
    </row>
    <row r="1805" spans="1:2" x14ac:dyDescent="0.25">
      <c r="A1805" t="s">
        <v>3641</v>
      </c>
      <c r="B1805" t="s">
        <v>3642</v>
      </c>
    </row>
    <row r="1806" spans="1:2" x14ac:dyDescent="0.25">
      <c r="A1806" t="s">
        <v>3643</v>
      </c>
      <c r="B1806" t="s">
        <v>3644</v>
      </c>
    </row>
    <row r="1807" spans="1:2" x14ac:dyDescent="0.25">
      <c r="A1807" t="s">
        <v>3645</v>
      </c>
      <c r="B1807" t="s">
        <v>3646</v>
      </c>
    </row>
    <row r="1808" spans="1:2" x14ac:dyDescent="0.25">
      <c r="A1808" t="s">
        <v>3647</v>
      </c>
      <c r="B1808" t="s">
        <v>3648</v>
      </c>
    </row>
    <row r="1809" spans="1:2" x14ac:dyDescent="0.25">
      <c r="A1809" t="s">
        <v>3649</v>
      </c>
      <c r="B1809" t="s">
        <v>3650</v>
      </c>
    </row>
    <row r="1810" spans="1:2" x14ac:dyDescent="0.25">
      <c r="A1810" t="s">
        <v>3651</v>
      </c>
      <c r="B1810" t="s">
        <v>3652</v>
      </c>
    </row>
    <row r="1811" spans="1:2" x14ac:dyDescent="0.25">
      <c r="A1811" t="s">
        <v>3653</v>
      </c>
      <c r="B1811" t="s">
        <v>3654</v>
      </c>
    </row>
    <row r="1812" spans="1:2" x14ac:dyDescent="0.25">
      <c r="A1812" t="s">
        <v>3655</v>
      </c>
      <c r="B1812" t="s">
        <v>3656</v>
      </c>
    </row>
    <row r="1813" spans="1:2" x14ac:dyDescent="0.25">
      <c r="A1813" t="s">
        <v>3657</v>
      </c>
      <c r="B1813" t="s">
        <v>3658</v>
      </c>
    </row>
    <row r="1814" spans="1:2" x14ac:dyDescent="0.25">
      <c r="A1814" t="s">
        <v>3659</v>
      </c>
      <c r="B1814" t="s">
        <v>3660</v>
      </c>
    </row>
    <row r="1815" spans="1:2" x14ac:dyDescent="0.25">
      <c r="A1815" t="s">
        <v>3661</v>
      </c>
      <c r="B1815" t="s">
        <v>3662</v>
      </c>
    </row>
    <row r="1816" spans="1:2" x14ac:dyDescent="0.25">
      <c r="A1816" t="s">
        <v>3663</v>
      </c>
      <c r="B1816" t="s">
        <v>3664</v>
      </c>
    </row>
    <row r="1817" spans="1:2" x14ac:dyDescent="0.25">
      <c r="A1817" t="s">
        <v>3665</v>
      </c>
      <c r="B1817" t="s">
        <v>3666</v>
      </c>
    </row>
    <row r="1818" spans="1:2" x14ac:dyDescent="0.25">
      <c r="A1818" t="s">
        <v>3667</v>
      </c>
      <c r="B1818" t="s">
        <v>3668</v>
      </c>
    </row>
    <row r="1819" spans="1:2" x14ac:dyDescent="0.25">
      <c r="A1819" t="s">
        <v>3669</v>
      </c>
      <c r="B1819" t="s">
        <v>3670</v>
      </c>
    </row>
  </sheetData>
  <dataValidations count="1">
    <dataValidation allowBlank="1" showInputMessage="1" showErrorMessage="1" prompt="ICD10 Key. ICD10 Categories and Descriptions" sqref="A1" xr:uid="{26EC4C5C-9032-4211-BB29-1F373A192146}"/>
  </dataValidation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A3822"/>
  <sheetViews>
    <sheetView topLeftCell="BK1" workbookViewId="0">
      <selection activeCell="BQ12" sqref="BQ12"/>
    </sheetView>
  </sheetViews>
  <sheetFormatPr defaultColWidth="28.7109375" defaultRowHeight="15" x14ac:dyDescent="0.25"/>
  <cols>
    <col min="4" max="5" width="28.7109375" style="1"/>
    <col min="27" max="27" width="255.7109375" bestFit="1" customWidth="1"/>
    <col min="67" max="78" width="28.7109375" customWidth="1"/>
    <col min="89" max="89" width="34" customWidth="1"/>
    <col min="119" max="156" width="28.7109375" customWidth="1"/>
  </cols>
  <sheetData>
    <row r="1" spans="1:113" x14ac:dyDescent="0.25">
      <c r="A1" t="s">
        <v>3693</v>
      </c>
      <c r="B1" t="s">
        <v>3694</v>
      </c>
      <c r="C1" t="s">
        <v>3695</v>
      </c>
      <c r="D1" t="s">
        <v>3696</v>
      </c>
      <c r="E1" t="s">
        <v>3697</v>
      </c>
      <c r="F1" t="s">
        <v>3698</v>
      </c>
      <c r="G1" t="s">
        <v>3699</v>
      </c>
      <c r="H1" t="s">
        <v>3700</v>
      </c>
      <c r="I1" t="s">
        <v>3701</v>
      </c>
      <c r="J1" t="s">
        <v>3702</v>
      </c>
      <c r="K1" t="s">
        <v>3703</v>
      </c>
      <c r="L1" t="s">
        <v>3704</v>
      </c>
      <c r="M1" t="s">
        <v>3705</v>
      </c>
      <c r="N1" t="s">
        <v>3706</v>
      </c>
      <c r="O1" t="s">
        <v>3707</v>
      </c>
      <c r="P1" t="s">
        <v>3708</v>
      </c>
      <c r="Q1" t="s">
        <v>3709</v>
      </c>
      <c r="R1" t="s">
        <v>3710</v>
      </c>
      <c r="S1" t="s">
        <v>3711</v>
      </c>
      <c r="T1" t="s">
        <v>3712</v>
      </c>
      <c r="U1" t="s">
        <v>3713</v>
      </c>
      <c r="V1" t="s">
        <v>3714</v>
      </c>
      <c r="W1" t="s">
        <v>3715</v>
      </c>
      <c r="X1" t="s">
        <v>3716</v>
      </c>
      <c r="Y1" t="s">
        <v>3717</v>
      </c>
      <c r="Z1" t="s">
        <v>3718</v>
      </c>
      <c r="AA1" t="s">
        <v>3719</v>
      </c>
      <c r="AB1" t="s">
        <v>3720</v>
      </c>
      <c r="AC1" t="s">
        <v>3721</v>
      </c>
      <c r="AD1" t="s">
        <v>3722</v>
      </c>
      <c r="AE1" t="s">
        <v>3723</v>
      </c>
      <c r="AF1" t="s">
        <v>3724</v>
      </c>
      <c r="AG1" t="s">
        <v>3725</v>
      </c>
      <c r="AH1" t="s">
        <v>3726</v>
      </c>
      <c r="AI1" t="s">
        <v>3727</v>
      </c>
      <c r="AJ1" t="s">
        <v>3728</v>
      </c>
      <c r="AK1" t="s">
        <v>3729</v>
      </c>
      <c r="AL1" t="s">
        <v>3730</v>
      </c>
      <c r="AM1" t="s">
        <v>3731</v>
      </c>
      <c r="AN1" t="s">
        <v>3732</v>
      </c>
      <c r="AO1" t="s">
        <v>3733</v>
      </c>
      <c r="AP1" t="s">
        <v>3734</v>
      </c>
      <c r="AQ1" t="s">
        <v>3735</v>
      </c>
      <c r="AR1" t="s">
        <v>3736</v>
      </c>
      <c r="AS1" t="s">
        <v>3737</v>
      </c>
      <c r="AT1" t="s">
        <v>3738</v>
      </c>
      <c r="AU1" t="s">
        <v>3739</v>
      </c>
      <c r="AV1" t="s">
        <v>3740</v>
      </c>
      <c r="AW1" t="s">
        <v>3741</v>
      </c>
      <c r="AX1" t="s">
        <v>3742</v>
      </c>
      <c r="AY1" t="s">
        <v>3743</v>
      </c>
      <c r="AZ1" t="s">
        <v>3744</v>
      </c>
      <c r="BA1" t="s">
        <v>3745</v>
      </c>
      <c r="BB1" t="s">
        <v>3746</v>
      </c>
      <c r="BC1" t="s">
        <v>3747</v>
      </c>
      <c r="BD1" t="s">
        <v>3748</v>
      </c>
      <c r="BE1" t="s">
        <v>3749</v>
      </c>
      <c r="BF1" t="s">
        <v>3750</v>
      </c>
      <c r="BG1" t="s">
        <v>3751</v>
      </c>
      <c r="BH1" t="s">
        <v>3752</v>
      </c>
      <c r="BI1" t="s">
        <v>3753</v>
      </c>
      <c r="BJ1" t="s">
        <v>3754</v>
      </c>
      <c r="BK1" t="s">
        <v>3755</v>
      </c>
      <c r="BL1" t="s">
        <v>3756</v>
      </c>
      <c r="BM1" t="s">
        <v>3757</v>
      </c>
      <c r="BN1" t="s">
        <v>3758</v>
      </c>
      <c r="BO1" t="s">
        <v>3759</v>
      </c>
      <c r="BP1" t="s">
        <v>3760</v>
      </c>
      <c r="BQ1" t="s">
        <v>3761</v>
      </c>
      <c r="BR1" t="s">
        <v>3762</v>
      </c>
      <c r="BS1" t="s">
        <v>3763</v>
      </c>
      <c r="BT1" t="s">
        <v>3764</v>
      </c>
      <c r="BU1" t="s">
        <v>3765</v>
      </c>
      <c r="BV1" t="s">
        <v>3766</v>
      </c>
      <c r="BW1" t="s">
        <v>3767</v>
      </c>
      <c r="BX1" t="s">
        <v>3768</v>
      </c>
      <c r="BY1" t="s">
        <v>3769</v>
      </c>
      <c r="BZ1" t="s">
        <v>3770</v>
      </c>
      <c r="CA1" t="s">
        <v>3771</v>
      </c>
      <c r="CB1" t="s">
        <v>3772</v>
      </c>
      <c r="CC1" t="s">
        <v>3773</v>
      </c>
      <c r="CD1" t="s">
        <v>3774</v>
      </c>
      <c r="CE1" t="s">
        <v>3775</v>
      </c>
      <c r="CF1" t="s">
        <v>3776</v>
      </c>
      <c r="CG1" t="s">
        <v>3777</v>
      </c>
      <c r="CH1" t="s">
        <v>3778</v>
      </c>
      <c r="CI1" t="s">
        <v>3779</v>
      </c>
      <c r="CJ1" t="s">
        <v>3780</v>
      </c>
      <c r="CK1" t="s">
        <v>3781</v>
      </c>
      <c r="CL1" t="s">
        <v>3782</v>
      </c>
      <c r="CM1" t="s">
        <v>3783</v>
      </c>
      <c r="CN1" t="s">
        <v>3784</v>
      </c>
      <c r="CO1" t="s">
        <v>3785</v>
      </c>
      <c r="CP1" t="s">
        <v>3786</v>
      </c>
      <c r="CQ1" t="s">
        <v>3787</v>
      </c>
      <c r="CR1" t="s">
        <v>3788</v>
      </c>
      <c r="CS1" t="s">
        <v>3789</v>
      </c>
      <c r="CT1" t="s">
        <v>3790</v>
      </c>
      <c r="CU1" t="s">
        <v>3791</v>
      </c>
      <c r="CV1" t="s">
        <v>3792</v>
      </c>
      <c r="CW1" t="s">
        <v>3793</v>
      </c>
      <c r="CX1" t="s">
        <v>3794</v>
      </c>
      <c r="CY1" t="s">
        <v>3795</v>
      </c>
      <c r="CZ1" t="s">
        <v>3796</v>
      </c>
      <c r="DA1" t="s">
        <v>3797</v>
      </c>
      <c r="DB1" t="s">
        <v>3798</v>
      </c>
      <c r="DC1" t="s">
        <v>3799</v>
      </c>
      <c r="DD1" t="s">
        <v>3800</v>
      </c>
      <c r="DE1" t="s">
        <v>3801</v>
      </c>
      <c r="DF1" t="s">
        <v>1</v>
      </c>
      <c r="DG1" t="s">
        <v>2</v>
      </c>
      <c r="DH1" t="s">
        <v>3</v>
      </c>
      <c r="DI1" t="s">
        <v>0</v>
      </c>
    </row>
    <row r="2" spans="1:113" x14ac:dyDescent="0.25">
      <c r="A2" t="s">
        <v>3802</v>
      </c>
      <c r="B2" t="s">
        <v>3803</v>
      </c>
      <c r="C2" t="s">
        <v>14</v>
      </c>
      <c r="D2" t="s">
        <v>3804</v>
      </c>
      <c r="E2" t="s">
        <v>3804</v>
      </c>
      <c r="F2" t="s">
        <v>3805</v>
      </c>
      <c r="G2" t="s">
        <v>3806</v>
      </c>
      <c r="H2" s="27">
        <v>45818.566203703696</v>
      </c>
      <c r="I2" t="s">
        <v>3807</v>
      </c>
      <c r="J2" t="s">
        <v>3808</v>
      </c>
      <c r="K2" t="s">
        <v>3809</v>
      </c>
      <c r="L2" t="s">
        <v>3810</v>
      </c>
      <c r="M2" t="s">
        <v>3811</v>
      </c>
      <c r="N2" t="s">
        <v>3812</v>
      </c>
      <c r="O2" t="s">
        <v>3813</v>
      </c>
      <c r="P2" t="s">
        <v>3814</v>
      </c>
      <c r="Q2" t="s">
        <v>3815</v>
      </c>
      <c r="R2" t="s">
        <v>3816</v>
      </c>
      <c r="S2" t="s">
        <v>3817</v>
      </c>
      <c r="T2" t="s">
        <v>3818</v>
      </c>
      <c r="U2" t="s">
        <v>3819</v>
      </c>
      <c r="V2" t="s">
        <v>3820</v>
      </c>
      <c r="W2" s="27">
        <v>45818.564224537004</v>
      </c>
      <c r="X2" t="s">
        <v>4</v>
      </c>
      <c r="Y2">
        <v>2025</v>
      </c>
      <c r="Z2">
        <v>6</v>
      </c>
      <c r="AA2" t="s">
        <v>3821</v>
      </c>
      <c r="AB2" t="s">
        <v>3822</v>
      </c>
      <c r="AC2" t="s">
        <v>3823</v>
      </c>
      <c r="AD2" t="s">
        <v>3824</v>
      </c>
      <c r="AE2" t="s">
        <v>3825</v>
      </c>
      <c r="AF2" t="s">
        <v>3821</v>
      </c>
      <c r="AG2">
        <v>12243</v>
      </c>
      <c r="AH2" t="s">
        <v>3821</v>
      </c>
      <c r="AI2" t="s">
        <v>3821</v>
      </c>
      <c r="AJ2" t="s">
        <v>3825</v>
      </c>
      <c r="AK2" t="s">
        <v>3825</v>
      </c>
      <c r="AL2" t="s">
        <v>3826</v>
      </c>
      <c r="AM2" t="s">
        <v>3827</v>
      </c>
      <c r="AN2" t="s">
        <v>3828</v>
      </c>
      <c r="AO2" s="27">
        <v>22546</v>
      </c>
      <c r="AP2">
        <v>63</v>
      </c>
      <c r="AQ2" t="s">
        <v>3829</v>
      </c>
      <c r="AR2" t="s">
        <v>3826</v>
      </c>
      <c r="AS2" t="s">
        <v>3830</v>
      </c>
      <c r="AT2" t="s">
        <v>3831</v>
      </c>
      <c r="AU2" t="s">
        <v>3832</v>
      </c>
      <c r="AV2" t="s">
        <v>3833</v>
      </c>
      <c r="AW2" t="s">
        <v>3834</v>
      </c>
      <c r="AX2" t="s">
        <v>3835</v>
      </c>
      <c r="AY2" t="s">
        <v>3836</v>
      </c>
      <c r="AZ2" t="s">
        <v>3826</v>
      </c>
      <c r="BA2" t="s">
        <v>3837</v>
      </c>
      <c r="BB2" t="s">
        <v>3814</v>
      </c>
      <c r="BC2" t="s">
        <v>3838</v>
      </c>
      <c r="BD2" t="s">
        <v>3839</v>
      </c>
      <c r="BE2" t="s">
        <v>3804</v>
      </c>
      <c r="BF2" t="s">
        <v>3817</v>
      </c>
      <c r="BG2" t="s">
        <v>3840</v>
      </c>
      <c r="BH2" t="s">
        <v>3818</v>
      </c>
      <c r="BI2" t="s">
        <v>3816</v>
      </c>
      <c r="BJ2" t="s">
        <v>3841</v>
      </c>
      <c r="BK2" t="s">
        <v>4</v>
      </c>
      <c r="BL2" t="s">
        <v>3841</v>
      </c>
      <c r="BM2" t="s">
        <v>3842</v>
      </c>
      <c r="BN2" t="s">
        <v>3843</v>
      </c>
      <c r="BO2" t="s">
        <v>3844</v>
      </c>
      <c r="BP2">
        <v>-1</v>
      </c>
      <c r="BQ2">
        <v>3.9351851851851901E-4</v>
      </c>
      <c r="BR2" t="s">
        <v>3825</v>
      </c>
      <c r="BS2" t="s">
        <v>3845</v>
      </c>
      <c r="BT2" t="s">
        <v>3825</v>
      </c>
      <c r="BU2" t="s">
        <v>3825</v>
      </c>
      <c r="BV2" t="s">
        <v>3825</v>
      </c>
      <c r="BW2" t="s">
        <v>3825</v>
      </c>
      <c r="BX2" t="s">
        <v>3825</v>
      </c>
      <c r="BY2" t="s">
        <v>3846</v>
      </c>
      <c r="BZ2" t="s">
        <v>3847</v>
      </c>
      <c r="CA2" t="s">
        <v>3848</v>
      </c>
      <c r="CB2" t="s">
        <v>3849</v>
      </c>
      <c r="CC2" t="s">
        <v>3825</v>
      </c>
      <c r="CD2" t="s">
        <v>3825</v>
      </c>
      <c r="CE2" t="s">
        <v>3825</v>
      </c>
      <c r="CF2" t="s">
        <v>3825</v>
      </c>
      <c r="CG2" t="s">
        <v>3825</v>
      </c>
      <c r="CH2" t="s">
        <v>3825</v>
      </c>
      <c r="CI2" t="s">
        <v>3850</v>
      </c>
      <c r="CJ2" t="s">
        <v>3851</v>
      </c>
      <c r="CK2" t="s">
        <v>3852</v>
      </c>
      <c r="CL2" t="s">
        <v>3853</v>
      </c>
      <c r="CM2">
        <v>0</v>
      </c>
      <c r="CN2">
        <v>0</v>
      </c>
      <c r="CO2">
        <v>0</v>
      </c>
      <c r="CP2">
        <v>0</v>
      </c>
      <c r="CQ2">
        <v>0</v>
      </c>
      <c r="CR2">
        <v>0</v>
      </c>
      <c r="CS2">
        <v>0</v>
      </c>
      <c r="CT2">
        <v>1</v>
      </c>
      <c r="CU2">
        <v>0</v>
      </c>
      <c r="CV2">
        <v>0</v>
      </c>
      <c r="CW2">
        <v>1</v>
      </c>
      <c r="CX2" t="s">
        <v>33</v>
      </c>
      <c r="CY2" t="s">
        <v>3814</v>
      </c>
      <c r="CZ2">
        <v>0</v>
      </c>
      <c r="DA2" t="s">
        <v>14</v>
      </c>
      <c r="DB2" t="s">
        <v>14</v>
      </c>
      <c r="DC2" t="s">
        <v>14</v>
      </c>
      <c r="DD2" t="s">
        <v>14</v>
      </c>
      <c r="DE2">
        <v>3.9351851851851901E-4</v>
      </c>
      <c r="DF2" t="s">
        <v>4</v>
      </c>
      <c r="DG2">
        <v>0</v>
      </c>
      <c r="DH2">
        <v>1</v>
      </c>
      <c r="DI2">
        <v>1</v>
      </c>
    </row>
    <row r="3" spans="1:113" x14ac:dyDescent="0.25">
      <c r="A3" t="s">
        <v>3802</v>
      </c>
      <c r="B3" t="s">
        <v>3803</v>
      </c>
      <c r="C3" t="s">
        <v>14</v>
      </c>
      <c r="D3" t="s">
        <v>3687</v>
      </c>
      <c r="E3" t="s">
        <v>3687</v>
      </c>
      <c r="F3" t="s">
        <v>3805</v>
      </c>
      <c r="G3" t="s">
        <v>3854</v>
      </c>
      <c r="H3" s="27">
        <v>45828.580543981501</v>
      </c>
      <c r="I3" t="s">
        <v>3855</v>
      </c>
      <c r="J3" t="s">
        <v>3856</v>
      </c>
      <c r="K3" t="s">
        <v>3857</v>
      </c>
      <c r="L3" t="s">
        <v>3810</v>
      </c>
      <c r="M3" t="s">
        <v>3811</v>
      </c>
      <c r="N3" t="s">
        <v>3812</v>
      </c>
      <c r="O3" t="s">
        <v>3813</v>
      </c>
      <c r="P3" t="s">
        <v>3858</v>
      </c>
      <c r="Q3" t="s">
        <v>3859</v>
      </c>
      <c r="R3" t="s">
        <v>3860</v>
      </c>
      <c r="S3" t="s">
        <v>3817</v>
      </c>
      <c r="T3" t="s">
        <v>3861</v>
      </c>
      <c r="U3" t="s">
        <v>3862</v>
      </c>
      <c r="V3" t="s">
        <v>3863</v>
      </c>
      <c r="W3" s="27">
        <v>45828.575150463003</v>
      </c>
      <c r="X3" t="s">
        <v>5</v>
      </c>
      <c r="Y3">
        <v>2025</v>
      </c>
      <c r="Z3">
        <v>6</v>
      </c>
      <c r="AA3" t="s">
        <v>3864</v>
      </c>
      <c r="AB3" t="s">
        <v>3822</v>
      </c>
      <c r="AC3" t="s">
        <v>3823</v>
      </c>
      <c r="AD3" t="s">
        <v>3865</v>
      </c>
      <c r="AE3" t="s">
        <v>3864</v>
      </c>
      <c r="AF3" t="s">
        <v>3825</v>
      </c>
      <c r="AG3">
        <v>2035</v>
      </c>
      <c r="AH3" t="s">
        <v>3866</v>
      </c>
      <c r="AI3" t="s">
        <v>3864</v>
      </c>
      <c r="AJ3" t="s">
        <v>3867</v>
      </c>
      <c r="AK3" t="s">
        <v>3868</v>
      </c>
      <c r="AL3" t="s">
        <v>3826</v>
      </c>
      <c r="AM3" t="s">
        <v>3869</v>
      </c>
      <c r="AN3" t="s">
        <v>3870</v>
      </c>
      <c r="AO3" s="27">
        <v>32470</v>
      </c>
      <c r="AP3">
        <v>36</v>
      </c>
      <c r="AQ3" t="s">
        <v>3871</v>
      </c>
      <c r="AR3" t="s">
        <v>3826</v>
      </c>
      <c r="AS3" t="s">
        <v>3872</v>
      </c>
      <c r="AT3" t="s">
        <v>3873</v>
      </c>
      <c r="AU3" t="s">
        <v>3874</v>
      </c>
      <c r="AV3" t="s">
        <v>3833</v>
      </c>
      <c r="AW3" t="s">
        <v>3875</v>
      </c>
      <c r="AX3" t="s">
        <v>3876</v>
      </c>
      <c r="AY3" t="s">
        <v>3877</v>
      </c>
      <c r="AZ3" t="s">
        <v>3878</v>
      </c>
      <c r="BA3" t="s">
        <v>3879</v>
      </c>
      <c r="BB3" t="s">
        <v>3858</v>
      </c>
      <c r="BC3" t="s">
        <v>3880</v>
      </c>
      <c r="BD3" t="s">
        <v>3881</v>
      </c>
      <c r="BE3" t="s">
        <v>3687</v>
      </c>
      <c r="BF3" t="s">
        <v>3817</v>
      </c>
      <c r="BG3" t="s">
        <v>3882</v>
      </c>
      <c r="BH3" t="s">
        <v>3861</v>
      </c>
      <c r="BI3" t="s">
        <v>3860</v>
      </c>
      <c r="BJ3" t="s">
        <v>3883</v>
      </c>
      <c r="BK3" t="s">
        <v>5</v>
      </c>
      <c r="BL3" t="s">
        <v>5</v>
      </c>
      <c r="BM3" t="s">
        <v>3884</v>
      </c>
      <c r="BN3" t="s">
        <v>3843</v>
      </c>
      <c r="BO3" t="s">
        <v>3844</v>
      </c>
      <c r="BP3">
        <v>0.01</v>
      </c>
      <c r="BQ3">
        <v>0.01</v>
      </c>
      <c r="BR3" t="s">
        <v>3825</v>
      </c>
      <c r="BS3" t="s">
        <v>3885</v>
      </c>
      <c r="BT3" t="s">
        <v>3825</v>
      </c>
      <c r="BU3" t="s">
        <v>3825</v>
      </c>
      <c r="BV3" t="s">
        <v>3825</v>
      </c>
      <c r="BW3" t="s">
        <v>3825</v>
      </c>
      <c r="BX3" t="s">
        <v>3825</v>
      </c>
      <c r="BY3" t="s">
        <v>3846</v>
      </c>
      <c r="BZ3" t="s">
        <v>3886</v>
      </c>
      <c r="CA3" t="s">
        <v>3887</v>
      </c>
      <c r="CB3" t="s">
        <v>3849</v>
      </c>
      <c r="CC3" t="s">
        <v>3886</v>
      </c>
      <c r="CD3" t="s">
        <v>3887</v>
      </c>
      <c r="CE3" t="s">
        <v>3888</v>
      </c>
      <c r="CF3" t="s">
        <v>3825</v>
      </c>
      <c r="CG3" t="s">
        <v>3825</v>
      </c>
      <c r="CH3" t="s">
        <v>3825</v>
      </c>
      <c r="CI3" t="s">
        <v>3889</v>
      </c>
      <c r="CJ3" t="s">
        <v>3890</v>
      </c>
      <c r="CK3" t="s">
        <v>3891</v>
      </c>
      <c r="CL3" t="s">
        <v>14</v>
      </c>
      <c r="CM3" t="s">
        <v>14</v>
      </c>
      <c r="CN3" t="s">
        <v>14</v>
      </c>
      <c r="CO3" t="s">
        <v>14</v>
      </c>
      <c r="CP3" t="s">
        <v>14</v>
      </c>
      <c r="CQ3">
        <v>0</v>
      </c>
      <c r="CR3">
        <v>0</v>
      </c>
      <c r="CS3" t="s">
        <v>14</v>
      </c>
      <c r="CT3" t="s">
        <v>14</v>
      </c>
      <c r="CU3">
        <v>1</v>
      </c>
      <c r="CV3">
        <v>0</v>
      </c>
      <c r="CW3">
        <v>0</v>
      </c>
      <c r="CX3" t="s">
        <v>32</v>
      </c>
      <c r="CY3" t="s">
        <v>3858</v>
      </c>
      <c r="CZ3">
        <v>0</v>
      </c>
      <c r="DA3" t="s">
        <v>14</v>
      </c>
      <c r="DB3" t="s">
        <v>14</v>
      </c>
      <c r="DC3" t="s">
        <v>14</v>
      </c>
      <c r="DD3" t="s">
        <v>14</v>
      </c>
      <c r="DE3">
        <v>4.5138888888888898E-4</v>
      </c>
      <c r="DF3" t="s">
        <v>5</v>
      </c>
      <c r="DG3">
        <v>1</v>
      </c>
      <c r="DH3">
        <v>0</v>
      </c>
      <c r="DI3">
        <v>1</v>
      </c>
    </row>
    <row r="4" spans="1:113" x14ac:dyDescent="0.25">
      <c r="A4" t="s">
        <v>139</v>
      </c>
      <c r="B4" t="s">
        <v>1214</v>
      </c>
      <c r="C4">
        <v>1</v>
      </c>
      <c r="D4" t="s">
        <v>3683</v>
      </c>
      <c r="E4" t="s">
        <v>3683</v>
      </c>
      <c r="F4" t="s">
        <v>3805</v>
      </c>
      <c r="G4" t="s">
        <v>3806</v>
      </c>
      <c r="H4" s="27">
        <v>45805.706435185202</v>
      </c>
      <c r="I4" t="s">
        <v>3892</v>
      </c>
      <c r="J4" t="s">
        <v>3893</v>
      </c>
      <c r="K4" t="s">
        <v>3894</v>
      </c>
      <c r="L4" t="s">
        <v>3810</v>
      </c>
      <c r="M4" t="s">
        <v>3811</v>
      </c>
      <c r="N4" t="s">
        <v>3812</v>
      </c>
      <c r="O4" t="s">
        <v>3895</v>
      </c>
      <c r="P4" t="s">
        <v>3896</v>
      </c>
      <c r="Q4" t="s">
        <v>3897</v>
      </c>
      <c r="R4" t="s">
        <v>3898</v>
      </c>
      <c r="S4" t="s">
        <v>3817</v>
      </c>
      <c r="T4" t="s">
        <v>3861</v>
      </c>
      <c r="U4" t="s">
        <v>3899</v>
      </c>
      <c r="V4" t="s">
        <v>3900</v>
      </c>
      <c r="W4" s="27">
        <v>45805.692499999997</v>
      </c>
      <c r="X4" t="s">
        <v>5</v>
      </c>
      <c r="Y4">
        <v>2025</v>
      </c>
      <c r="Z4">
        <v>5</v>
      </c>
      <c r="AA4" t="s">
        <v>3901</v>
      </c>
      <c r="AB4" t="s">
        <v>29</v>
      </c>
      <c r="AC4" t="s">
        <v>3823</v>
      </c>
      <c r="AD4" t="s">
        <v>3865</v>
      </c>
      <c r="AE4" t="s">
        <v>3901</v>
      </c>
      <c r="AF4" t="s">
        <v>3825</v>
      </c>
      <c r="AG4">
        <v>2035</v>
      </c>
      <c r="AH4" t="s">
        <v>3866</v>
      </c>
      <c r="AI4" t="s">
        <v>3901</v>
      </c>
      <c r="AJ4" t="s">
        <v>3902</v>
      </c>
      <c r="AK4" t="s">
        <v>3903</v>
      </c>
      <c r="AL4" t="s">
        <v>3826</v>
      </c>
      <c r="AM4" t="s">
        <v>3904</v>
      </c>
      <c r="AN4" t="s">
        <v>3905</v>
      </c>
      <c r="AO4" s="27">
        <v>26096</v>
      </c>
      <c r="AP4">
        <v>53</v>
      </c>
      <c r="AQ4" t="s">
        <v>3829</v>
      </c>
      <c r="AR4" t="s">
        <v>3826</v>
      </c>
      <c r="AS4" t="s">
        <v>3906</v>
      </c>
      <c r="AT4" t="s">
        <v>3907</v>
      </c>
      <c r="AU4" t="s">
        <v>3908</v>
      </c>
      <c r="AV4" t="s">
        <v>3896</v>
      </c>
      <c r="AW4" t="s">
        <v>3909</v>
      </c>
      <c r="AX4" t="s">
        <v>3910</v>
      </c>
      <c r="AY4" t="s">
        <v>3911</v>
      </c>
      <c r="AZ4" t="s">
        <v>3826</v>
      </c>
      <c r="BA4" t="s">
        <v>3837</v>
      </c>
      <c r="BB4" t="s">
        <v>3896</v>
      </c>
      <c r="BC4" t="s">
        <v>3912</v>
      </c>
      <c r="BD4" t="s">
        <v>3913</v>
      </c>
      <c r="BE4" t="s">
        <v>3683</v>
      </c>
      <c r="BF4" t="s">
        <v>3817</v>
      </c>
      <c r="BG4" t="s">
        <v>3882</v>
      </c>
      <c r="BH4" t="s">
        <v>3861</v>
      </c>
      <c r="BI4" t="s">
        <v>3898</v>
      </c>
      <c r="BJ4" t="s">
        <v>3914</v>
      </c>
      <c r="BK4" t="s">
        <v>5</v>
      </c>
      <c r="BL4" t="s">
        <v>3914</v>
      </c>
      <c r="BM4" t="s">
        <v>3884</v>
      </c>
      <c r="BN4" t="s">
        <v>3843</v>
      </c>
      <c r="BO4" t="s">
        <v>3915</v>
      </c>
      <c r="BP4">
        <v>0.03</v>
      </c>
      <c r="BQ4">
        <v>0.03</v>
      </c>
      <c r="BR4" t="s">
        <v>3825</v>
      </c>
      <c r="BS4" t="s">
        <v>3916</v>
      </c>
      <c r="BT4" t="s">
        <v>3825</v>
      </c>
      <c r="BU4" t="s">
        <v>3825</v>
      </c>
      <c r="BV4" t="s">
        <v>3825</v>
      </c>
      <c r="BW4" t="s">
        <v>3825</v>
      </c>
      <c r="BX4" t="s">
        <v>3825</v>
      </c>
      <c r="BY4" t="s">
        <v>3846</v>
      </c>
      <c r="BZ4" t="s">
        <v>3917</v>
      </c>
      <c r="CA4" t="s">
        <v>3918</v>
      </c>
      <c r="CB4" t="s">
        <v>3849</v>
      </c>
      <c r="CC4" t="s">
        <v>3917</v>
      </c>
      <c r="CD4" t="s">
        <v>3918</v>
      </c>
      <c r="CE4" t="s">
        <v>3888</v>
      </c>
      <c r="CF4" t="s">
        <v>3825</v>
      </c>
      <c r="CG4" t="s">
        <v>3825</v>
      </c>
      <c r="CH4" t="s">
        <v>3825</v>
      </c>
      <c r="CI4" t="s">
        <v>3919</v>
      </c>
      <c r="CJ4" t="s">
        <v>3920</v>
      </c>
      <c r="CK4" t="s">
        <v>3921</v>
      </c>
      <c r="CL4" t="s">
        <v>14</v>
      </c>
      <c r="CM4" t="s">
        <v>14</v>
      </c>
      <c r="CN4" t="s">
        <v>14</v>
      </c>
      <c r="CO4" t="s">
        <v>14</v>
      </c>
      <c r="CP4" t="s">
        <v>14</v>
      </c>
      <c r="CQ4">
        <v>0</v>
      </c>
      <c r="CR4">
        <v>0</v>
      </c>
      <c r="CS4" t="s">
        <v>14</v>
      </c>
      <c r="CT4" t="s">
        <v>14</v>
      </c>
      <c r="CU4">
        <v>0</v>
      </c>
      <c r="CV4">
        <v>0</v>
      </c>
      <c r="CW4">
        <v>1</v>
      </c>
      <c r="CX4" t="s">
        <v>33</v>
      </c>
      <c r="CY4" t="s">
        <v>3896</v>
      </c>
      <c r="CZ4">
        <v>0</v>
      </c>
      <c r="DA4" t="s">
        <v>14</v>
      </c>
      <c r="DB4" t="s">
        <v>14</v>
      </c>
      <c r="DC4" t="s">
        <v>14</v>
      </c>
      <c r="DD4" t="s">
        <v>14</v>
      </c>
      <c r="DE4">
        <v>1.90972222222222E-3</v>
      </c>
      <c r="DF4" t="s">
        <v>5</v>
      </c>
      <c r="DG4">
        <v>1</v>
      </c>
      <c r="DH4">
        <v>0</v>
      </c>
      <c r="DI4">
        <v>1</v>
      </c>
    </row>
    <row r="5" spans="1:113" x14ac:dyDescent="0.25">
      <c r="A5" t="s">
        <v>139</v>
      </c>
      <c r="B5" t="s">
        <v>1214</v>
      </c>
      <c r="C5">
        <v>1</v>
      </c>
      <c r="D5" t="s">
        <v>3683</v>
      </c>
      <c r="E5" t="s">
        <v>3683</v>
      </c>
      <c r="F5" t="s">
        <v>3805</v>
      </c>
      <c r="G5" t="s">
        <v>3806</v>
      </c>
      <c r="H5" s="27">
        <v>45826.608796296299</v>
      </c>
      <c r="I5" t="s">
        <v>3922</v>
      </c>
      <c r="J5" t="s">
        <v>3923</v>
      </c>
      <c r="K5" t="s">
        <v>3924</v>
      </c>
      <c r="L5" t="s">
        <v>3810</v>
      </c>
      <c r="M5" t="s">
        <v>3811</v>
      </c>
      <c r="N5" t="s">
        <v>3812</v>
      </c>
      <c r="O5" t="s">
        <v>3925</v>
      </c>
      <c r="P5" t="s">
        <v>3926</v>
      </c>
      <c r="Q5" t="s">
        <v>3927</v>
      </c>
      <c r="R5" t="s">
        <v>3898</v>
      </c>
      <c r="S5" t="s">
        <v>3817</v>
      </c>
      <c r="T5" t="s">
        <v>3818</v>
      </c>
      <c r="U5" t="s">
        <v>3928</v>
      </c>
      <c r="V5" t="s">
        <v>3928</v>
      </c>
      <c r="W5" s="27">
        <v>45821.302743055603</v>
      </c>
      <c r="X5" t="s">
        <v>4</v>
      </c>
      <c r="Y5">
        <v>2025</v>
      </c>
      <c r="Z5">
        <v>6</v>
      </c>
      <c r="AA5" t="s">
        <v>3929</v>
      </c>
      <c r="AB5" t="s">
        <v>29</v>
      </c>
      <c r="AC5" t="s">
        <v>3823</v>
      </c>
      <c r="AD5" t="s">
        <v>3865</v>
      </c>
      <c r="AE5" t="s">
        <v>3825</v>
      </c>
      <c r="AF5" t="s">
        <v>3929</v>
      </c>
      <c r="AG5">
        <v>179985</v>
      </c>
      <c r="AH5" t="s">
        <v>3930</v>
      </c>
      <c r="AI5" t="s">
        <v>3929</v>
      </c>
      <c r="AJ5" t="s">
        <v>3825</v>
      </c>
      <c r="AK5" t="s">
        <v>3825</v>
      </c>
      <c r="AL5" t="s">
        <v>3826</v>
      </c>
      <c r="AM5" t="s">
        <v>3931</v>
      </c>
      <c r="AN5" t="s">
        <v>3932</v>
      </c>
      <c r="AO5" s="27">
        <v>23840</v>
      </c>
      <c r="AP5">
        <v>60</v>
      </c>
      <c r="AQ5" t="s">
        <v>3871</v>
      </c>
      <c r="AR5" t="s">
        <v>3826</v>
      </c>
      <c r="AS5" t="s">
        <v>3906</v>
      </c>
      <c r="AT5" t="s">
        <v>3907</v>
      </c>
      <c r="AU5" t="s">
        <v>3933</v>
      </c>
      <c r="AV5" t="s">
        <v>3926</v>
      </c>
      <c r="AW5" t="s">
        <v>3934</v>
      </c>
      <c r="AX5" t="s">
        <v>3935</v>
      </c>
      <c r="AY5" t="s">
        <v>3836</v>
      </c>
      <c r="AZ5" t="s">
        <v>3826</v>
      </c>
      <c r="BA5" t="s">
        <v>3837</v>
      </c>
      <c r="BB5" t="s">
        <v>3926</v>
      </c>
      <c r="BC5" t="s">
        <v>3912</v>
      </c>
      <c r="BD5" t="s">
        <v>3913</v>
      </c>
      <c r="BE5" t="s">
        <v>3683</v>
      </c>
      <c r="BF5" t="s">
        <v>3817</v>
      </c>
      <c r="BG5" t="s">
        <v>3840</v>
      </c>
      <c r="BH5" t="s">
        <v>3818</v>
      </c>
      <c r="BI5" t="s">
        <v>3898</v>
      </c>
      <c r="BJ5" t="s">
        <v>4</v>
      </c>
      <c r="BK5" t="s">
        <v>4</v>
      </c>
      <c r="BL5" t="s">
        <v>4</v>
      </c>
      <c r="BM5" t="s">
        <v>3842</v>
      </c>
      <c r="BN5" t="s">
        <v>3843</v>
      </c>
      <c r="BO5" t="s">
        <v>3936</v>
      </c>
      <c r="BP5">
        <v>0.11</v>
      </c>
      <c r="BQ5">
        <v>0.11</v>
      </c>
      <c r="BR5" t="s">
        <v>3825</v>
      </c>
      <c r="BS5" t="s">
        <v>3916</v>
      </c>
      <c r="BT5" t="s">
        <v>3825</v>
      </c>
      <c r="BU5" t="s">
        <v>3825</v>
      </c>
      <c r="BV5" t="s">
        <v>3825</v>
      </c>
      <c r="BW5" t="s">
        <v>3825</v>
      </c>
      <c r="BX5" t="s">
        <v>3825</v>
      </c>
      <c r="BY5" t="s">
        <v>3846</v>
      </c>
      <c r="BZ5" t="s">
        <v>3937</v>
      </c>
      <c r="CA5" t="s">
        <v>3938</v>
      </c>
      <c r="CB5" t="s">
        <v>3849</v>
      </c>
      <c r="CC5" t="s">
        <v>3939</v>
      </c>
      <c r="CD5" t="s">
        <v>3938</v>
      </c>
      <c r="CE5" t="s">
        <v>3888</v>
      </c>
      <c r="CF5" t="s">
        <v>3825</v>
      </c>
      <c r="CG5" t="s">
        <v>3825</v>
      </c>
      <c r="CH5" t="s">
        <v>3825</v>
      </c>
      <c r="CI5" t="s">
        <v>3940</v>
      </c>
      <c r="CJ5" t="s">
        <v>3941</v>
      </c>
      <c r="CK5" t="s">
        <v>3942</v>
      </c>
      <c r="CL5" t="s">
        <v>16</v>
      </c>
      <c r="CM5">
        <v>0</v>
      </c>
      <c r="CN5">
        <v>1</v>
      </c>
      <c r="CO5">
        <v>0</v>
      </c>
      <c r="CP5">
        <v>0</v>
      </c>
      <c r="CQ5">
        <v>0</v>
      </c>
      <c r="CR5">
        <v>0</v>
      </c>
      <c r="CS5">
        <v>0</v>
      </c>
      <c r="CT5">
        <v>0</v>
      </c>
      <c r="CU5">
        <v>0</v>
      </c>
      <c r="CV5">
        <v>0</v>
      </c>
      <c r="CW5">
        <v>1</v>
      </c>
      <c r="CX5" t="s">
        <v>27</v>
      </c>
      <c r="CY5" t="s">
        <v>3926</v>
      </c>
      <c r="CZ5">
        <v>0</v>
      </c>
      <c r="DA5" t="s">
        <v>14</v>
      </c>
      <c r="DB5" t="s">
        <v>14</v>
      </c>
      <c r="DC5" t="s">
        <v>14</v>
      </c>
      <c r="DD5" t="s">
        <v>14</v>
      </c>
      <c r="DE5">
        <v>7.8819444444444397E-3</v>
      </c>
      <c r="DF5" t="s">
        <v>4</v>
      </c>
      <c r="DG5">
        <v>0</v>
      </c>
      <c r="DH5">
        <v>1</v>
      </c>
      <c r="DI5">
        <v>1</v>
      </c>
    </row>
    <row r="6" spans="1:113" x14ac:dyDescent="0.25">
      <c r="A6" t="s">
        <v>139</v>
      </c>
      <c r="B6" t="s">
        <v>1214</v>
      </c>
      <c r="C6">
        <v>1</v>
      </c>
      <c r="D6" t="s">
        <v>3683</v>
      </c>
      <c r="E6" t="s">
        <v>3683</v>
      </c>
      <c r="F6" t="s">
        <v>3805</v>
      </c>
      <c r="G6" t="s">
        <v>3806</v>
      </c>
      <c r="H6" s="27">
        <v>45834.5489930556</v>
      </c>
      <c r="I6" t="s">
        <v>3943</v>
      </c>
      <c r="J6" t="s">
        <v>3923</v>
      </c>
      <c r="K6" t="s">
        <v>3924</v>
      </c>
      <c r="L6" t="s">
        <v>3810</v>
      </c>
      <c r="M6" t="s">
        <v>3811</v>
      </c>
      <c r="N6" t="s">
        <v>3812</v>
      </c>
      <c r="O6" t="s">
        <v>3925</v>
      </c>
      <c r="P6" t="s">
        <v>3926</v>
      </c>
      <c r="Q6" t="s">
        <v>3927</v>
      </c>
      <c r="R6" t="s">
        <v>3898</v>
      </c>
      <c r="S6" t="s">
        <v>3817</v>
      </c>
      <c r="T6" t="s">
        <v>3818</v>
      </c>
      <c r="U6" t="s">
        <v>3944</v>
      </c>
      <c r="V6" t="s">
        <v>3945</v>
      </c>
      <c r="W6" s="27">
        <v>45834.5140046296</v>
      </c>
      <c r="X6" t="s">
        <v>4</v>
      </c>
      <c r="Y6">
        <v>2025</v>
      </c>
      <c r="Z6">
        <v>6</v>
      </c>
      <c r="AA6" t="s">
        <v>3929</v>
      </c>
      <c r="AB6" t="s">
        <v>29</v>
      </c>
      <c r="AC6" t="s">
        <v>3823</v>
      </c>
      <c r="AD6" t="s">
        <v>3865</v>
      </c>
      <c r="AE6" t="s">
        <v>3825</v>
      </c>
      <c r="AF6" t="s">
        <v>3929</v>
      </c>
      <c r="AG6">
        <v>179985</v>
      </c>
      <c r="AH6" t="s">
        <v>3930</v>
      </c>
      <c r="AI6" t="s">
        <v>3929</v>
      </c>
      <c r="AJ6" t="s">
        <v>3825</v>
      </c>
      <c r="AK6" t="s">
        <v>3825</v>
      </c>
      <c r="AL6" t="s">
        <v>3826</v>
      </c>
      <c r="AM6" t="s">
        <v>3931</v>
      </c>
      <c r="AN6" t="s">
        <v>3932</v>
      </c>
      <c r="AO6" s="27">
        <v>23840</v>
      </c>
      <c r="AP6">
        <v>60</v>
      </c>
      <c r="AQ6" t="s">
        <v>3871</v>
      </c>
      <c r="AR6" t="s">
        <v>3826</v>
      </c>
      <c r="AS6" t="s">
        <v>3906</v>
      </c>
      <c r="AT6" t="s">
        <v>3907</v>
      </c>
      <c r="AU6" t="s">
        <v>3933</v>
      </c>
      <c r="AV6" t="s">
        <v>3926</v>
      </c>
      <c r="AW6" t="s">
        <v>3934</v>
      </c>
      <c r="AX6" t="s">
        <v>3935</v>
      </c>
      <c r="AY6" t="s">
        <v>3911</v>
      </c>
      <c r="AZ6" t="s">
        <v>3826</v>
      </c>
      <c r="BA6" t="s">
        <v>3837</v>
      </c>
      <c r="BB6" t="s">
        <v>3926</v>
      </c>
      <c r="BC6" t="s">
        <v>3912</v>
      </c>
      <c r="BD6" t="s">
        <v>3913</v>
      </c>
      <c r="BE6" t="s">
        <v>3683</v>
      </c>
      <c r="BF6" t="s">
        <v>3817</v>
      </c>
      <c r="BG6" t="s">
        <v>3840</v>
      </c>
      <c r="BH6" t="s">
        <v>3818</v>
      </c>
      <c r="BI6" t="s">
        <v>3898</v>
      </c>
      <c r="BJ6" t="s">
        <v>4</v>
      </c>
      <c r="BK6" t="s">
        <v>4</v>
      </c>
      <c r="BL6" t="s">
        <v>4</v>
      </c>
      <c r="BM6" t="s">
        <v>3842</v>
      </c>
      <c r="BN6" t="s">
        <v>3843</v>
      </c>
      <c r="BO6" t="s">
        <v>3936</v>
      </c>
      <c r="BP6">
        <v>0.46</v>
      </c>
      <c r="BQ6">
        <v>0.46</v>
      </c>
      <c r="BR6" t="s">
        <v>3825</v>
      </c>
      <c r="BS6" t="s">
        <v>3916</v>
      </c>
      <c r="BT6" t="s">
        <v>3825</v>
      </c>
      <c r="BU6" t="s">
        <v>3825</v>
      </c>
      <c r="BV6" t="s">
        <v>3825</v>
      </c>
      <c r="BW6" t="s">
        <v>3825</v>
      </c>
      <c r="BX6" t="s">
        <v>3825</v>
      </c>
      <c r="BY6" t="s">
        <v>3846</v>
      </c>
      <c r="BZ6" t="s">
        <v>3946</v>
      </c>
      <c r="CA6" t="s">
        <v>3938</v>
      </c>
      <c r="CB6" t="s">
        <v>3849</v>
      </c>
      <c r="CC6" t="s">
        <v>3947</v>
      </c>
      <c r="CD6" t="s">
        <v>3938</v>
      </c>
      <c r="CE6" t="s">
        <v>3888</v>
      </c>
      <c r="CF6" t="s">
        <v>3825</v>
      </c>
      <c r="CG6" t="s">
        <v>3825</v>
      </c>
      <c r="CH6" t="s">
        <v>3825</v>
      </c>
      <c r="CI6" t="s">
        <v>3948</v>
      </c>
      <c r="CJ6" t="s">
        <v>3941</v>
      </c>
      <c r="CK6" t="s">
        <v>3949</v>
      </c>
      <c r="CL6" t="s">
        <v>16</v>
      </c>
      <c r="CM6">
        <v>0</v>
      </c>
      <c r="CN6">
        <v>1</v>
      </c>
      <c r="CO6">
        <v>0</v>
      </c>
      <c r="CP6">
        <v>0</v>
      </c>
      <c r="CQ6">
        <v>0</v>
      </c>
      <c r="CR6">
        <v>0</v>
      </c>
      <c r="CS6">
        <v>0</v>
      </c>
      <c r="CT6">
        <v>0</v>
      </c>
      <c r="CU6">
        <v>0</v>
      </c>
      <c r="CV6">
        <v>0</v>
      </c>
      <c r="CW6">
        <v>1</v>
      </c>
      <c r="CX6" t="s">
        <v>27</v>
      </c>
      <c r="CY6" t="s">
        <v>3926</v>
      </c>
      <c r="CZ6">
        <v>0</v>
      </c>
      <c r="DA6" t="s">
        <v>14</v>
      </c>
      <c r="DB6" t="s">
        <v>14</v>
      </c>
      <c r="DC6" t="s">
        <v>14</v>
      </c>
      <c r="DD6" t="s">
        <v>14</v>
      </c>
      <c r="DE6">
        <v>3.19097222222222E-2</v>
      </c>
      <c r="DF6" t="s">
        <v>4</v>
      </c>
      <c r="DG6">
        <v>0</v>
      </c>
      <c r="DH6">
        <v>1</v>
      </c>
      <c r="DI6">
        <v>1</v>
      </c>
    </row>
    <row r="7" spans="1:113" x14ac:dyDescent="0.25">
      <c r="A7" t="s">
        <v>139</v>
      </c>
      <c r="B7" t="s">
        <v>1214</v>
      </c>
      <c r="C7">
        <v>1</v>
      </c>
      <c r="D7" t="s">
        <v>3683</v>
      </c>
      <c r="E7" t="s">
        <v>3683</v>
      </c>
      <c r="F7" t="s">
        <v>3805</v>
      </c>
      <c r="G7" t="s">
        <v>3806</v>
      </c>
      <c r="H7" s="27">
        <v>45769.743275462999</v>
      </c>
      <c r="I7" t="s">
        <v>3950</v>
      </c>
      <c r="J7" t="s">
        <v>3951</v>
      </c>
      <c r="K7" t="s">
        <v>3952</v>
      </c>
      <c r="L7" t="s">
        <v>3810</v>
      </c>
      <c r="M7" t="s">
        <v>3811</v>
      </c>
      <c r="N7" t="s">
        <v>3812</v>
      </c>
      <c r="O7" t="s">
        <v>3895</v>
      </c>
      <c r="P7" t="s">
        <v>3953</v>
      </c>
      <c r="Q7" t="s">
        <v>3954</v>
      </c>
      <c r="R7" t="s">
        <v>3898</v>
      </c>
      <c r="S7" t="s">
        <v>3817</v>
      </c>
      <c r="T7" t="s">
        <v>3818</v>
      </c>
      <c r="U7" t="s">
        <v>3955</v>
      </c>
      <c r="V7" t="s">
        <v>3956</v>
      </c>
      <c r="W7" s="27">
        <v>45769.476030092599</v>
      </c>
      <c r="X7" t="s">
        <v>4</v>
      </c>
      <c r="Y7">
        <v>2025</v>
      </c>
      <c r="Z7">
        <v>4</v>
      </c>
      <c r="AA7" t="s">
        <v>3957</v>
      </c>
      <c r="AB7" t="s">
        <v>29</v>
      </c>
      <c r="AC7" t="s">
        <v>3823</v>
      </c>
      <c r="AD7" t="s">
        <v>3865</v>
      </c>
      <c r="AE7" t="s">
        <v>3825</v>
      </c>
      <c r="AF7" t="s">
        <v>3957</v>
      </c>
      <c r="AG7">
        <v>179987</v>
      </c>
      <c r="AH7" t="s">
        <v>3958</v>
      </c>
      <c r="AI7" t="s">
        <v>3957</v>
      </c>
      <c r="AJ7" t="s">
        <v>3825</v>
      </c>
      <c r="AK7" t="s">
        <v>3825</v>
      </c>
      <c r="AL7" t="s">
        <v>3826</v>
      </c>
      <c r="AM7" t="s">
        <v>3959</v>
      </c>
      <c r="AN7" t="s">
        <v>3960</v>
      </c>
      <c r="AO7" s="27">
        <v>23677</v>
      </c>
      <c r="AP7">
        <v>60</v>
      </c>
      <c r="AQ7" t="s">
        <v>3829</v>
      </c>
      <c r="AR7" t="s">
        <v>3826</v>
      </c>
      <c r="AS7" t="s">
        <v>3906</v>
      </c>
      <c r="AT7" t="s">
        <v>3907</v>
      </c>
      <c r="AU7" t="s">
        <v>3961</v>
      </c>
      <c r="AV7" t="s">
        <v>3953</v>
      </c>
      <c r="AW7" t="s">
        <v>3962</v>
      </c>
      <c r="AX7" t="s">
        <v>3963</v>
      </c>
      <c r="AY7" t="s">
        <v>3836</v>
      </c>
      <c r="AZ7" t="s">
        <v>3826</v>
      </c>
      <c r="BA7" t="s">
        <v>3837</v>
      </c>
      <c r="BB7" t="s">
        <v>3953</v>
      </c>
      <c r="BC7" t="s">
        <v>3912</v>
      </c>
      <c r="BD7" t="s">
        <v>3913</v>
      </c>
      <c r="BE7" t="s">
        <v>3683</v>
      </c>
      <c r="BF7" t="s">
        <v>3817</v>
      </c>
      <c r="BG7" t="s">
        <v>3840</v>
      </c>
      <c r="BH7" t="s">
        <v>3818</v>
      </c>
      <c r="BI7" t="s">
        <v>3898</v>
      </c>
      <c r="BJ7" t="s">
        <v>4</v>
      </c>
      <c r="BK7" t="s">
        <v>4</v>
      </c>
      <c r="BL7" t="s">
        <v>4</v>
      </c>
      <c r="BM7" t="s">
        <v>3842</v>
      </c>
      <c r="BN7" t="s">
        <v>3843</v>
      </c>
      <c r="BO7" t="s">
        <v>3964</v>
      </c>
      <c r="BP7">
        <v>0.01</v>
      </c>
      <c r="BQ7">
        <v>0.01</v>
      </c>
      <c r="BR7" t="s">
        <v>3825</v>
      </c>
      <c r="BS7" t="s">
        <v>3916</v>
      </c>
      <c r="BT7" t="s">
        <v>3825</v>
      </c>
      <c r="BU7" t="s">
        <v>3825</v>
      </c>
      <c r="BV7" t="s">
        <v>3825</v>
      </c>
      <c r="BW7" t="s">
        <v>3825</v>
      </c>
      <c r="BX7" t="s">
        <v>3825</v>
      </c>
      <c r="BY7" t="s">
        <v>3846</v>
      </c>
      <c r="BZ7" t="s">
        <v>3965</v>
      </c>
      <c r="CA7" t="s">
        <v>3938</v>
      </c>
      <c r="CB7" t="s">
        <v>3849</v>
      </c>
      <c r="CC7" t="s">
        <v>3965</v>
      </c>
      <c r="CD7" t="s">
        <v>3938</v>
      </c>
      <c r="CE7" t="s">
        <v>3888</v>
      </c>
      <c r="CF7" t="s">
        <v>3825</v>
      </c>
      <c r="CG7" t="s">
        <v>3825</v>
      </c>
      <c r="CH7" t="s">
        <v>3825</v>
      </c>
      <c r="CI7" t="s">
        <v>3966</v>
      </c>
      <c r="CJ7" t="s">
        <v>3967</v>
      </c>
      <c r="CK7" t="s">
        <v>3968</v>
      </c>
      <c r="CL7" t="s">
        <v>16</v>
      </c>
      <c r="CM7">
        <v>0</v>
      </c>
      <c r="CN7">
        <v>1</v>
      </c>
      <c r="CO7">
        <v>0</v>
      </c>
      <c r="CP7">
        <v>0</v>
      </c>
      <c r="CQ7">
        <v>0</v>
      </c>
      <c r="CR7">
        <v>0</v>
      </c>
      <c r="CS7">
        <v>0</v>
      </c>
      <c r="CT7">
        <v>0</v>
      </c>
      <c r="CU7">
        <v>0</v>
      </c>
      <c r="CV7">
        <v>0</v>
      </c>
      <c r="CW7">
        <v>1</v>
      </c>
      <c r="CX7" t="s">
        <v>31</v>
      </c>
      <c r="CY7" t="s">
        <v>3953</v>
      </c>
      <c r="CZ7">
        <v>0</v>
      </c>
      <c r="DA7" t="s">
        <v>14</v>
      </c>
      <c r="DB7" t="s">
        <v>14</v>
      </c>
      <c r="DC7" t="s">
        <v>14</v>
      </c>
      <c r="DD7" t="s">
        <v>14</v>
      </c>
      <c r="DE7">
        <v>0.24408564814814801</v>
      </c>
      <c r="DF7" t="s">
        <v>4</v>
      </c>
      <c r="DG7">
        <v>0</v>
      </c>
      <c r="DH7">
        <v>1</v>
      </c>
      <c r="DI7">
        <v>1</v>
      </c>
    </row>
    <row r="8" spans="1:113" x14ac:dyDescent="0.25">
      <c r="A8" t="s">
        <v>139</v>
      </c>
      <c r="B8" t="s">
        <v>1214</v>
      </c>
      <c r="C8">
        <v>1</v>
      </c>
      <c r="D8" t="s">
        <v>3683</v>
      </c>
      <c r="E8" t="s">
        <v>3683</v>
      </c>
      <c r="F8" t="s">
        <v>3805</v>
      </c>
      <c r="G8" t="s">
        <v>3806</v>
      </c>
      <c r="H8" s="27">
        <v>45770.734710648198</v>
      </c>
      <c r="I8" t="s">
        <v>3969</v>
      </c>
      <c r="J8" t="s">
        <v>3951</v>
      </c>
      <c r="K8" t="s">
        <v>3952</v>
      </c>
      <c r="L8" t="s">
        <v>3810</v>
      </c>
      <c r="M8" t="s">
        <v>3811</v>
      </c>
      <c r="N8" t="s">
        <v>3812</v>
      </c>
      <c r="O8" t="s">
        <v>3895</v>
      </c>
      <c r="P8" t="s">
        <v>3953</v>
      </c>
      <c r="Q8" t="s">
        <v>3954</v>
      </c>
      <c r="R8" t="s">
        <v>3898</v>
      </c>
      <c r="S8" t="s">
        <v>3817</v>
      </c>
      <c r="T8" t="s">
        <v>3818</v>
      </c>
      <c r="U8" t="s">
        <v>3970</v>
      </c>
      <c r="V8" t="s">
        <v>3970</v>
      </c>
      <c r="W8" s="27">
        <v>45770.445057870398</v>
      </c>
      <c r="X8" t="s">
        <v>5</v>
      </c>
      <c r="Y8">
        <v>2025</v>
      </c>
      <c r="Z8">
        <v>4</v>
      </c>
      <c r="AA8" t="s">
        <v>3971</v>
      </c>
      <c r="AB8" t="s">
        <v>29</v>
      </c>
      <c r="AC8" t="s">
        <v>3823</v>
      </c>
      <c r="AD8" t="s">
        <v>3865</v>
      </c>
      <c r="AE8" t="s">
        <v>3971</v>
      </c>
      <c r="AF8" t="s">
        <v>3825</v>
      </c>
      <c r="AG8">
        <v>2035</v>
      </c>
      <c r="AH8" t="s">
        <v>3866</v>
      </c>
      <c r="AI8" t="s">
        <v>3971</v>
      </c>
      <c r="AJ8" t="s">
        <v>3972</v>
      </c>
      <c r="AK8" t="s">
        <v>3973</v>
      </c>
      <c r="AL8" t="s">
        <v>3826</v>
      </c>
      <c r="AM8" t="s">
        <v>3959</v>
      </c>
      <c r="AN8" t="s">
        <v>3960</v>
      </c>
      <c r="AO8" s="27">
        <v>23677</v>
      </c>
      <c r="AP8">
        <v>60</v>
      </c>
      <c r="AQ8" t="s">
        <v>3829</v>
      </c>
      <c r="AR8" t="s">
        <v>3826</v>
      </c>
      <c r="AS8" t="s">
        <v>3906</v>
      </c>
      <c r="AT8" t="s">
        <v>3907</v>
      </c>
      <c r="AU8" t="s">
        <v>3961</v>
      </c>
      <c r="AV8" t="s">
        <v>3953</v>
      </c>
      <c r="AW8" t="s">
        <v>3962</v>
      </c>
      <c r="AX8" t="s">
        <v>3963</v>
      </c>
      <c r="AY8" t="s">
        <v>3836</v>
      </c>
      <c r="AZ8" t="s">
        <v>3826</v>
      </c>
      <c r="BA8" t="s">
        <v>3837</v>
      </c>
      <c r="BB8" t="s">
        <v>3953</v>
      </c>
      <c r="BC8" t="s">
        <v>3912</v>
      </c>
      <c r="BD8" t="s">
        <v>3913</v>
      </c>
      <c r="BE8" t="s">
        <v>3683</v>
      </c>
      <c r="BF8" t="s">
        <v>3817</v>
      </c>
      <c r="BG8" t="s">
        <v>3840</v>
      </c>
      <c r="BH8" t="s">
        <v>3818</v>
      </c>
      <c r="BI8" t="s">
        <v>3898</v>
      </c>
      <c r="BJ8" t="s">
        <v>3914</v>
      </c>
      <c r="BK8" t="s">
        <v>5</v>
      </c>
      <c r="BL8" t="s">
        <v>3914</v>
      </c>
      <c r="BM8" t="s">
        <v>3884</v>
      </c>
      <c r="BN8" t="s">
        <v>3843</v>
      </c>
      <c r="BO8" t="s">
        <v>3964</v>
      </c>
      <c r="BP8">
        <v>6.42</v>
      </c>
      <c r="BQ8">
        <v>6.42</v>
      </c>
      <c r="BR8" t="s">
        <v>3825</v>
      </c>
      <c r="BS8" t="s">
        <v>3916</v>
      </c>
      <c r="BT8" t="s">
        <v>3825</v>
      </c>
      <c r="BU8" t="s">
        <v>3825</v>
      </c>
      <c r="BV8" t="s">
        <v>3825</v>
      </c>
      <c r="BW8" t="s">
        <v>3825</v>
      </c>
      <c r="BX8" t="s">
        <v>3825</v>
      </c>
      <c r="BY8" t="s">
        <v>3846</v>
      </c>
      <c r="BZ8" t="s">
        <v>3974</v>
      </c>
      <c r="CA8" t="s">
        <v>3918</v>
      </c>
      <c r="CB8" t="s">
        <v>3888</v>
      </c>
      <c r="CC8" t="s">
        <v>3974</v>
      </c>
      <c r="CD8" t="s">
        <v>3918</v>
      </c>
      <c r="CE8" t="s">
        <v>3849</v>
      </c>
      <c r="CF8" t="s">
        <v>3825</v>
      </c>
      <c r="CG8" t="s">
        <v>3825</v>
      </c>
      <c r="CH8" t="s">
        <v>3825</v>
      </c>
      <c r="CI8" t="s">
        <v>3975</v>
      </c>
      <c r="CJ8" t="s">
        <v>3967</v>
      </c>
      <c r="CK8" t="s">
        <v>3976</v>
      </c>
      <c r="CL8" t="s">
        <v>14</v>
      </c>
      <c r="CM8" t="s">
        <v>14</v>
      </c>
      <c r="CN8" t="s">
        <v>14</v>
      </c>
      <c r="CO8" t="s">
        <v>14</v>
      </c>
      <c r="CP8" t="s">
        <v>14</v>
      </c>
      <c r="CQ8">
        <v>0</v>
      </c>
      <c r="CR8">
        <v>0</v>
      </c>
      <c r="CS8" t="s">
        <v>14</v>
      </c>
      <c r="CT8" t="s">
        <v>14</v>
      </c>
      <c r="CU8">
        <v>0</v>
      </c>
      <c r="CV8">
        <v>0</v>
      </c>
      <c r="CW8">
        <v>1</v>
      </c>
      <c r="CX8" t="s">
        <v>31</v>
      </c>
      <c r="CY8" t="s">
        <v>3953</v>
      </c>
      <c r="CZ8">
        <v>0</v>
      </c>
      <c r="DA8" t="s">
        <v>14</v>
      </c>
      <c r="DB8" t="s">
        <v>14</v>
      </c>
      <c r="DC8" t="s">
        <v>14</v>
      </c>
      <c r="DD8" t="s">
        <v>14</v>
      </c>
      <c r="DE8">
        <v>0.27895833333333298</v>
      </c>
      <c r="DF8" t="s">
        <v>5</v>
      </c>
      <c r="DG8">
        <v>1</v>
      </c>
      <c r="DH8">
        <v>0</v>
      </c>
      <c r="DI8">
        <v>1</v>
      </c>
    </row>
    <row r="9" spans="1:113" x14ac:dyDescent="0.25">
      <c r="A9" t="s">
        <v>139</v>
      </c>
      <c r="B9" t="s">
        <v>1214</v>
      </c>
      <c r="C9">
        <v>1</v>
      </c>
      <c r="D9" t="s">
        <v>3683</v>
      </c>
      <c r="E9" t="s">
        <v>3683</v>
      </c>
      <c r="F9" t="s">
        <v>3805</v>
      </c>
      <c r="G9" t="s">
        <v>3806</v>
      </c>
      <c r="H9" s="27">
        <v>45799.427280092597</v>
      </c>
      <c r="I9" t="s">
        <v>3977</v>
      </c>
      <c r="J9" t="s">
        <v>3978</v>
      </c>
      <c r="K9" t="s">
        <v>3979</v>
      </c>
      <c r="L9" t="s">
        <v>3810</v>
      </c>
      <c r="M9" t="s">
        <v>3811</v>
      </c>
      <c r="N9" t="s">
        <v>3812</v>
      </c>
      <c r="O9" t="s">
        <v>3925</v>
      </c>
      <c r="P9" t="s">
        <v>3953</v>
      </c>
      <c r="Q9" t="s">
        <v>3980</v>
      </c>
      <c r="R9" t="s">
        <v>3898</v>
      </c>
      <c r="S9" t="s">
        <v>3817</v>
      </c>
      <c r="T9" t="s">
        <v>3818</v>
      </c>
      <c r="U9" t="s">
        <v>3981</v>
      </c>
      <c r="V9" t="s">
        <v>3981</v>
      </c>
      <c r="W9" s="27">
        <v>45798.698043981502</v>
      </c>
      <c r="X9" t="s">
        <v>5</v>
      </c>
      <c r="Y9">
        <v>2025</v>
      </c>
      <c r="Z9">
        <v>5</v>
      </c>
      <c r="AA9" t="s">
        <v>3982</v>
      </c>
      <c r="AB9" t="s">
        <v>28</v>
      </c>
      <c r="AC9" t="s">
        <v>3823</v>
      </c>
      <c r="AD9" t="s">
        <v>3865</v>
      </c>
      <c r="AE9" t="s">
        <v>3982</v>
      </c>
      <c r="AF9" t="s">
        <v>3825</v>
      </c>
      <c r="AG9">
        <v>2035</v>
      </c>
      <c r="AH9" t="s">
        <v>3866</v>
      </c>
      <c r="AI9" t="s">
        <v>3982</v>
      </c>
      <c r="AJ9" t="s">
        <v>3983</v>
      </c>
      <c r="AK9" t="s">
        <v>3984</v>
      </c>
      <c r="AL9" t="s">
        <v>3826</v>
      </c>
      <c r="AM9" t="s">
        <v>3985</v>
      </c>
      <c r="AN9" t="s">
        <v>3986</v>
      </c>
      <c r="AO9" s="27">
        <v>21618</v>
      </c>
      <c r="AP9">
        <v>66</v>
      </c>
      <c r="AQ9" t="s">
        <v>3871</v>
      </c>
      <c r="AR9" t="s">
        <v>3826</v>
      </c>
      <c r="AS9" t="s">
        <v>3906</v>
      </c>
      <c r="AT9" t="s">
        <v>3907</v>
      </c>
      <c r="AU9" t="s">
        <v>3961</v>
      </c>
      <c r="AV9" t="s">
        <v>3833</v>
      </c>
      <c r="AW9" t="s">
        <v>3987</v>
      </c>
      <c r="AX9" t="s">
        <v>3988</v>
      </c>
      <c r="AY9" t="s">
        <v>3836</v>
      </c>
      <c r="AZ9" t="s">
        <v>3826</v>
      </c>
      <c r="BA9" t="s">
        <v>3837</v>
      </c>
      <c r="BB9" t="s">
        <v>3953</v>
      </c>
      <c r="BC9" t="s">
        <v>3912</v>
      </c>
      <c r="BD9" t="s">
        <v>3913</v>
      </c>
      <c r="BE9" t="s">
        <v>3683</v>
      </c>
      <c r="BF9" t="s">
        <v>3817</v>
      </c>
      <c r="BG9" t="s">
        <v>3840</v>
      </c>
      <c r="BH9" t="s">
        <v>3818</v>
      </c>
      <c r="BI9" t="s">
        <v>3898</v>
      </c>
      <c r="BJ9" t="s">
        <v>3883</v>
      </c>
      <c r="BK9" t="s">
        <v>5</v>
      </c>
      <c r="BL9" t="s">
        <v>5</v>
      </c>
      <c r="BM9" t="s">
        <v>3884</v>
      </c>
      <c r="BN9" t="s">
        <v>3843</v>
      </c>
      <c r="BO9" t="s">
        <v>3964</v>
      </c>
      <c r="BP9">
        <v>17.309999999999999</v>
      </c>
      <c r="BQ9">
        <v>17.309999999999999</v>
      </c>
      <c r="BR9" t="s">
        <v>3825</v>
      </c>
      <c r="BS9" t="s">
        <v>3916</v>
      </c>
      <c r="BT9" t="s">
        <v>3825</v>
      </c>
      <c r="BU9" t="s">
        <v>3825</v>
      </c>
      <c r="BV9" t="s">
        <v>3825</v>
      </c>
      <c r="BW9" t="s">
        <v>3825</v>
      </c>
      <c r="BX9" t="s">
        <v>3825</v>
      </c>
      <c r="BY9" t="s">
        <v>3846</v>
      </c>
      <c r="BZ9" t="s">
        <v>3989</v>
      </c>
      <c r="CA9" t="s">
        <v>3887</v>
      </c>
      <c r="CB9" t="s">
        <v>3849</v>
      </c>
      <c r="CC9" t="s">
        <v>3990</v>
      </c>
      <c r="CD9" t="s">
        <v>3887</v>
      </c>
      <c r="CE9" t="s">
        <v>3888</v>
      </c>
      <c r="CF9" t="s">
        <v>3825</v>
      </c>
      <c r="CG9" t="s">
        <v>3825</v>
      </c>
      <c r="CH9" t="s">
        <v>3825</v>
      </c>
      <c r="CI9" t="s">
        <v>3991</v>
      </c>
      <c r="CJ9" t="s">
        <v>3992</v>
      </c>
      <c r="CK9" t="s">
        <v>3993</v>
      </c>
      <c r="CL9" t="s">
        <v>14</v>
      </c>
      <c r="CM9" t="s">
        <v>14</v>
      </c>
      <c r="CN9" t="s">
        <v>14</v>
      </c>
      <c r="CO9" t="s">
        <v>14</v>
      </c>
      <c r="CP9" t="s">
        <v>14</v>
      </c>
      <c r="CQ9">
        <v>0</v>
      </c>
      <c r="CR9">
        <v>0</v>
      </c>
      <c r="CS9" t="s">
        <v>14</v>
      </c>
      <c r="CT9" t="s">
        <v>14</v>
      </c>
      <c r="CU9">
        <v>0</v>
      </c>
      <c r="CV9">
        <v>0</v>
      </c>
      <c r="CW9">
        <v>1</v>
      </c>
      <c r="CX9" t="s">
        <v>31</v>
      </c>
      <c r="CY9" t="s">
        <v>3953</v>
      </c>
      <c r="CZ9">
        <v>0</v>
      </c>
      <c r="DA9" t="s">
        <v>14</v>
      </c>
      <c r="DB9" t="s">
        <v>14</v>
      </c>
      <c r="DC9" t="s">
        <v>14</v>
      </c>
      <c r="DD9" t="s">
        <v>14</v>
      </c>
      <c r="DE9">
        <v>0.73003472222222199</v>
      </c>
      <c r="DF9" t="s">
        <v>5</v>
      </c>
      <c r="DG9">
        <v>1</v>
      </c>
      <c r="DH9">
        <v>0</v>
      </c>
      <c r="DI9">
        <v>1</v>
      </c>
    </row>
    <row r="10" spans="1:113" x14ac:dyDescent="0.25">
      <c r="A10" t="s">
        <v>149</v>
      </c>
      <c r="B10" t="s">
        <v>1230</v>
      </c>
      <c r="C10">
        <v>1</v>
      </c>
      <c r="D10" t="s">
        <v>3686</v>
      </c>
      <c r="E10" t="s">
        <v>3686</v>
      </c>
      <c r="F10" t="s">
        <v>3805</v>
      </c>
      <c r="G10" t="s">
        <v>3806</v>
      </c>
      <c r="H10" s="27">
        <v>45757.634710648097</v>
      </c>
      <c r="I10" t="s">
        <v>3994</v>
      </c>
      <c r="J10" t="s">
        <v>3995</v>
      </c>
      <c r="K10" t="s">
        <v>3996</v>
      </c>
      <c r="L10" t="s">
        <v>3810</v>
      </c>
      <c r="M10" t="s">
        <v>3811</v>
      </c>
      <c r="N10" t="s">
        <v>3812</v>
      </c>
      <c r="O10" t="s">
        <v>3813</v>
      </c>
      <c r="P10" t="s">
        <v>3997</v>
      </c>
      <c r="Q10" t="s">
        <v>3998</v>
      </c>
      <c r="R10" t="s">
        <v>3999</v>
      </c>
      <c r="S10" t="s">
        <v>3817</v>
      </c>
      <c r="T10" t="s">
        <v>3818</v>
      </c>
      <c r="U10" t="s">
        <v>4000</v>
      </c>
      <c r="V10" t="s">
        <v>4000</v>
      </c>
      <c r="W10" s="27">
        <v>45757.605011574102</v>
      </c>
      <c r="X10" t="s">
        <v>4</v>
      </c>
      <c r="Y10">
        <v>2025</v>
      </c>
      <c r="Z10">
        <v>4</v>
      </c>
      <c r="AA10" t="s">
        <v>4001</v>
      </c>
      <c r="AB10" t="s">
        <v>29</v>
      </c>
      <c r="AC10" t="s">
        <v>3823</v>
      </c>
      <c r="AD10" t="s">
        <v>3865</v>
      </c>
      <c r="AE10" t="s">
        <v>3825</v>
      </c>
      <c r="AF10" t="s">
        <v>4001</v>
      </c>
      <c r="AG10">
        <v>176650</v>
      </c>
      <c r="AH10" t="s">
        <v>4002</v>
      </c>
      <c r="AI10" t="s">
        <v>4001</v>
      </c>
      <c r="AJ10" t="s">
        <v>3825</v>
      </c>
      <c r="AK10" t="s">
        <v>3825</v>
      </c>
      <c r="AL10" t="s">
        <v>3826</v>
      </c>
      <c r="AM10" t="s">
        <v>4003</v>
      </c>
      <c r="AN10" t="s">
        <v>4004</v>
      </c>
      <c r="AO10" s="27">
        <v>32173</v>
      </c>
      <c r="AP10">
        <v>37</v>
      </c>
      <c r="AQ10" t="s">
        <v>3871</v>
      </c>
      <c r="AR10" t="s">
        <v>3826</v>
      </c>
      <c r="AS10" t="s">
        <v>4005</v>
      </c>
      <c r="AT10" t="s">
        <v>4006</v>
      </c>
      <c r="AU10" t="s">
        <v>4007</v>
      </c>
      <c r="AV10" t="s">
        <v>3997</v>
      </c>
      <c r="AW10" t="s">
        <v>4008</v>
      </c>
      <c r="AX10" t="s">
        <v>4009</v>
      </c>
      <c r="AY10" t="s">
        <v>3836</v>
      </c>
      <c r="AZ10" t="s">
        <v>3826</v>
      </c>
      <c r="BA10" t="s">
        <v>3837</v>
      </c>
      <c r="BB10" t="s">
        <v>3997</v>
      </c>
      <c r="BC10" t="s">
        <v>4010</v>
      </c>
      <c r="BD10" t="s">
        <v>4011</v>
      </c>
      <c r="BE10" t="s">
        <v>3686</v>
      </c>
      <c r="BF10" t="s">
        <v>3817</v>
      </c>
      <c r="BG10" t="s">
        <v>3840</v>
      </c>
      <c r="BH10" t="s">
        <v>3818</v>
      </c>
      <c r="BI10" t="s">
        <v>3999</v>
      </c>
      <c r="BJ10" t="s">
        <v>4</v>
      </c>
      <c r="BK10" t="s">
        <v>4</v>
      </c>
      <c r="BL10" t="s">
        <v>4</v>
      </c>
      <c r="BM10" t="s">
        <v>3842</v>
      </c>
      <c r="BN10" t="s">
        <v>3843</v>
      </c>
      <c r="BO10" t="s">
        <v>4012</v>
      </c>
      <c r="BP10">
        <v>0.24</v>
      </c>
      <c r="BQ10">
        <v>0.24</v>
      </c>
      <c r="BR10" t="s">
        <v>3825</v>
      </c>
      <c r="BS10" t="s">
        <v>4013</v>
      </c>
      <c r="BT10" t="s">
        <v>3825</v>
      </c>
      <c r="BU10" t="s">
        <v>3825</v>
      </c>
      <c r="BV10" t="s">
        <v>3825</v>
      </c>
      <c r="BW10" t="s">
        <v>3825</v>
      </c>
      <c r="BX10" t="s">
        <v>3825</v>
      </c>
      <c r="BY10" t="s">
        <v>3846</v>
      </c>
      <c r="BZ10" t="s">
        <v>4014</v>
      </c>
      <c r="CA10" t="s">
        <v>3938</v>
      </c>
      <c r="CB10" t="s">
        <v>3849</v>
      </c>
      <c r="CC10" t="s">
        <v>4015</v>
      </c>
      <c r="CD10" t="s">
        <v>3938</v>
      </c>
      <c r="CE10" t="s">
        <v>3888</v>
      </c>
      <c r="CF10" t="s">
        <v>3825</v>
      </c>
      <c r="CG10" t="s">
        <v>3825</v>
      </c>
      <c r="CH10" t="s">
        <v>3825</v>
      </c>
      <c r="CI10" t="s">
        <v>4016</v>
      </c>
      <c r="CJ10" t="s">
        <v>4017</v>
      </c>
      <c r="CK10" t="s">
        <v>4018</v>
      </c>
      <c r="CL10" t="s">
        <v>15</v>
      </c>
      <c r="CM10">
        <v>0</v>
      </c>
      <c r="CN10">
        <v>0</v>
      </c>
      <c r="CO10">
        <v>1</v>
      </c>
      <c r="CP10">
        <v>0</v>
      </c>
      <c r="CQ10">
        <v>0</v>
      </c>
      <c r="CR10">
        <v>0</v>
      </c>
      <c r="CS10">
        <v>0</v>
      </c>
      <c r="CT10">
        <v>0</v>
      </c>
      <c r="CU10">
        <v>0</v>
      </c>
      <c r="CV10">
        <v>0</v>
      </c>
      <c r="CW10">
        <v>1</v>
      </c>
      <c r="CX10" t="s">
        <v>30</v>
      </c>
      <c r="CY10" t="s">
        <v>3997</v>
      </c>
      <c r="CZ10">
        <v>0</v>
      </c>
      <c r="DA10" t="s">
        <v>14</v>
      </c>
      <c r="DB10" t="s">
        <v>14</v>
      </c>
      <c r="DC10" t="s">
        <v>14</v>
      </c>
      <c r="DD10" t="s">
        <v>14</v>
      </c>
      <c r="DE10">
        <v>1.6388888888888901E-2</v>
      </c>
      <c r="DF10" t="s">
        <v>4</v>
      </c>
      <c r="DG10">
        <v>0</v>
      </c>
      <c r="DH10">
        <v>1</v>
      </c>
      <c r="DI10">
        <v>1</v>
      </c>
    </row>
    <row r="11" spans="1:113" x14ac:dyDescent="0.25">
      <c r="A11" t="s">
        <v>155</v>
      </c>
      <c r="B11" t="s">
        <v>1280</v>
      </c>
      <c r="C11">
        <v>1</v>
      </c>
      <c r="D11" t="s">
        <v>3683</v>
      </c>
      <c r="E11" t="s">
        <v>3683</v>
      </c>
      <c r="F11" t="s">
        <v>3805</v>
      </c>
      <c r="G11" t="s">
        <v>3806</v>
      </c>
      <c r="H11" s="27">
        <v>45833.675462963001</v>
      </c>
      <c r="I11" t="s">
        <v>4019</v>
      </c>
      <c r="J11" t="s">
        <v>4020</v>
      </c>
      <c r="K11" t="s">
        <v>4021</v>
      </c>
      <c r="L11" t="s">
        <v>3810</v>
      </c>
      <c r="M11" t="s">
        <v>3811</v>
      </c>
      <c r="N11" t="s">
        <v>3812</v>
      </c>
      <c r="O11" t="s">
        <v>3895</v>
      </c>
      <c r="P11" t="s">
        <v>4022</v>
      </c>
      <c r="Q11" t="s">
        <v>4023</v>
      </c>
      <c r="R11" t="s">
        <v>3898</v>
      </c>
      <c r="S11" t="s">
        <v>3817</v>
      </c>
      <c r="T11" t="s">
        <v>3818</v>
      </c>
      <c r="U11" t="s">
        <v>4024</v>
      </c>
      <c r="V11" t="s">
        <v>4024</v>
      </c>
      <c r="W11" s="27">
        <v>45833.666724536997</v>
      </c>
      <c r="X11" t="s">
        <v>4</v>
      </c>
      <c r="Y11">
        <v>2025</v>
      </c>
      <c r="Z11">
        <v>6</v>
      </c>
      <c r="AA11" t="s">
        <v>4025</v>
      </c>
      <c r="AB11" t="s">
        <v>29</v>
      </c>
      <c r="AC11" t="s">
        <v>3823</v>
      </c>
      <c r="AD11" t="s">
        <v>3865</v>
      </c>
      <c r="AE11" t="s">
        <v>3825</v>
      </c>
      <c r="AF11" t="s">
        <v>4025</v>
      </c>
      <c r="AG11">
        <v>179984</v>
      </c>
      <c r="AH11" t="s">
        <v>4026</v>
      </c>
      <c r="AI11" t="s">
        <v>4025</v>
      </c>
      <c r="AJ11" t="s">
        <v>3825</v>
      </c>
      <c r="AK11" t="s">
        <v>3825</v>
      </c>
      <c r="AL11" t="s">
        <v>3826</v>
      </c>
      <c r="AM11" t="s">
        <v>4027</v>
      </c>
      <c r="AN11" t="s">
        <v>4028</v>
      </c>
      <c r="AO11" s="27">
        <v>27909</v>
      </c>
      <c r="AP11">
        <v>49</v>
      </c>
      <c r="AQ11" t="s">
        <v>3871</v>
      </c>
      <c r="AR11" t="s">
        <v>3826</v>
      </c>
      <c r="AS11" t="s">
        <v>3906</v>
      </c>
      <c r="AT11" t="s">
        <v>3907</v>
      </c>
      <c r="AU11" t="s">
        <v>4029</v>
      </c>
      <c r="AV11" t="s">
        <v>4022</v>
      </c>
      <c r="AW11" t="s">
        <v>4030</v>
      </c>
      <c r="AX11" t="s">
        <v>4031</v>
      </c>
      <c r="AY11" t="s">
        <v>3911</v>
      </c>
      <c r="AZ11" t="s">
        <v>3826</v>
      </c>
      <c r="BA11" t="s">
        <v>3837</v>
      </c>
      <c r="BB11" t="s">
        <v>4022</v>
      </c>
      <c r="BC11" t="s">
        <v>3912</v>
      </c>
      <c r="BD11" t="s">
        <v>3913</v>
      </c>
      <c r="BE11" t="s">
        <v>3683</v>
      </c>
      <c r="BF11" t="s">
        <v>3817</v>
      </c>
      <c r="BG11" t="s">
        <v>3840</v>
      </c>
      <c r="BH11" t="s">
        <v>3818</v>
      </c>
      <c r="BI11" t="s">
        <v>3898</v>
      </c>
      <c r="BJ11" t="s">
        <v>4</v>
      </c>
      <c r="BK11" t="s">
        <v>4</v>
      </c>
      <c r="BL11" t="s">
        <v>4</v>
      </c>
      <c r="BM11" t="s">
        <v>3842</v>
      </c>
      <c r="BN11" t="s">
        <v>3843</v>
      </c>
      <c r="BO11" t="s">
        <v>4032</v>
      </c>
      <c r="BP11">
        <v>0.11</v>
      </c>
      <c r="BQ11">
        <v>0.11</v>
      </c>
      <c r="BR11" t="s">
        <v>3825</v>
      </c>
      <c r="BS11" t="s">
        <v>3916</v>
      </c>
      <c r="BT11" t="s">
        <v>3825</v>
      </c>
      <c r="BU11" t="s">
        <v>3825</v>
      </c>
      <c r="BV11" t="s">
        <v>3825</v>
      </c>
      <c r="BW11" t="s">
        <v>3825</v>
      </c>
      <c r="BX11" t="s">
        <v>3825</v>
      </c>
      <c r="BY11" t="s">
        <v>3846</v>
      </c>
      <c r="BZ11" t="s">
        <v>4033</v>
      </c>
      <c r="CA11" t="s">
        <v>3938</v>
      </c>
      <c r="CB11" t="s">
        <v>3849</v>
      </c>
      <c r="CC11" t="s">
        <v>4034</v>
      </c>
      <c r="CD11" t="s">
        <v>3938</v>
      </c>
      <c r="CE11" t="s">
        <v>3888</v>
      </c>
      <c r="CF11" t="s">
        <v>3825</v>
      </c>
      <c r="CG11" t="s">
        <v>3825</v>
      </c>
      <c r="CH11" t="s">
        <v>3825</v>
      </c>
      <c r="CI11" t="s">
        <v>4035</v>
      </c>
      <c r="CJ11" t="s">
        <v>4036</v>
      </c>
      <c r="CK11" t="s">
        <v>4037</v>
      </c>
      <c r="CL11" t="s">
        <v>16</v>
      </c>
      <c r="CM11">
        <v>0</v>
      </c>
      <c r="CN11">
        <v>1</v>
      </c>
      <c r="CO11">
        <v>0</v>
      </c>
      <c r="CP11">
        <v>0</v>
      </c>
      <c r="CQ11">
        <v>0</v>
      </c>
      <c r="CR11">
        <v>0</v>
      </c>
      <c r="CS11">
        <v>0</v>
      </c>
      <c r="CT11">
        <v>0</v>
      </c>
      <c r="CU11">
        <v>0</v>
      </c>
      <c r="CV11">
        <v>0</v>
      </c>
      <c r="CW11">
        <v>1</v>
      </c>
      <c r="CX11" t="s">
        <v>4038</v>
      </c>
      <c r="CY11" t="s">
        <v>4022</v>
      </c>
      <c r="CZ11">
        <v>0</v>
      </c>
      <c r="DA11" t="s">
        <v>14</v>
      </c>
      <c r="DB11" t="s">
        <v>14</v>
      </c>
      <c r="DC11" t="s">
        <v>14</v>
      </c>
      <c r="DD11" t="s">
        <v>14</v>
      </c>
      <c r="DE11">
        <v>7.9166666666666708E-3</v>
      </c>
      <c r="DF11" t="s">
        <v>4</v>
      </c>
      <c r="DG11">
        <v>0</v>
      </c>
      <c r="DH11">
        <v>1</v>
      </c>
      <c r="DI11">
        <v>1</v>
      </c>
    </row>
    <row r="12" spans="1:113" x14ac:dyDescent="0.25">
      <c r="A12" t="s">
        <v>155</v>
      </c>
      <c r="B12" t="s">
        <v>1280</v>
      </c>
      <c r="C12">
        <v>1</v>
      </c>
      <c r="D12" t="s">
        <v>4039</v>
      </c>
      <c r="E12" t="s">
        <v>4039</v>
      </c>
      <c r="F12" t="s">
        <v>3805</v>
      </c>
      <c r="G12" t="s">
        <v>3806</v>
      </c>
      <c r="H12" s="27">
        <v>45811.547662037003</v>
      </c>
      <c r="I12" t="s">
        <v>4040</v>
      </c>
      <c r="J12" t="s">
        <v>4041</v>
      </c>
      <c r="K12" t="s">
        <v>4042</v>
      </c>
      <c r="L12" t="s">
        <v>3810</v>
      </c>
      <c r="M12" t="s">
        <v>3811</v>
      </c>
      <c r="N12" t="s">
        <v>3812</v>
      </c>
      <c r="O12" t="s">
        <v>3895</v>
      </c>
      <c r="P12" t="s">
        <v>4043</v>
      </c>
      <c r="Q12" t="s">
        <v>4044</v>
      </c>
      <c r="R12" t="s">
        <v>3816</v>
      </c>
      <c r="S12" t="s">
        <v>3817</v>
      </c>
      <c r="T12" t="s">
        <v>3818</v>
      </c>
      <c r="U12" t="s">
        <v>4045</v>
      </c>
      <c r="V12" t="s">
        <v>4046</v>
      </c>
      <c r="W12" s="27">
        <v>45810.557812500003</v>
      </c>
      <c r="X12" t="s">
        <v>4</v>
      </c>
      <c r="Y12">
        <v>2025</v>
      </c>
      <c r="Z12">
        <v>6</v>
      </c>
      <c r="AA12" t="s">
        <v>3821</v>
      </c>
      <c r="AB12" t="s">
        <v>29</v>
      </c>
      <c r="AC12" t="s">
        <v>3823</v>
      </c>
      <c r="AD12" t="s">
        <v>3824</v>
      </c>
      <c r="AE12" t="s">
        <v>3825</v>
      </c>
      <c r="AF12" t="s">
        <v>3821</v>
      </c>
      <c r="AG12">
        <v>12243</v>
      </c>
      <c r="AH12" t="s">
        <v>3821</v>
      </c>
      <c r="AI12" t="s">
        <v>3821</v>
      </c>
      <c r="AJ12" t="s">
        <v>3825</v>
      </c>
      <c r="AK12" t="s">
        <v>3825</v>
      </c>
      <c r="AL12" t="s">
        <v>3826</v>
      </c>
      <c r="AM12" t="s">
        <v>4047</v>
      </c>
      <c r="AN12" t="s">
        <v>4048</v>
      </c>
      <c r="AO12" s="27">
        <v>38038</v>
      </c>
      <c r="AP12">
        <v>21</v>
      </c>
      <c r="AQ12" t="s">
        <v>3829</v>
      </c>
      <c r="AR12" t="s">
        <v>3826</v>
      </c>
      <c r="AS12" t="s">
        <v>4049</v>
      </c>
      <c r="AT12" t="s">
        <v>4050</v>
      </c>
      <c r="AU12" t="s">
        <v>4051</v>
      </c>
      <c r="AV12" t="s">
        <v>4043</v>
      </c>
      <c r="AW12" t="s">
        <v>4052</v>
      </c>
      <c r="AX12" t="s">
        <v>4053</v>
      </c>
      <c r="AY12" t="s">
        <v>3911</v>
      </c>
      <c r="AZ12" t="s">
        <v>3826</v>
      </c>
      <c r="BA12" t="s">
        <v>3837</v>
      </c>
      <c r="BB12" t="s">
        <v>4043</v>
      </c>
      <c r="BC12" t="s">
        <v>3838</v>
      </c>
      <c r="BD12" t="s">
        <v>4054</v>
      </c>
      <c r="BE12" t="s">
        <v>4039</v>
      </c>
      <c r="BF12" t="s">
        <v>3817</v>
      </c>
      <c r="BG12" t="s">
        <v>3840</v>
      </c>
      <c r="BH12" t="s">
        <v>3818</v>
      </c>
      <c r="BI12" t="s">
        <v>3816</v>
      </c>
      <c r="BJ12" t="s">
        <v>3841</v>
      </c>
      <c r="BK12" t="s">
        <v>4</v>
      </c>
      <c r="BL12" t="s">
        <v>3841</v>
      </c>
      <c r="BM12" t="s">
        <v>3842</v>
      </c>
      <c r="BN12" t="s">
        <v>3843</v>
      </c>
      <c r="BO12" t="s">
        <v>4055</v>
      </c>
      <c r="BP12">
        <v>-1</v>
      </c>
      <c r="BQ12">
        <v>7.6388888888888904E-4</v>
      </c>
      <c r="BR12" t="s">
        <v>3825</v>
      </c>
      <c r="BS12" t="s">
        <v>4056</v>
      </c>
      <c r="BT12" t="s">
        <v>3825</v>
      </c>
      <c r="BU12" t="s">
        <v>3825</v>
      </c>
      <c r="BV12" t="s">
        <v>3825</v>
      </c>
      <c r="BW12" t="s">
        <v>3825</v>
      </c>
      <c r="BX12" t="s">
        <v>3825</v>
      </c>
      <c r="BY12" t="s">
        <v>3846</v>
      </c>
      <c r="BZ12" t="s">
        <v>4057</v>
      </c>
      <c r="CA12" t="s">
        <v>3848</v>
      </c>
      <c r="CB12" t="s">
        <v>3849</v>
      </c>
      <c r="CC12" t="s">
        <v>4058</v>
      </c>
      <c r="CD12" t="s">
        <v>3848</v>
      </c>
      <c r="CE12" t="s">
        <v>3888</v>
      </c>
      <c r="CF12" t="s">
        <v>3825</v>
      </c>
      <c r="CG12" t="s">
        <v>3825</v>
      </c>
      <c r="CH12" t="s">
        <v>3825</v>
      </c>
      <c r="CI12" t="s">
        <v>4059</v>
      </c>
      <c r="CJ12" t="s">
        <v>4060</v>
      </c>
      <c r="CK12" t="s">
        <v>4061</v>
      </c>
      <c r="CL12" t="s">
        <v>3853</v>
      </c>
      <c r="CM12">
        <v>0</v>
      </c>
      <c r="CN12">
        <v>0</v>
      </c>
      <c r="CO12">
        <v>0</v>
      </c>
      <c r="CP12">
        <v>0</v>
      </c>
      <c r="CQ12">
        <v>0</v>
      </c>
      <c r="CR12">
        <v>0</v>
      </c>
      <c r="CS12">
        <v>0</v>
      </c>
      <c r="CT12">
        <v>1</v>
      </c>
      <c r="CU12">
        <v>0</v>
      </c>
      <c r="CV12">
        <v>0</v>
      </c>
      <c r="CW12">
        <v>1</v>
      </c>
      <c r="CX12" t="s">
        <v>33</v>
      </c>
      <c r="CY12" t="s">
        <v>4043</v>
      </c>
      <c r="CZ12">
        <v>0</v>
      </c>
      <c r="DA12" t="s">
        <v>14</v>
      </c>
      <c r="DB12" t="s">
        <v>14</v>
      </c>
      <c r="DC12" t="s">
        <v>14</v>
      </c>
      <c r="DD12" t="s">
        <v>14</v>
      </c>
      <c r="DE12">
        <v>7.6388888888888904E-4</v>
      </c>
      <c r="DF12" t="s">
        <v>4</v>
      </c>
      <c r="DG12">
        <v>0</v>
      </c>
      <c r="DH12">
        <v>1</v>
      </c>
      <c r="DI12">
        <v>1</v>
      </c>
    </row>
    <row r="13" spans="1:113" x14ac:dyDescent="0.25">
      <c r="A13" t="s">
        <v>175</v>
      </c>
      <c r="B13" t="s">
        <v>1356</v>
      </c>
      <c r="C13">
        <v>1</v>
      </c>
      <c r="D13" t="s">
        <v>4062</v>
      </c>
      <c r="E13" t="s">
        <v>4062</v>
      </c>
      <c r="F13" t="s">
        <v>3805</v>
      </c>
      <c r="G13" t="s">
        <v>3854</v>
      </c>
      <c r="H13" s="27">
        <v>45791.663888888899</v>
      </c>
      <c r="I13" t="s">
        <v>4063</v>
      </c>
      <c r="J13" t="s">
        <v>4064</v>
      </c>
      <c r="K13" t="s">
        <v>4065</v>
      </c>
      <c r="L13" t="s">
        <v>3810</v>
      </c>
      <c r="M13" t="s">
        <v>3811</v>
      </c>
      <c r="N13" t="s">
        <v>3812</v>
      </c>
      <c r="O13" t="s">
        <v>4066</v>
      </c>
      <c r="P13" t="s">
        <v>4067</v>
      </c>
      <c r="Q13" t="s">
        <v>4068</v>
      </c>
      <c r="R13" t="s">
        <v>4069</v>
      </c>
      <c r="S13" t="s">
        <v>3817</v>
      </c>
      <c r="T13" t="s">
        <v>3818</v>
      </c>
      <c r="U13" t="s">
        <v>4070</v>
      </c>
      <c r="V13" t="s">
        <v>4071</v>
      </c>
      <c r="W13" s="27">
        <v>45791.661597222199</v>
      </c>
      <c r="X13" t="s">
        <v>4</v>
      </c>
      <c r="Y13">
        <v>2025</v>
      </c>
      <c r="Z13">
        <v>5</v>
      </c>
      <c r="AA13" t="s">
        <v>4072</v>
      </c>
      <c r="AB13" t="s">
        <v>29</v>
      </c>
      <c r="AC13" t="s">
        <v>3823</v>
      </c>
      <c r="AD13" t="s">
        <v>3865</v>
      </c>
      <c r="AE13" t="s">
        <v>3825</v>
      </c>
      <c r="AF13" t="s">
        <v>4072</v>
      </c>
      <c r="AG13">
        <v>178240</v>
      </c>
      <c r="AH13" t="s">
        <v>4073</v>
      </c>
      <c r="AI13" t="s">
        <v>4072</v>
      </c>
      <c r="AJ13" t="s">
        <v>3825</v>
      </c>
      <c r="AK13" t="s">
        <v>3825</v>
      </c>
      <c r="AL13" t="s">
        <v>3826</v>
      </c>
      <c r="AM13" t="s">
        <v>4074</v>
      </c>
      <c r="AN13" t="s">
        <v>4075</v>
      </c>
      <c r="AO13" s="27">
        <v>37709</v>
      </c>
      <c r="AP13">
        <v>22</v>
      </c>
      <c r="AQ13" t="s">
        <v>3871</v>
      </c>
      <c r="AR13" t="s">
        <v>3826</v>
      </c>
      <c r="AS13" t="s">
        <v>4076</v>
      </c>
      <c r="AT13" t="s">
        <v>4077</v>
      </c>
      <c r="AU13" t="s">
        <v>4078</v>
      </c>
      <c r="AV13" t="s">
        <v>4067</v>
      </c>
      <c r="AW13" t="s">
        <v>4079</v>
      </c>
      <c r="AX13" t="s">
        <v>4080</v>
      </c>
      <c r="AY13" t="s">
        <v>4081</v>
      </c>
      <c r="AZ13" t="s">
        <v>3826</v>
      </c>
      <c r="BA13" t="s">
        <v>4082</v>
      </c>
      <c r="BB13" t="s">
        <v>4067</v>
      </c>
      <c r="BC13" t="s">
        <v>3880</v>
      </c>
      <c r="BD13" t="s">
        <v>4083</v>
      </c>
      <c r="BE13" t="s">
        <v>4062</v>
      </c>
      <c r="BF13" t="s">
        <v>3817</v>
      </c>
      <c r="BG13" t="s">
        <v>3840</v>
      </c>
      <c r="BH13" t="s">
        <v>3818</v>
      </c>
      <c r="BI13" t="s">
        <v>4069</v>
      </c>
      <c r="BJ13" t="s">
        <v>4</v>
      </c>
      <c r="BK13" t="s">
        <v>4</v>
      </c>
      <c r="BL13" t="s">
        <v>4</v>
      </c>
      <c r="BM13" t="s">
        <v>3842</v>
      </c>
      <c r="BN13" t="s">
        <v>3843</v>
      </c>
      <c r="BO13" t="s">
        <v>4084</v>
      </c>
      <c r="BP13">
        <v>0.01</v>
      </c>
      <c r="BQ13">
        <v>0.01</v>
      </c>
      <c r="BR13" t="s">
        <v>3825</v>
      </c>
      <c r="BS13" t="s">
        <v>4085</v>
      </c>
      <c r="BT13" t="s">
        <v>3825</v>
      </c>
      <c r="BU13" t="s">
        <v>3825</v>
      </c>
      <c r="BV13" t="s">
        <v>3825</v>
      </c>
      <c r="BW13" t="s">
        <v>3825</v>
      </c>
      <c r="BX13" t="s">
        <v>3825</v>
      </c>
      <c r="BY13" t="s">
        <v>3846</v>
      </c>
      <c r="BZ13" t="s">
        <v>4086</v>
      </c>
      <c r="CA13" t="s">
        <v>3938</v>
      </c>
      <c r="CB13" t="s">
        <v>3849</v>
      </c>
      <c r="CC13" t="s">
        <v>4087</v>
      </c>
      <c r="CD13" t="s">
        <v>3938</v>
      </c>
      <c r="CE13" t="s">
        <v>3888</v>
      </c>
      <c r="CF13" t="s">
        <v>3825</v>
      </c>
      <c r="CG13" t="s">
        <v>3825</v>
      </c>
      <c r="CH13" t="s">
        <v>3825</v>
      </c>
      <c r="CI13" t="s">
        <v>4088</v>
      </c>
      <c r="CJ13" t="s">
        <v>4089</v>
      </c>
      <c r="CK13" t="s">
        <v>4090</v>
      </c>
      <c r="CL13" t="s">
        <v>15</v>
      </c>
      <c r="CM13">
        <v>0</v>
      </c>
      <c r="CN13">
        <v>0</v>
      </c>
      <c r="CO13">
        <v>1</v>
      </c>
      <c r="CP13">
        <v>0</v>
      </c>
      <c r="CQ13">
        <v>0</v>
      </c>
      <c r="CR13">
        <v>0</v>
      </c>
      <c r="CS13">
        <v>0</v>
      </c>
      <c r="CT13">
        <v>0</v>
      </c>
      <c r="CU13">
        <v>1</v>
      </c>
      <c r="CV13">
        <v>0</v>
      </c>
      <c r="CW13">
        <v>0</v>
      </c>
      <c r="CX13" t="s">
        <v>33</v>
      </c>
      <c r="CY13" t="s">
        <v>4067</v>
      </c>
      <c r="CZ13">
        <v>0</v>
      </c>
      <c r="DA13" t="s">
        <v>14</v>
      </c>
      <c r="DB13" t="s">
        <v>14</v>
      </c>
      <c r="DC13" t="s">
        <v>14</v>
      </c>
      <c r="DD13" t="s">
        <v>14</v>
      </c>
      <c r="DE13">
        <v>8.4490740740740696E-4</v>
      </c>
      <c r="DF13" t="s">
        <v>4</v>
      </c>
      <c r="DG13">
        <v>0</v>
      </c>
      <c r="DH13">
        <v>1</v>
      </c>
      <c r="DI13">
        <v>1</v>
      </c>
    </row>
    <row r="14" spans="1:113" x14ac:dyDescent="0.25">
      <c r="A14" t="s">
        <v>176</v>
      </c>
      <c r="B14" t="s">
        <v>1357</v>
      </c>
      <c r="C14">
        <v>1</v>
      </c>
      <c r="D14" t="s">
        <v>4062</v>
      </c>
      <c r="E14" t="s">
        <v>4062</v>
      </c>
      <c r="F14" t="s">
        <v>3805</v>
      </c>
      <c r="G14" t="s">
        <v>3854</v>
      </c>
      <c r="H14" s="27">
        <v>45834.6175</v>
      </c>
      <c r="I14" t="s">
        <v>4091</v>
      </c>
      <c r="J14" t="s">
        <v>4092</v>
      </c>
      <c r="K14" t="s">
        <v>4093</v>
      </c>
      <c r="L14" t="s">
        <v>3810</v>
      </c>
      <c r="M14" t="s">
        <v>3811</v>
      </c>
      <c r="N14" t="s">
        <v>3812</v>
      </c>
      <c r="O14" t="s">
        <v>3925</v>
      </c>
      <c r="P14" t="s">
        <v>4094</v>
      </c>
      <c r="Q14" t="s">
        <v>4095</v>
      </c>
      <c r="R14" t="s">
        <v>4069</v>
      </c>
      <c r="S14" t="s">
        <v>3817</v>
      </c>
      <c r="T14" t="s">
        <v>3818</v>
      </c>
      <c r="U14" t="s">
        <v>4096</v>
      </c>
      <c r="V14" t="s">
        <v>4097</v>
      </c>
      <c r="W14" s="27">
        <v>45834.616412037001</v>
      </c>
      <c r="X14" t="s">
        <v>5</v>
      </c>
      <c r="Y14">
        <v>2025</v>
      </c>
      <c r="Z14">
        <v>6</v>
      </c>
      <c r="AA14" t="s">
        <v>3866</v>
      </c>
      <c r="AB14" t="s">
        <v>29</v>
      </c>
      <c r="AC14" t="s">
        <v>3823</v>
      </c>
      <c r="AD14" t="s">
        <v>3865</v>
      </c>
      <c r="AE14" t="s">
        <v>3825</v>
      </c>
      <c r="AF14" t="s">
        <v>3866</v>
      </c>
      <c r="AG14">
        <v>2035</v>
      </c>
      <c r="AH14" t="s">
        <v>3866</v>
      </c>
      <c r="AI14" t="s">
        <v>3866</v>
      </c>
      <c r="AJ14" t="s">
        <v>4097</v>
      </c>
      <c r="AK14" t="s">
        <v>4098</v>
      </c>
      <c r="AL14" t="s">
        <v>3826</v>
      </c>
      <c r="AM14" t="s">
        <v>4099</v>
      </c>
      <c r="AN14" t="s">
        <v>4100</v>
      </c>
      <c r="AO14" s="27">
        <v>37375</v>
      </c>
      <c r="AP14">
        <v>23</v>
      </c>
      <c r="AQ14" t="s">
        <v>3829</v>
      </c>
      <c r="AR14" t="s">
        <v>3826</v>
      </c>
      <c r="AS14" t="s">
        <v>4101</v>
      </c>
      <c r="AT14" t="s">
        <v>4077</v>
      </c>
      <c r="AU14" t="s">
        <v>4102</v>
      </c>
      <c r="AV14" t="s">
        <v>4094</v>
      </c>
      <c r="AW14" t="s">
        <v>4103</v>
      </c>
      <c r="AX14" t="s">
        <v>4104</v>
      </c>
      <c r="AY14" t="s">
        <v>3911</v>
      </c>
      <c r="AZ14" t="s">
        <v>3826</v>
      </c>
      <c r="BA14" t="s">
        <v>3837</v>
      </c>
      <c r="BB14" t="s">
        <v>4094</v>
      </c>
      <c r="BC14" t="s">
        <v>3880</v>
      </c>
      <c r="BD14" t="s">
        <v>4083</v>
      </c>
      <c r="BE14" t="s">
        <v>4062</v>
      </c>
      <c r="BF14" t="s">
        <v>3817</v>
      </c>
      <c r="BG14" t="s">
        <v>3840</v>
      </c>
      <c r="BH14" t="s">
        <v>3818</v>
      </c>
      <c r="BI14" t="s">
        <v>4069</v>
      </c>
      <c r="BJ14" t="s">
        <v>3914</v>
      </c>
      <c r="BK14" t="s">
        <v>5</v>
      </c>
      <c r="BL14" t="s">
        <v>3914</v>
      </c>
      <c r="BM14" t="s">
        <v>3884</v>
      </c>
      <c r="BN14" t="s">
        <v>3843</v>
      </c>
      <c r="BO14" t="s">
        <v>4105</v>
      </c>
      <c r="BP14">
        <v>0</v>
      </c>
      <c r="BQ14">
        <v>0</v>
      </c>
      <c r="BR14" t="s">
        <v>3825</v>
      </c>
      <c r="BS14" t="s">
        <v>4085</v>
      </c>
      <c r="BT14" t="s">
        <v>3825</v>
      </c>
      <c r="BU14" t="s">
        <v>3825</v>
      </c>
      <c r="BV14" t="s">
        <v>3825</v>
      </c>
      <c r="BW14" t="s">
        <v>3825</v>
      </c>
      <c r="BX14" t="s">
        <v>3825</v>
      </c>
      <c r="BY14" t="s">
        <v>3846</v>
      </c>
      <c r="BZ14" t="s">
        <v>4106</v>
      </c>
      <c r="CA14" t="s">
        <v>3918</v>
      </c>
      <c r="CB14" t="s">
        <v>3888</v>
      </c>
      <c r="CC14" t="s">
        <v>4107</v>
      </c>
      <c r="CD14" t="s">
        <v>3918</v>
      </c>
      <c r="CE14" t="s">
        <v>3849</v>
      </c>
      <c r="CF14" t="s">
        <v>3825</v>
      </c>
      <c r="CG14" t="s">
        <v>3825</v>
      </c>
      <c r="CH14" t="s">
        <v>3825</v>
      </c>
      <c r="CI14" t="s">
        <v>4108</v>
      </c>
      <c r="CJ14" t="s">
        <v>4109</v>
      </c>
      <c r="CK14" t="s">
        <v>4110</v>
      </c>
      <c r="CL14" t="s">
        <v>14</v>
      </c>
      <c r="CM14" t="s">
        <v>14</v>
      </c>
      <c r="CN14" t="s">
        <v>14</v>
      </c>
      <c r="CO14" t="s">
        <v>14</v>
      </c>
      <c r="CP14" t="s">
        <v>14</v>
      </c>
      <c r="CQ14">
        <v>0</v>
      </c>
      <c r="CR14">
        <v>0</v>
      </c>
      <c r="CS14" t="s">
        <v>14</v>
      </c>
      <c r="CT14" t="s">
        <v>14</v>
      </c>
      <c r="CU14">
        <v>1</v>
      </c>
      <c r="CV14">
        <v>0</v>
      </c>
      <c r="CW14">
        <v>0</v>
      </c>
      <c r="CX14" t="s">
        <v>4111</v>
      </c>
      <c r="CY14" t="s">
        <v>4094</v>
      </c>
      <c r="CZ14">
        <v>0</v>
      </c>
      <c r="DA14" t="s">
        <v>14</v>
      </c>
      <c r="DB14" t="s">
        <v>14</v>
      </c>
      <c r="DC14" t="s">
        <v>14</v>
      </c>
      <c r="DD14" t="s">
        <v>14</v>
      </c>
      <c r="DE14">
        <v>3.4722222222222202E-5</v>
      </c>
      <c r="DF14" t="s">
        <v>5</v>
      </c>
      <c r="DG14">
        <v>1</v>
      </c>
      <c r="DH14">
        <v>0</v>
      </c>
      <c r="DI14">
        <v>1</v>
      </c>
    </row>
    <row r="15" spans="1:113" x14ac:dyDescent="0.25">
      <c r="A15" t="s">
        <v>176</v>
      </c>
      <c r="B15" t="s">
        <v>1357</v>
      </c>
      <c r="C15">
        <v>1</v>
      </c>
      <c r="D15" t="s">
        <v>3688</v>
      </c>
      <c r="E15" t="s">
        <v>3688</v>
      </c>
      <c r="F15" t="s">
        <v>3805</v>
      </c>
      <c r="G15" t="s">
        <v>3854</v>
      </c>
      <c r="H15" s="27">
        <v>45806.317916666703</v>
      </c>
      <c r="I15" t="s">
        <v>4112</v>
      </c>
      <c r="J15" t="s">
        <v>4092</v>
      </c>
      <c r="K15" t="s">
        <v>4093</v>
      </c>
      <c r="L15" t="s">
        <v>4113</v>
      </c>
      <c r="M15" t="s">
        <v>3811</v>
      </c>
      <c r="N15" t="s">
        <v>3812</v>
      </c>
      <c r="O15" t="s">
        <v>3925</v>
      </c>
      <c r="P15" t="s">
        <v>4094</v>
      </c>
      <c r="Q15" t="s">
        <v>4114</v>
      </c>
      <c r="R15" t="s">
        <v>4115</v>
      </c>
      <c r="S15" t="s">
        <v>3817</v>
      </c>
      <c r="T15" t="s">
        <v>3861</v>
      </c>
      <c r="U15" t="s">
        <v>4116</v>
      </c>
      <c r="V15" t="s">
        <v>4116</v>
      </c>
      <c r="W15" s="27">
        <v>45804.064050925903</v>
      </c>
      <c r="X15" t="s">
        <v>5</v>
      </c>
      <c r="Y15">
        <v>2025</v>
      </c>
      <c r="Z15">
        <v>5</v>
      </c>
      <c r="AA15" t="s">
        <v>4117</v>
      </c>
      <c r="AB15" t="s">
        <v>28</v>
      </c>
      <c r="AC15" t="s">
        <v>3823</v>
      </c>
      <c r="AD15" t="s">
        <v>3865</v>
      </c>
      <c r="AE15" t="s">
        <v>4117</v>
      </c>
      <c r="AF15" t="s">
        <v>3825</v>
      </c>
      <c r="AG15">
        <v>13130</v>
      </c>
      <c r="AH15" t="s">
        <v>4118</v>
      </c>
      <c r="AI15" t="s">
        <v>4117</v>
      </c>
      <c r="AJ15" t="s">
        <v>4119</v>
      </c>
      <c r="AK15" t="s">
        <v>4120</v>
      </c>
      <c r="AL15" t="s">
        <v>3826</v>
      </c>
      <c r="AM15" t="s">
        <v>4099</v>
      </c>
      <c r="AN15" t="s">
        <v>4100</v>
      </c>
      <c r="AO15" s="27">
        <v>37375</v>
      </c>
      <c r="AP15">
        <v>23</v>
      </c>
      <c r="AQ15" t="s">
        <v>3829</v>
      </c>
      <c r="AR15" t="s">
        <v>3826</v>
      </c>
      <c r="AS15" t="s">
        <v>4121</v>
      </c>
      <c r="AT15" t="s">
        <v>4122</v>
      </c>
      <c r="AU15" t="s">
        <v>4123</v>
      </c>
      <c r="AV15" t="s">
        <v>3833</v>
      </c>
      <c r="AW15" t="s">
        <v>4103</v>
      </c>
      <c r="AX15" t="s">
        <v>4124</v>
      </c>
      <c r="AY15" t="s">
        <v>3836</v>
      </c>
      <c r="AZ15" t="s">
        <v>3826</v>
      </c>
      <c r="BA15" t="s">
        <v>3837</v>
      </c>
      <c r="BB15" t="s">
        <v>4094</v>
      </c>
      <c r="BC15" t="s">
        <v>4125</v>
      </c>
      <c r="BD15" t="s">
        <v>4126</v>
      </c>
      <c r="BE15" t="s">
        <v>3688</v>
      </c>
      <c r="BF15" t="s">
        <v>3817</v>
      </c>
      <c r="BG15" t="s">
        <v>3882</v>
      </c>
      <c r="BH15" t="s">
        <v>3861</v>
      </c>
      <c r="BI15" t="s">
        <v>4115</v>
      </c>
      <c r="BJ15" t="s">
        <v>4127</v>
      </c>
      <c r="BK15" t="s">
        <v>5</v>
      </c>
      <c r="BL15" t="s">
        <v>4127</v>
      </c>
      <c r="BM15" t="s">
        <v>3884</v>
      </c>
      <c r="BN15" t="s">
        <v>3843</v>
      </c>
      <c r="BO15" t="s">
        <v>4128</v>
      </c>
      <c r="BP15">
        <v>14.59</v>
      </c>
      <c r="BQ15">
        <v>14.59</v>
      </c>
      <c r="BR15" t="s">
        <v>3825</v>
      </c>
      <c r="BS15" t="s">
        <v>4129</v>
      </c>
      <c r="BT15" t="s">
        <v>3825</v>
      </c>
      <c r="BU15" t="s">
        <v>3825</v>
      </c>
      <c r="BV15" t="s">
        <v>3825</v>
      </c>
      <c r="BW15" t="s">
        <v>3825</v>
      </c>
      <c r="BX15" t="s">
        <v>3825</v>
      </c>
      <c r="BY15" t="s">
        <v>3846</v>
      </c>
      <c r="BZ15" t="s">
        <v>4130</v>
      </c>
      <c r="CA15" t="s">
        <v>4131</v>
      </c>
      <c r="CB15" t="s">
        <v>3849</v>
      </c>
      <c r="CC15" t="s">
        <v>4132</v>
      </c>
      <c r="CD15" t="s">
        <v>4133</v>
      </c>
      <c r="CE15" t="s">
        <v>3849</v>
      </c>
      <c r="CF15" t="s">
        <v>4134</v>
      </c>
      <c r="CG15" t="s">
        <v>4135</v>
      </c>
      <c r="CH15" t="s">
        <v>3849</v>
      </c>
      <c r="CI15" t="s">
        <v>4136</v>
      </c>
      <c r="CJ15" t="s">
        <v>4109</v>
      </c>
      <c r="CK15" t="s">
        <v>4137</v>
      </c>
      <c r="CL15" t="s">
        <v>14</v>
      </c>
      <c r="CM15" t="s">
        <v>14</v>
      </c>
      <c r="CN15" t="s">
        <v>14</v>
      </c>
      <c r="CO15" t="s">
        <v>14</v>
      </c>
      <c r="CP15" t="s">
        <v>14</v>
      </c>
      <c r="CQ15">
        <v>0</v>
      </c>
      <c r="CR15">
        <v>0</v>
      </c>
      <c r="CS15" t="s">
        <v>14</v>
      </c>
      <c r="CT15" t="s">
        <v>14</v>
      </c>
      <c r="CU15">
        <v>1</v>
      </c>
      <c r="CV15">
        <v>0</v>
      </c>
      <c r="CW15">
        <v>0</v>
      </c>
      <c r="CX15" t="s">
        <v>4111</v>
      </c>
      <c r="CY15" t="s">
        <v>4094</v>
      </c>
      <c r="CZ15">
        <v>0</v>
      </c>
      <c r="DA15" t="s">
        <v>14</v>
      </c>
      <c r="DB15" t="s">
        <v>14</v>
      </c>
      <c r="DC15" t="s">
        <v>14</v>
      </c>
      <c r="DD15" t="s">
        <v>14</v>
      </c>
      <c r="DE15">
        <v>0.62400462962962999</v>
      </c>
      <c r="DF15" t="s">
        <v>5</v>
      </c>
      <c r="DG15">
        <v>1</v>
      </c>
      <c r="DH15">
        <v>0</v>
      </c>
      <c r="DI15">
        <v>1</v>
      </c>
    </row>
    <row r="16" spans="1:113" x14ac:dyDescent="0.25">
      <c r="A16" t="s">
        <v>177</v>
      </c>
      <c r="B16" t="s">
        <v>1358</v>
      </c>
      <c r="C16">
        <v>1</v>
      </c>
      <c r="D16" t="s">
        <v>3687</v>
      </c>
      <c r="E16" t="s">
        <v>3687</v>
      </c>
      <c r="F16" t="s">
        <v>3805</v>
      </c>
      <c r="G16" t="s">
        <v>3854</v>
      </c>
      <c r="H16" s="27">
        <v>45751.608854166698</v>
      </c>
      <c r="I16" t="s">
        <v>4138</v>
      </c>
      <c r="J16" t="s">
        <v>4139</v>
      </c>
      <c r="K16" t="s">
        <v>4140</v>
      </c>
      <c r="L16" t="s">
        <v>3810</v>
      </c>
      <c r="M16" t="s">
        <v>3811</v>
      </c>
      <c r="N16" t="s">
        <v>3812</v>
      </c>
      <c r="O16" t="s">
        <v>3895</v>
      </c>
      <c r="P16" t="s">
        <v>4141</v>
      </c>
      <c r="Q16" t="s">
        <v>4142</v>
      </c>
      <c r="R16" t="s">
        <v>3860</v>
      </c>
      <c r="S16" t="s">
        <v>3817</v>
      </c>
      <c r="T16" t="s">
        <v>3861</v>
      </c>
      <c r="U16" t="s">
        <v>4143</v>
      </c>
      <c r="V16" t="s">
        <v>4144</v>
      </c>
      <c r="W16" s="27">
        <v>45750.671435185199</v>
      </c>
      <c r="X16" t="s">
        <v>5</v>
      </c>
      <c r="Y16">
        <v>2025</v>
      </c>
      <c r="Z16">
        <v>4</v>
      </c>
      <c r="AA16" t="s">
        <v>4145</v>
      </c>
      <c r="AB16" t="s">
        <v>29</v>
      </c>
      <c r="AC16" t="s">
        <v>3823</v>
      </c>
      <c r="AD16" t="s">
        <v>3865</v>
      </c>
      <c r="AE16" t="s">
        <v>4145</v>
      </c>
      <c r="AF16" t="s">
        <v>3825</v>
      </c>
      <c r="AG16">
        <v>2035</v>
      </c>
      <c r="AH16" t="s">
        <v>3866</v>
      </c>
      <c r="AI16" t="s">
        <v>4145</v>
      </c>
      <c r="AJ16" t="s">
        <v>4146</v>
      </c>
      <c r="AK16" t="s">
        <v>4147</v>
      </c>
      <c r="AL16" t="s">
        <v>3826</v>
      </c>
      <c r="AM16" t="s">
        <v>4148</v>
      </c>
      <c r="AN16" t="s">
        <v>4149</v>
      </c>
      <c r="AO16" s="27">
        <v>37714</v>
      </c>
      <c r="AP16">
        <v>22</v>
      </c>
      <c r="AQ16" t="s">
        <v>3871</v>
      </c>
      <c r="AR16" t="s">
        <v>3826</v>
      </c>
      <c r="AS16" t="s">
        <v>3872</v>
      </c>
      <c r="AT16" t="s">
        <v>3873</v>
      </c>
      <c r="AU16" t="s">
        <v>4150</v>
      </c>
      <c r="AV16" t="s">
        <v>4141</v>
      </c>
      <c r="AW16" t="s">
        <v>4151</v>
      </c>
      <c r="AX16" t="s">
        <v>4152</v>
      </c>
      <c r="AY16" t="s">
        <v>3911</v>
      </c>
      <c r="AZ16" t="s">
        <v>3826</v>
      </c>
      <c r="BA16" t="s">
        <v>3837</v>
      </c>
      <c r="BB16" t="s">
        <v>4141</v>
      </c>
      <c r="BC16" t="s">
        <v>3880</v>
      </c>
      <c r="BD16" t="s">
        <v>3881</v>
      </c>
      <c r="BE16" t="s">
        <v>3687</v>
      </c>
      <c r="BF16" t="s">
        <v>3817</v>
      </c>
      <c r="BG16" t="s">
        <v>3882</v>
      </c>
      <c r="BH16" t="s">
        <v>3861</v>
      </c>
      <c r="BI16" t="s">
        <v>3860</v>
      </c>
      <c r="BJ16" t="s">
        <v>3914</v>
      </c>
      <c r="BK16" t="s">
        <v>5</v>
      </c>
      <c r="BL16" t="s">
        <v>3914</v>
      </c>
      <c r="BM16" t="s">
        <v>3884</v>
      </c>
      <c r="BN16" t="s">
        <v>3843</v>
      </c>
      <c r="BO16" t="s">
        <v>4153</v>
      </c>
      <c r="BP16">
        <v>0</v>
      </c>
      <c r="BQ16">
        <v>0</v>
      </c>
      <c r="BR16" t="s">
        <v>3825</v>
      </c>
      <c r="BS16" t="s">
        <v>4154</v>
      </c>
      <c r="BT16" t="s">
        <v>3825</v>
      </c>
      <c r="BU16" t="s">
        <v>3825</v>
      </c>
      <c r="BV16" t="s">
        <v>3825</v>
      </c>
      <c r="BW16" t="s">
        <v>3825</v>
      </c>
      <c r="BX16" t="s">
        <v>3825</v>
      </c>
      <c r="BY16" t="s">
        <v>3846</v>
      </c>
      <c r="BZ16" t="s">
        <v>4155</v>
      </c>
      <c r="CA16" t="s">
        <v>3918</v>
      </c>
      <c r="CB16" t="s">
        <v>3888</v>
      </c>
      <c r="CC16" t="s">
        <v>4155</v>
      </c>
      <c r="CD16" t="s">
        <v>3918</v>
      </c>
      <c r="CE16" t="s">
        <v>3849</v>
      </c>
      <c r="CF16" t="s">
        <v>3825</v>
      </c>
      <c r="CG16" t="s">
        <v>3825</v>
      </c>
      <c r="CH16" t="s">
        <v>3825</v>
      </c>
      <c r="CI16" t="s">
        <v>4156</v>
      </c>
      <c r="CJ16" t="s">
        <v>4157</v>
      </c>
      <c r="CK16" t="s">
        <v>4158</v>
      </c>
      <c r="CL16" t="s">
        <v>14</v>
      </c>
      <c r="CM16" t="s">
        <v>14</v>
      </c>
      <c r="CN16" t="s">
        <v>14</v>
      </c>
      <c r="CO16" t="s">
        <v>14</v>
      </c>
      <c r="CP16" t="s">
        <v>14</v>
      </c>
      <c r="CQ16">
        <v>0</v>
      </c>
      <c r="CR16">
        <v>0</v>
      </c>
      <c r="CS16" t="s">
        <v>14</v>
      </c>
      <c r="CT16" t="s">
        <v>14</v>
      </c>
      <c r="CU16">
        <v>1</v>
      </c>
      <c r="CV16">
        <v>0</v>
      </c>
      <c r="CW16">
        <v>0</v>
      </c>
      <c r="CX16" t="s">
        <v>33</v>
      </c>
      <c r="CY16" t="s">
        <v>4141</v>
      </c>
      <c r="CZ16">
        <v>1</v>
      </c>
      <c r="DA16" t="s">
        <v>4159</v>
      </c>
      <c r="DB16" t="s">
        <v>4160</v>
      </c>
      <c r="DC16" t="s">
        <v>4161</v>
      </c>
      <c r="DD16" t="s">
        <v>4111</v>
      </c>
      <c r="DE16">
        <v>0.15137731481481501</v>
      </c>
      <c r="DF16" t="s">
        <v>5</v>
      </c>
      <c r="DG16">
        <v>1</v>
      </c>
      <c r="DH16">
        <v>0</v>
      </c>
      <c r="DI16">
        <v>1</v>
      </c>
    </row>
    <row r="17" spans="1:113" x14ac:dyDescent="0.25">
      <c r="A17" t="s">
        <v>181</v>
      </c>
      <c r="B17" t="s">
        <v>1362</v>
      </c>
      <c r="C17">
        <v>1</v>
      </c>
      <c r="D17" t="s">
        <v>3687</v>
      </c>
      <c r="E17" t="s">
        <v>3687</v>
      </c>
      <c r="F17" t="s">
        <v>3805</v>
      </c>
      <c r="G17" t="s">
        <v>3854</v>
      </c>
      <c r="H17" s="27">
        <v>45762.454895833303</v>
      </c>
      <c r="I17" t="s">
        <v>4162</v>
      </c>
      <c r="J17" t="s">
        <v>4163</v>
      </c>
      <c r="K17" t="s">
        <v>4164</v>
      </c>
      <c r="L17" t="s">
        <v>3810</v>
      </c>
      <c r="M17" t="s">
        <v>3811</v>
      </c>
      <c r="N17" t="s">
        <v>3812</v>
      </c>
      <c r="O17" t="s">
        <v>3813</v>
      </c>
      <c r="P17" t="s">
        <v>4165</v>
      </c>
      <c r="Q17" t="s">
        <v>4166</v>
      </c>
      <c r="R17" t="s">
        <v>3860</v>
      </c>
      <c r="S17" t="s">
        <v>3817</v>
      </c>
      <c r="T17" t="s">
        <v>3818</v>
      </c>
      <c r="U17" t="s">
        <v>4167</v>
      </c>
      <c r="V17" t="s">
        <v>4168</v>
      </c>
      <c r="W17" s="27">
        <v>45762.454317129603</v>
      </c>
      <c r="X17" t="s">
        <v>5</v>
      </c>
      <c r="Y17">
        <v>2025</v>
      </c>
      <c r="Z17">
        <v>4</v>
      </c>
      <c r="AA17" t="s">
        <v>3866</v>
      </c>
      <c r="AB17" t="s">
        <v>29</v>
      </c>
      <c r="AC17" t="s">
        <v>3823</v>
      </c>
      <c r="AD17" t="s">
        <v>3865</v>
      </c>
      <c r="AE17" t="s">
        <v>3825</v>
      </c>
      <c r="AF17" t="s">
        <v>3866</v>
      </c>
      <c r="AG17">
        <v>2035</v>
      </c>
      <c r="AH17" t="s">
        <v>3866</v>
      </c>
      <c r="AI17" t="s">
        <v>3866</v>
      </c>
      <c r="AJ17" t="s">
        <v>4168</v>
      </c>
      <c r="AK17" t="s">
        <v>4169</v>
      </c>
      <c r="AL17" t="s">
        <v>3826</v>
      </c>
      <c r="AM17" t="s">
        <v>4170</v>
      </c>
      <c r="AN17" t="s">
        <v>4171</v>
      </c>
      <c r="AO17" s="27">
        <v>32786</v>
      </c>
      <c r="AP17">
        <v>35</v>
      </c>
      <c r="AQ17" t="s">
        <v>3829</v>
      </c>
      <c r="AR17" t="s">
        <v>3826</v>
      </c>
      <c r="AS17" t="s">
        <v>4172</v>
      </c>
      <c r="AT17" t="s">
        <v>4173</v>
      </c>
      <c r="AU17" t="s">
        <v>4174</v>
      </c>
      <c r="AV17" t="s">
        <v>4165</v>
      </c>
      <c r="AW17" t="s">
        <v>4175</v>
      </c>
      <c r="AX17" t="s">
        <v>4176</v>
      </c>
      <c r="AY17" t="s">
        <v>3911</v>
      </c>
      <c r="AZ17" t="s">
        <v>3826</v>
      </c>
      <c r="BA17" t="s">
        <v>3837</v>
      </c>
      <c r="BB17" t="s">
        <v>4165</v>
      </c>
      <c r="BC17" t="s">
        <v>3880</v>
      </c>
      <c r="BD17" t="s">
        <v>3881</v>
      </c>
      <c r="BE17" t="s">
        <v>3687</v>
      </c>
      <c r="BF17" t="s">
        <v>3817</v>
      </c>
      <c r="BG17" t="s">
        <v>3840</v>
      </c>
      <c r="BH17" t="s">
        <v>3818</v>
      </c>
      <c r="BI17" t="s">
        <v>3860</v>
      </c>
      <c r="BJ17" t="s">
        <v>3914</v>
      </c>
      <c r="BK17" t="s">
        <v>5</v>
      </c>
      <c r="BL17" t="s">
        <v>3914</v>
      </c>
      <c r="BM17" t="s">
        <v>3884</v>
      </c>
      <c r="BN17" t="s">
        <v>3843</v>
      </c>
      <c r="BO17" t="s">
        <v>4177</v>
      </c>
      <c r="BP17">
        <v>0</v>
      </c>
      <c r="BQ17">
        <v>0</v>
      </c>
      <c r="BR17" t="s">
        <v>3825</v>
      </c>
      <c r="BS17" t="s">
        <v>4178</v>
      </c>
      <c r="BT17" t="s">
        <v>3825</v>
      </c>
      <c r="BU17" t="s">
        <v>3825</v>
      </c>
      <c r="BV17" t="s">
        <v>3825</v>
      </c>
      <c r="BW17" t="s">
        <v>3825</v>
      </c>
      <c r="BX17" t="s">
        <v>3825</v>
      </c>
      <c r="BY17" t="s">
        <v>3846</v>
      </c>
      <c r="BZ17" t="s">
        <v>4179</v>
      </c>
      <c r="CA17" t="s">
        <v>3918</v>
      </c>
      <c r="CB17" t="s">
        <v>3888</v>
      </c>
      <c r="CC17" t="s">
        <v>4179</v>
      </c>
      <c r="CD17" t="s">
        <v>3918</v>
      </c>
      <c r="CE17" t="s">
        <v>3849</v>
      </c>
      <c r="CF17" t="s">
        <v>3825</v>
      </c>
      <c r="CG17" t="s">
        <v>3825</v>
      </c>
      <c r="CH17" t="s">
        <v>3825</v>
      </c>
      <c r="CI17" t="s">
        <v>4180</v>
      </c>
      <c r="CJ17" t="s">
        <v>4181</v>
      </c>
      <c r="CK17" t="s">
        <v>4182</v>
      </c>
      <c r="CL17" t="s">
        <v>14</v>
      </c>
      <c r="CM17" t="s">
        <v>14</v>
      </c>
      <c r="CN17" t="s">
        <v>14</v>
      </c>
      <c r="CO17" t="s">
        <v>14</v>
      </c>
      <c r="CP17" t="s">
        <v>14</v>
      </c>
      <c r="CQ17">
        <v>0</v>
      </c>
      <c r="CR17">
        <v>0</v>
      </c>
      <c r="CS17" t="s">
        <v>14</v>
      </c>
      <c r="CT17" t="s">
        <v>14</v>
      </c>
      <c r="CU17">
        <v>1</v>
      </c>
      <c r="CV17">
        <v>0</v>
      </c>
      <c r="CW17">
        <v>0</v>
      </c>
      <c r="CX17" t="s">
        <v>27</v>
      </c>
      <c r="CY17" t="s">
        <v>4165</v>
      </c>
      <c r="CZ17">
        <v>0</v>
      </c>
      <c r="DA17" t="s">
        <v>14</v>
      </c>
      <c r="DB17" t="s">
        <v>14</v>
      </c>
      <c r="DC17" t="s">
        <v>14</v>
      </c>
      <c r="DD17" t="s">
        <v>14</v>
      </c>
      <c r="DE17">
        <v>3.4722222222222202E-5</v>
      </c>
      <c r="DF17" t="s">
        <v>5</v>
      </c>
      <c r="DG17">
        <v>1</v>
      </c>
      <c r="DH17">
        <v>0</v>
      </c>
      <c r="DI17">
        <v>1</v>
      </c>
    </row>
    <row r="18" spans="1:113" x14ac:dyDescent="0.25">
      <c r="A18" t="s">
        <v>189</v>
      </c>
      <c r="B18" t="s">
        <v>1372</v>
      </c>
      <c r="C18">
        <v>1</v>
      </c>
      <c r="D18" t="s">
        <v>4183</v>
      </c>
      <c r="E18" t="s">
        <v>4183</v>
      </c>
      <c r="F18" t="s">
        <v>3805</v>
      </c>
      <c r="G18" t="s">
        <v>3854</v>
      </c>
      <c r="H18" s="27">
        <v>45777.583437499998</v>
      </c>
      <c r="I18" t="s">
        <v>4184</v>
      </c>
      <c r="J18" t="s">
        <v>4185</v>
      </c>
      <c r="K18" t="s">
        <v>4186</v>
      </c>
      <c r="L18" t="s">
        <v>4113</v>
      </c>
      <c r="M18" t="s">
        <v>3811</v>
      </c>
      <c r="N18" t="s">
        <v>3812</v>
      </c>
      <c r="O18" t="s">
        <v>3895</v>
      </c>
      <c r="P18" t="s">
        <v>4187</v>
      </c>
      <c r="Q18" t="s">
        <v>4188</v>
      </c>
      <c r="R18" t="s">
        <v>4189</v>
      </c>
      <c r="S18" t="s">
        <v>3817</v>
      </c>
      <c r="T18" t="s">
        <v>3818</v>
      </c>
      <c r="U18" t="s">
        <v>4190</v>
      </c>
      <c r="V18" t="s">
        <v>4190</v>
      </c>
      <c r="W18" s="27">
        <v>45775.576678240701</v>
      </c>
      <c r="X18" t="s">
        <v>4</v>
      </c>
      <c r="Y18">
        <v>2025</v>
      </c>
      <c r="Z18">
        <v>4</v>
      </c>
      <c r="AA18" t="s">
        <v>4191</v>
      </c>
      <c r="AB18" t="s">
        <v>29</v>
      </c>
      <c r="AC18" t="s">
        <v>3823</v>
      </c>
      <c r="AD18" t="s">
        <v>3865</v>
      </c>
      <c r="AE18" t="s">
        <v>4191</v>
      </c>
      <c r="AF18" t="s">
        <v>4191</v>
      </c>
      <c r="AG18">
        <v>182973</v>
      </c>
      <c r="AH18" t="s">
        <v>4192</v>
      </c>
      <c r="AI18" t="s">
        <v>4191</v>
      </c>
      <c r="AJ18" t="s">
        <v>3825</v>
      </c>
      <c r="AK18" t="s">
        <v>3825</v>
      </c>
      <c r="AL18" t="s">
        <v>3826</v>
      </c>
      <c r="AM18" t="s">
        <v>4193</v>
      </c>
      <c r="AN18" t="s">
        <v>4194</v>
      </c>
      <c r="AO18" s="27">
        <v>33312</v>
      </c>
      <c r="AP18">
        <v>34</v>
      </c>
      <c r="AQ18" t="s">
        <v>3829</v>
      </c>
      <c r="AR18" t="s">
        <v>3826</v>
      </c>
      <c r="AS18" t="s">
        <v>4195</v>
      </c>
      <c r="AT18" t="s">
        <v>4196</v>
      </c>
      <c r="AU18" t="s">
        <v>4197</v>
      </c>
      <c r="AV18" t="s">
        <v>4187</v>
      </c>
      <c r="AW18" t="s">
        <v>4198</v>
      </c>
      <c r="AX18" t="s">
        <v>4199</v>
      </c>
      <c r="AY18" t="s">
        <v>4200</v>
      </c>
      <c r="AZ18" t="s">
        <v>3878</v>
      </c>
      <c r="BA18" t="s">
        <v>4201</v>
      </c>
      <c r="BB18" t="s">
        <v>4187</v>
      </c>
      <c r="BC18" t="s">
        <v>4125</v>
      </c>
      <c r="BD18" t="s">
        <v>4202</v>
      </c>
      <c r="BE18" t="s">
        <v>4183</v>
      </c>
      <c r="BF18" t="s">
        <v>3817</v>
      </c>
      <c r="BG18" t="s">
        <v>3840</v>
      </c>
      <c r="BH18" t="s">
        <v>3818</v>
      </c>
      <c r="BI18" t="s">
        <v>4189</v>
      </c>
      <c r="BJ18" t="s">
        <v>4</v>
      </c>
      <c r="BK18" t="s">
        <v>4</v>
      </c>
      <c r="BL18" t="s">
        <v>4203</v>
      </c>
      <c r="BM18" t="s">
        <v>3842</v>
      </c>
      <c r="BN18" t="s">
        <v>3843</v>
      </c>
      <c r="BO18" t="s">
        <v>4204</v>
      </c>
      <c r="BP18">
        <v>0.11</v>
      </c>
      <c r="BQ18">
        <v>0.11</v>
      </c>
      <c r="BR18" t="s">
        <v>3825</v>
      </c>
      <c r="BS18" t="s">
        <v>4205</v>
      </c>
      <c r="BT18" t="s">
        <v>3825</v>
      </c>
      <c r="BU18" t="s">
        <v>3825</v>
      </c>
      <c r="BV18" t="s">
        <v>3825</v>
      </c>
      <c r="BW18" t="s">
        <v>3825</v>
      </c>
      <c r="BX18" t="s">
        <v>3825</v>
      </c>
      <c r="BY18" t="s">
        <v>3846</v>
      </c>
      <c r="BZ18" t="s">
        <v>4206</v>
      </c>
      <c r="CA18" t="s">
        <v>4207</v>
      </c>
      <c r="CB18" t="s">
        <v>3849</v>
      </c>
      <c r="CC18" t="s">
        <v>3825</v>
      </c>
      <c r="CD18" t="s">
        <v>3825</v>
      </c>
      <c r="CE18" t="s">
        <v>3825</v>
      </c>
      <c r="CF18" t="s">
        <v>3825</v>
      </c>
      <c r="CG18" t="s">
        <v>3825</v>
      </c>
      <c r="CH18" t="s">
        <v>3825</v>
      </c>
      <c r="CI18" t="s">
        <v>4208</v>
      </c>
      <c r="CJ18" t="s">
        <v>4209</v>
      </c>
      <c r="CK18" t="s">
        <v>4210</v>
      </c>
      <c r="CL18" t="s">
        <v>15</v>
      </c>
      <c r="CM18">
        <v>0</v>
      </c>
      <c r="CN18">
        <v>0</v>
      </c>
      <c r="CO18">
        <v>1</v>
      </c>
      <c r="CP18">
        <v>0</v>
      </c>
      <c r="CQ18">
        <v>0</v>
      </c>
      <c r="CR18">
        <v>0</v>
      </c>
      <c r="CS18">
        <v>0</v>
      </c>
      <c r="CT18">
        <v>0</v>
      </c>
      <c r="CU18">
        <v>1</v>
      </c>
      <c r="CV18">
        <v>0</v>
      </c>
      <c r="CW18">
        <v>0</v>
      </c>
      <c r="CX18" t="s">
        <v>4211</v>
      </c>
      <c r="CY18" t="s">
        <v>4187</v>
      </c>
      <c r="CZ18">
        <v>1</v>
      </c>
      <c r="DA18" t="s">
        <v>4212</v>
      </c>
      <c r="DB18" t="s">
        <v>4213</v>
      </c>
      <c r="DC18" t="s">
        <v>4214</v>
      </c>
      <c r="DD18" t="s">
        <v>4211</v>
      </c>
      <c r="DE18">
        <v>7.5810185185185199E-3</v>
      </c>
      <c r="DF18" t="s">
        <v>4</v>
      </c>
      <c r="DG18">
        <v>0</v>
      </c>
      <c r="DH18">
        <v>1</v>
      </c>
      <c r="DI18">
        <v>1</v>
      </c>
    </row>
    <row r="19" spans="1:113" x14ac:dyDescent="0.25">
      <c r="A19" t="s">
        <v>192</v>
      </c>
      <c r="B19" t="s">
        <v>1415</v>
      </c>
      <c r="C19">
        <v>1</v>
      </c>
      <c r="D19" t="s">
        <v>4215</v>
      </c>
      <c r="E19" t="s">
        <v>4215</v>
      </c>
      <c r="F19" t="s">
        <v>3805</v>
      </c>
      <c r="G19" t="s">
        <v>3854</v>
      </c>
      <c r="H19" s="27">
        <v>45791.7587152778</v>
      </c>
      <c r="I19" t="s">
        <v>4216</v>
      </c>
      <c r="J19" t="s">
        <v>4217</v>
      </c>
      <c r="K19" t="s">
        <v>4218</v>
      </c>
      <c r="L19" t="s">
        <v>3810</v>
      </c>
      <c r="M19" t="s">
        <v>3811</v>
      </c>
      <c r="N19" t="s">
        <v>3812</v>
      </c>
      <c r="O19" t="s">
        <v>3813</v>
      </c>
      <c r="P19" t="s">
        <v>3814</v>
      </c>
      <c r="Q19" t="s">
        <v>4219</v>
      </c>
      <c r="R19" t="s">
        <v>4220</v>
      </c>
      <c r="S19" t="s">
        <v>3817</v>
      </c>
      <c r="T19" t="s">
        <v>3818</v>
      </c>
      <c r="U19" t="s">
        <v>4221</v>
      </c>
      <c r="V19" t="s">
        <v>4221</v>
      </c>
      <c r="W19" s="27">
        <v>45791.7531018519</v>
      </c>
      <c r="X19" t="s">
        <v>5</v>
      </c>
      <c r="Y19">
        <v>2025</v>
      </c>
      <c r="Z19">
        <v>5</v>
      </c>
      <c r="AA19" t="s">
        <v>4222</v>
      </c>
      <c r="AB19" t="s">
        <v>29</v>
      </c>
      <c r="AC19" t="s">
        <v>3823</v>
      </c>
      <c r="AD19" t="s">
        <v>3865</v>
      </c>
      <c r="AE19" t="s">
        <v>4222</v>
      </c>
      <c r="AF19" t="s">
        <v>3825</v>
      </c>
      <c r="AG19">
        <v>2035</v>
      </c>
      <c r="AH19" t="s">
        <v>3866</v>
      </c>
      <c r="AI19" t="s">
        <v>4222</v>
      </c>
      <c r="AJ19" t="s">
        <v>4223</v>
      </c>
      <c r="AK19" t="s">
        <v>4224</v>
      </c>
      <c r="AL19" t="s">
        <v>3826</v>
      </c>
      <c r="AM19" t="s">
        <v>4225</v>
      </c>
      <c r="AN19" t="s">
        <v>4226</v>
      </c>
      <c r="AO19" s="27">
        <v>33211</v>
      </c>
      <c r="AP19">
        <v>34</v>
      </c>
      <c r="AQ19" t="s">
        <v>3871</v>
      </c>
      <c r="AR19" t="s">
        <v>3826</v>
      </c>
      <c r="AS19" t="s">
        <v>4227</v>
      </c>
      <c r="AT19" t="s">
        <v>4228</v>
      </c>
      <c r="AU19" t="s">
        <v>4229</v>
      </c>
      <c r="AV19" t="s">
        <v>3814</v>
      </c>
      <c r="AW19" t="s">
        <v>4230</v>
      </c>
      <c r="AX19" t="s">
        <v>4231</v>
      </c>
      <c r="AY19" t="s">
        <v>3836</v>
      </c>
      <c r="AZ19" t="s">
        <v>3826</v>
      </c>
      <c r="BA19" t="s">
        <v>3837</v>
      </c>
      <c r="BB19" t="s">
        <v>3814</v>
      </c>
      <c r="BC19" t="s">
        <v>3838</v>
      </c>
      <c r="BD19" t="s">
        <v>4232</v>
      </c>
      <c r="BE19" t="s">
        <v>4215</v>
      </c>
      <c r="BF19" t="s">
        <v>3817</v>
      </c>
      <c r="BG19" t="s">
        <v>3840</v>
      </c>
      <c r="BH19" t="s">
        <v>3818</v>
      </c>
      <c r="BI19" t="s">
        <v>4220</v>
      </c>
      <c r="BJ19" t="s">
        <v>3914</v>
      </c>
      <c r="BK19" t="s">
        <v>5</v>
      </c>
      <c r="BL19" t="s">
        <v>3914</v>
      </c>
      <c r="BM19" t="s">
        <v>3884</v>
      </c>
      <c r="BN19" t="s">
        <v>3843</v>
      </c>
      <c r="BO19" t="s">
        <v>4233</v>
      </c>
      <c r="BP19">
        <v>7.0000000000000007E-2</v>
      </c>
      <c r="BQ19">
        <v>7.0000000000000007E-2</v>
      </c>
      <c r="BR19" t="s">
        <v>3825</v>
      </c>
      <c r="BS19" t="s">
        <v>4234</v>
      </c>
      <c r="BT19" t="s">
        <v>3825</v>
      </c>
      <c r="BU19" t="s">
        <v>3825</v>
      </c>
      <c r="BV19" t="s">
        <v>3825</v>
      </c>
      <c r="BW19" t="s">
        <v>3825</v>
      </c>
      <c r="BX19" t="s">
        <v>3825</v>
      </c>
      <c r="BY19" t="s">
        <v>3846</v>
      </c>
      <c r="BZ19" t="s">
        <v>4235</v>
      </c>
      <c r="CA19" t="s">
        <v>3918</v>
      </c>
      <c r="CB19" t="s">
        <v>3888</v>
      </c>
      <c r="CC19" t="s">
        <v>4235</v>
      </c>
      <c r="CD19" t="s">
        <v>3918</v>
      </c>
      <c r="CE19" t="s">
        <v>3849</v>
      </c>
      <c r="CF19" t="s">
        <v>3825</v>
      </c>
      <c r="CG19" t="s">
        <v>3825</v>
      </c>
      <c r="CH19" t="s">
        <v>3825</v>
      </c>
      <c r="CI19" t="s">
        <v>4236</v>
      </c>
      <c r="CJ19" t="s">
        <v>4237</v>
      </c>
      <c r="CK19" t="s">
        <v>4238</v>
      </c>
      <c r="CL19" t="s">
        <v>14</v>
      </c>
      <c r="CM19" t="s">
        <v>14</v>
      </c>
      <c r="CN19" t="s">
        <v>14</v>
      </c>
      <c r="CO19" t="s">
        <v>14</v>
      </c>
      <c r="CP19" t="s">
        <v>14</v>
      </c>
      <c r="CQ19">
        <v>0</v>
      </c>
      <c r="CR19">
        <v>0</v>
      </c>
      <c r="CS19" t="s">
        <v>14</v>
      </c>
      <c r="CT19" t="s">
        <v>14</v>
      </c>
      <c r="CU19">
        <v>1</v>
      </c>
      <c r="CV19">
        <v>0</v>
      </c>
      <c r="CW19">
        <v>0</v>
      </c>
      <c r="CX19" t="s">
        <v>33</v>
      </c>
      <c r="CY19" t="s">
        <v>3814</v>
      </c>
      <c r="CZ19">
        <v>0</v>
      </c>
      <c r="DA19" t="s">
        <v>14</v>
      </c>
      <c r="DB19" t="s">
        <v>14</v>
      </c>
      <c r="DC19" t="s">
        <v>14</v>
      </c>
      <c r="DD19" t="s">
        <v>14</v>
      </c>
      <c r="DE19">
        <v>4.5833333333333299E-3</v>
      </c>
      <c r="DF19" t="s">
        <v>5</v>
      </c>
      <c r="DG19">
        <v>1</v>
      </c>
      <c r="DH19">
        <v>0</v>
      </c>
      <c r="DI19">
        <v>1</v>
      </c>
    </row>
    <row r="20" spans="1:113" x14ac:dyDescent="0.25">
      <c r="A20" t="s">
        <v>201</v>
      </c>
      <c r="B20" t="s">
        <v>1468</v>
      </c>
      <c r="C20">
        <v>1</v>
      </c>
      <c r="D20" t="s">
        <v>4239</v>
      </c>
      <c r="E20" t="s">
        <v>4239</v>
      </c>
      <c r="F20" t="s">
        <v>3805</v>
      </c>
      <c r="G20" t="s">
        <v>3806</v>
      </c>
      <c r="H20" s="27">
        <v>45757.6080671296</v>
      </c>
      <c r="I20" t="s">
        <v>4240</v>
      </c>
      <c r="J20" t="s">
        <v>4241</v>
      </c>
      <c r="K20" t="s">
        <v>4242</v>
      </c>
      <c r="L20" t="s">
        <v>4113</v>
      </c>
      <c r="M20" t="s">
        <v>3811</v>
      </c>
      <c r="N20" t="s">
        <v>3812</v>
      </c>
      <c r="O20" t="s">
        <v>3813</v>
      </c>
      <c r="P20" t="s">
        <v>4243</v>
      </c>
      <c r="Q20" t="s">
        <v>4244</v>
      </c>
      <c r="R20" t="s">
        <v>4245</v>
      </c>
      <c r="S20" t="s">
        <v>3817</v>
      </c>
      <c r="T20" t="s">
        <v>3818</v>
      </c>
      <c r="U20" t="s">
        <v>4246</v>
      </c>
      <c r="V20" t="s">
        <v>4247</v>
      </c>
      <c r="W20" s="27">
        <v>45768.479317129597</v>
      </c>
      <c r="X20" t="s">
        <v>5</v>
      </c>
      <c r="Y20">
        <v>2025</v>
      </c>
      <c r="Z20">
        <v>4</v>
      </c>
      <c r="AA20" t="s">
        <v>4248</v>
      </c>
      <c r="AB20" t="s">
        <v>29</v>
      </c>
      <c r="AC20" t="s">
        <v>3823</v>
      </c>
      <c r="AD20" t="s">
        <v>3865</v>
      </c>
      <c r="AE20" t="s">
        <v>4248</v>
      </c>
      <c r="AF20" t="s">
        <v>3825</v>
      </c>
      <c r="AG20">
        <v>13133</v>
      </c>
      <c r="AH20" t="s">
        <v>4249</v>
      </c>
      <c r="AI20" t="s">
        <v>4248</v>
      </c>
      <c r="AJ20" t="s">
        <v>4250</v>
      </c>
      <c r="AK20" t="s">
        <v>4251</v>
      </c>
      <c r="AL20" t="s">
        <v>3826</v>
      </c>
      <c r="AM20" t="s">
        <v>4252</v>
      </c>
      <c r="AN20" t="s">
        <v>4253</v>
      </c>
      <c r="AO20" s="27">
        <v>28794</v>
      </c>
      <c r="AP20">
        <v>46</v>
      </c>
      <c r="AQ20" t="s">
        <v>3829</v>
      </c>
      <c r="AR20" t="s">
        <v>3826</v>
      </c>
      <c r="AS20" t="s">
        <v>4254</v>
      </c>
      <c r="AT20" t="s">
        <v>4255</v>
      </c>
      <c r="AU20" t="s">
        <v>201</v>
      </c>
      <c r="AV20" t="s">
        <v>3833</v>
      </c>
      <c r="AW20" t="s">
        <v>3934</v>
      </c>
      <c r="AX20" t="s">
        <v>4256</v>
      </c>
      <c r="AY20" t="s">
        <v>4257</v>
      </c>
      <c r="AZ20" t="s">
        <v>3878</v>
      </c>
      <c r="BA20" t="s">
        <v>4258</v>
      </c>
      <c r="BB20" t="s">
        <v>4243</v>
      </c>
      <c r="BC20" t="s">
        <v>4259</v>
      </c>
      <c r="BD20" t="s">
        <v>4260</v>
      </c>
      <c r="BE20" t="s">
        <v>4239</v>
      </c>
      <c r="BF20" t="s">
        <v>3817</v>
      </c>
      <c r="BG20" t="s">
        <v>3840</v>
      </c>
      <c r="BH20" t="s">
        <v>3818</v>
      </c>
      <c r="BI20" t="s">
        <v>4245</v>
      </c>
      <c r="BJ20" t="s">
        <v>4261</v>
      </c>
      <c r="BK20" t="s">
        <v>5</v>
      </c>
      <c r="BL20" t="s">
        <v>4262</v>
      </c>
      <c r="BM20" t="s">
        <v>3884</v>
      </c>
      <c r="BN20" t="s">
        <v>3843</v>
      </c>
      <c r="BO20" t="s">
        <v>1468</v>
      </c>
      <c r="BP20">
        <v>-1</v>
      </c>
      <c r="BQ20">
        <v>-1</v>
      </c>
      <c r="BR20" t="s">
        <v>3825</v>
      </c>
      <c r="BS20" t="s">
        <v>4263</v>
      </c>
      <c r="BT20" t="s">
        <v>3825</v>
      </c>
      <c r="BU20" t="s">
        <v>3825</v>
      </c>
      <c r="BV20" t="s">
        <v>3825</v>
      </c>
      <c r="BW20" t="s">
        <v>3825</v>
      </c>
      <c r="BX20" t="s">
        <v>3825</v>
      </c>
      <c r="BY20" t="s">
        <v>3846</v>
      </c>
      <c r="BZ20" t="s">
        <v>3825</v>
      </c>
      <c r="CA20" t="s">
        <v>3825</v>
      </c>
      <c r="CB20" t="s">
        <v>3825</v>
      </c>
      <c r="CC20" t="s">
        <v>3825</v>
      </c>
      <c r="CD20" t="s">
        <v>3825</v>
      </c>
      <c r="CE20" t="s">
        <v>3825</v>
      </c>
      <c r="CF20" t="s">
        <v>3825</v>
      </c>
      <c r="CG20" t="s">
        <v>3825</v>
      </c>
      <c r="CH20" t="s">
        <v>3825</v>
      </c>
      <c r="CI20" t="s">
        <v>4264</v>
      </c>
      <c r="CJ20" t="s">
        <v>4265</v>
      </c>
      <c r="CK20" t="s">
        <v>4266</v>
      </c>
      <c r="CL20" t="s">
        <v>14</v>
      </c>
      <c r="CM20" t="s">
        <v>14</v>
      </c>
      <c r="CN20" t="s">
        <v>14</v>
      </c>
      <c r="CO20" t="s">
        <v>14</v>
      </c>
      <c r="CP20" t="s">
        <v>14</v>
      </c>
      <c r="CQ20">
        <v>0</v>
      </c>
      <c r="CR20">
        <v>0</v>
      </c>
      <c r="CS20" t="s">
        <v>14</v>
      </c>
      <c r="CT20" t="s">
        <v>14</v>
      </c>
      <c r="CU20">
        <v>0</v>
      </c>
      <c r="CV20">
        <v>0</v>
      </c>
      <c r="CW20">
        <v>1</v>
      </c>
      <c r="CX20" t="s">
        <v>32</v>
      </c>
      <c r="CY20" t="s">
        <v>4243</v>
      </c>
      <c r="CZ20">
        <v>0</v>
      </c>
      <c r="DA20" t="s">
        <v>14</v>
      </c>
      <c r="DB20" t="s">
        <v>14</v>
      </c>
      <c r="DC20" t="s">
        <v>14</v>
      </c>
      <c r="DD20" t="s">
        <v>14</v>
      </c>
      <c r="DE20">
        <v>-10.871458333333299</v>
      </c>
      <c r="DF20" t="s">
        <v>5</v>
      </c>
      <c r="DG20">
        <v>1</v>
      </c>
      <c r="DH20">
        <v>0</v>
      </c>
      <c r="DI20">
        <v>1</v>
      </c>
    </row>
    <row r="21" spans="1:113" x14ac:dyDescent="0.25">
      <c r="A21" t="s">
        <v>201</v>
      </c>
      <c r="B21" t="s">
        <v>1468</v>
      </c>
      <c r="C21">
        <v>1</v>
      </c>
      <c r="D21" t="s">
        <v>4267</v>
      </c>
      <c r="E21" t="s">
        <v>4267</v>
      </c>
      <c r="F21" t="s">
        <v>3805</v>
      </c>
      <c r="G21" t="s">
        <v>3806</v>
      </c>
      <c r="H21" s="27">
        <v>45825.453425925902</v>
      </c>
      <c r="I21" t="s">
        <v>4268</v>
      </c>
      <c r="J21" t="s">
        <v>4241</v>
      </c>
      <c r="K21" t="s">
        <v>4242</v>
      </c>
      <c r="L21" t="s">
        <v>4113</v>
      </c>
      <c r="M21" t="s">
        <v>3811</v>
      </c>
      <c r="N21" t="s">
        <v>3812</v>
      </c>
      <c r="O21" t="s">
        <v>3813</v>
      </c>
      <c r="P21" t="s">
        <v>4243</v>
      </c>
      <c r="Q21" t="s">
        <v>4244</v>
      </c>
      <c r="R21" t="s">
        <v>4269</v>
      </c>
      <c r="S21" t="s">
        <v>3817</v>
      </c>
      <c r="T21" t="s">
        <v>3818</v>
      </c>
      <c r="U21" t="s">
        <v>4270</v>
      </c>
      <c r="V21" t="s">
        <v>4271</v>
      </c>
      <c r="W21" s="27">
        <v>45825.4524537037</v>
      </c>
      <c r="X21" t="s">
        <v>5</v>
      </c>
      <c r="Y21">
        <v>2025</v>
      </c>
      <c r="Z21">
        <v>6</v>
      </c>
      <c r="AA21" t="s">
        <v>4272</v>
      </c>
      <c r="AB21" t="s">
        <v>29</v>
      </c>
      <c r="AC21" t="s">
        <v>3823</v>
      </c>
      <c r="AD21" t="s">
        <v>3865</v>
      </c>
      <c r="AE21" t="s">
        <v>3825</v>
      </c>
      <c r="AF21" t="s">
        <v>4272</v>
      </c>
      <c r="AG21">
        <v>3052</v>
      </c>
      <c r="AH21" t="s">
        <v>4272</v>
      </c>
      <c r="AI21" t="s">
        <v>4272</v>
      </c>
      <c r="AJ21" t="s">
        <v>4271</v>
      </c>
      <c r="AK21" t="s">
        <v>4273</v>
      </c>
      <c r="AL21" t="s">
        <v>3826</v>
      </c>
      <c r="AM21" t="s">
        <v>4252</v>
      </c>
      <c r="AN21" t="s">
        <v>4253</v>
      </c>
      <c r="AO21" s="27">
        <v>28794</v>
      </c>
      <c r="AP21">
        <v>46</v>
      </c>
      <c r="AQ21" t="s">
        <v>3829</v>
      </c>
      <c r="AR21" t="s">
        <v>3826</v>
      </c>
      <c r="AS21" t="s">
        <v>4274</v>
      </c>
      <c r="AT21" t="s">
        <v>4275</v>
      </c>
      <c r="AU21" t="s">
        <v>201</v>
      </c>
      <c r="AV21" t="s">
        <v>4243</v>
      </c>
      <c r="AW21" t="s">
        <v>3934</v>
      </c>
      <c r="AX21" t="s">
        <v>4256</v>
      </c>
      <c r="AY21" t="s">
        <v>4257</v>
      </c>
      <c r="AZ21" t="s">
        <v>3878</v>
      </c>
      <c r="BA21" t="s">
        <v>4258</v>
      </c>
      <c r="BB21" t="s">
        <v>4243</v>
      </c>
      <c r="BC21" t="s">
        <v>4259</v>
      </c>
      <c r="BD21" t="s">
        <v>4276</v>
      </c>
      <c r="BE21" t="s">
        <v>4267</v>
      </c>
      <c r="BF21" t="s">
        <v>3817</v>
      </c>
      <c r="BG21" t="s">
        <v>3840</v>
      </c>
      <c r="BH21" t="s">
        <v>3818</v>
      </c>
      <c r="BI21" t="s">
        <v>4269</v>
      </c>
      <c r="BJ21" t="s">
        <v>4277</v>
      </c>
      <c r="BK21" t="s">
        <v>5</v>
      </c>
      <c r="BL21" t="s">
        <v>4277</v>
      </c>
      <c r="BM21" t="s">
        <v>3884</v>
      </c>
      <c r="BN21" t="s">
        <v>3843</v>
      </c>
      <c r="BO21" t="s">
        <v>1468</v>
      </c>
      <c r="BP21">
        <v>0</v>
      </c>
      <c r="BQ21">
        <v>0</v>
      </c>
      <c r="BR21" t="s">
        <v>3825</v>
      </c>
      <c r="BS21" t="s">
        <v>4278</v>
      </c>
      <c r="BT21" t="s">
        <v>3825</v>
      </c>
      <c r="BU21" t="s">
        <v>3825</v>
      </c>
      <c r="BV21" t="s">
        <v>3825</v>
      </c>
      <c r="BW21" t="s">
        <v>3825</v>
      </c>
      <c r="BX21" t="s">
        <v>3825</v>
      </c>
      <c r="BY21" t="s">
        <v>3846</v>
      </c>
      <c r="BZ21" t="s">
        <v>4279</v>
      </c>
      <c r="CA21" t="s">
        <v>3918</v>
      </c>
      <c r="CB21" t="s">
        <v>3849</v>
      </c>
      <c r="CC21" t="s">
        <v>3825</v>
      </c>
      <c r="CD21" t="s">
        <v>3825</v>
      </c>
      <c r="CE21" t="s">
        <v>3825</v>
      </c>
      <c r="CF21" t="s">
        <v>3825</v>
      </c>
      <c r="CG21" t="s">
        <v>3825</v>
      </c>
      <c r="CH21" t="s">
        <v>3825</v>
      </c>
      <c r="CI21" t="s">
        <v>4280</v>
      </c>
      <c r="CJ21" t="s">
        <v>4265</v>
      </c>
      <c r="CK21" t="s">
        <v>4281</v>
      </c>
      <c r="CL21" t="s">
        <v>14</v>
      </c>
      <c r="CM21" t="s">
        <v>14</v>
      </c>
      <c r="CN21" t="s">
        <v>14</v>
      </c>
      <c r="CO21" t="s">
        <v>14</v>
      </c>
      <c r="CP21" t="s">
        <v>14</v>
      </c>
      <c r="CQ21">
        <v>0</v>
      </c>
      <c r="CR21">
        <v>0</v>
      </c>
      <c r="CS21" t="s">
        <v>14</v>
      </c>
      <c r="CT21" t="s">
        <v>14</v>
      </c>
      <c r="CU21">
        <v>0</v>
      </c>
      <c r="CV21">
        <v>0</v>
      </c>
      <c r="CW21">
        <v>1</v>
      </c>
      <c r="CX21" t="s">
        <v>32</v>
      </c>
      <c r="CY21" t="s">
        <v>4243</v>
      </c>
      <c r="CZ21">
        <v>0</v>
      </c>
      <c r="DA21" t="s">
        <v>14</v>
      </c>
      <c r="DB21" t="s">
        <v>14</v>
      </c>
      <c r="DC21" t="s">
        <v>14</v>
      </c>
      <c r="DD21" t="s">
        <v>14</v>
      </c>
      <c r="DE21">
        <v>3.4722222222222202E-5</v>
      </c>
      <c r="DF21" t="s">
        <v>5</v>
      </c>
      <c r="DG21">
        <v>1</v>
      </c>
      <c r="DH21">
        <v>0</v>
      </c>
      <c r="DI21">
        <v>1</v>
      </c>
    </row>
    <row r="22" spans="1:113" x14ac:dyDescent="0.25">
      <c r="A22" t="s">
        <v>201</v>
      </c>
      <c r="B22" t="s">
        <v>1468</v>
      </c>
      <c r="C22">
        <v>1</v>
      </c>
      <c r="D22" t="s">
        <v>4282</v>
      </c>
      <c r="E22" t="s">
        <v>4282</v>
      </c>
      <c r="F22" t="s">
        <v>3805</v>
      </c>
      <c r="G22" t="s">
        <v>3806</v>
      </c>
      <c r="H22" s="27">
        <v>45828.696562500001</v>
      </c>
      <c r="I22" t="s">
        <v>4283</v>
      </c>
      <c r="J22" t="s">
        <v>4284</v>
      </c>
      <c r="K22" t="s">
        <v>4285</v>
      </c>
      <c r="L22" t="s">
        <v>4113</v>
      </c>
      <c r="M22" t="s">
        <v>3811</v>
      </c>
      <c r="N22" t="s">
        <v>3812</v>
      </c>
      <c r="O22" t="s">
        <v>3895</v>
      </c>
      <c r="P22" t="s">
        <v>4286</v>
      </c>
      <c r="Q22" t="s">
        <v>4287</v>
      </c>
      <c r="R22" t="s">
        <v>4288</v>
      </c>
      <c r="S22" t="s">
        <v>3817</v>
      </c>
      <c r="T22" t="s">
        <v>3818</v>
      </c>
      <c r="U22" t="s">
        <v>4289</v>
      </c>
      <c r="V22" t="s">
        <v>4290</v>
      </c>
      <c r="W22" s="27">
        <v>45828.430694444403</v>
      </c>
      <c r="X22" t="s">
        <v>5</v>
      </c>
      <c r="Y22">
        <v>2025</v>
      </c>
      <c r="Z22">
        <v>6</v>
      </c>
      <c r="AA22" t="s">
        <v>3864</v>
      </c>
      <c r="AB22" t="s">
        <v>29</v>
      </c>
      <c r="AC22" t="s">
        <v>3823</v>
      </c>
      <c r="AD22" t="s">
        <v>3865</v>
      </c>
      <c r="AE22" t="s">
        <v>3864</v>
      </c>
      <c r="AF22" t="s">
        <v>3825</v>
      </c>
      <c r="AG22">
        <v>13126</v>
      </c>
      <c r="AH22" t="s">
        <v>4291</v>
      </c>
      <c r="AI22" t="s">
        <v>3864</v>
      </c>
      <c r="AJ22" t="s">
        <v>3867</v>
      </c>
      <c r="AK22" t="s">
        <v>3868</v>
      </c>
      <c r="AL22" t="s">
        <v>3826</v>
      </c>
      <c r="AM22" t="s">
        <v>4292</v>
      </c>
      <c r="AN22" t="s">
        <v>4293</v>
      </c>
      <c r="AO22" s="27">
        <v>27497</v>
      </c>
      <c r="AP22">
        <v>50</v>
      </c>
      <c r="AQ22" t="s">
        <v>3871</v>
      </c>
      <c r="AR22" t="s">
        <v>3826</v>
      </c>
      <c r="AS22" t="s">
        <v>4294</v>
      </c>
      <c r="AT22" t="s">
        <v>4295</v>
      </c>
      <c r="AU22" t="s">
        <v>201</v>
      </c>
      <c r="AV22" t="s">
        <v>4286</v>
      </c>
      <c r="AW22" t="s">
        <v>4296</v>
      </c>
      <c r="AX22" t="s">
        <v>4297</v>
      </c>
      <c r="AY22" t="s">
        <v>4298</v>
      </c>
      <c r="AZ22" t="s">
        <v>3878</v>
      </c>
      <c r="BA22" t="s">
        <v>4299</v>
      </c>
      <c r="BB22" t="s">
        <v>4286</v>
      </c>
      <c r="BC22" t="s">
        <v>4259</v>
      </c>
      <c r="BD22" t="s">
        <v>4300</v>
      </c>
      <c r="BE22" t="s">
        <v>4282</v>
      </c>
      <c r="BF22" t="s">
        <v>3817</v>
      </c>
      <c r="BG22" t="s">
        <v>3840</v>
      </c>
      <c r="BH22" t="s">
        <v>3818</v>
      </c>
      <c r="BI22" t="s">
        <v>4288</v>
      </c>
      <c r="BJ22" t="s">
        <v>4277</v>
      </c>
      <c r="BK22" t="s">
        <v>5</v>
      </c>
      <c r="BL22" t="s">
        <v>4277</v>
      </c>
      <c r="BM22" t="s">
        <v>3884</v>
      </c>
      <c r="BN22" t="s">
        <v>3843</v>
      </c>
      <c r="BO22" t="s">
        <v>1468</v>
      </c>
      <c r="BP22">
        <v>4.32</v>
      </c>
      <c r="BQ22">
        <v>4.32</v>
      </c>
      <c r="BR22" t="s">
        <v>3825</v>
      </c>
      <c r="BS22" t="s">
        <v>4301</v>
      </c>
      <c r="BT22" t="s">
        <v>3825</v>
      </c>
      <c r="BU22" t="s">
        <v>3825</v>
      </c>
      <c r="BV22" t="s">
        <v>3825</v>
      </c>
      <c r="BW22" t="s">
        <v>3825</v>
      </c>
      <c r="BX22" t="s">
        <v>3825</v>
      </c>
      <c r="BY22" t="s">
        <v>3846</v>
      </c>
      <c r="BZ22" t="s">
        <v>4302</v>
      </c>
      <c r="CA22" t="s">
        <v>3918</v>
      </c>
      <c r="CB22" t="s">
        <v>3849</v>
      </c>
      <c r="CC22" t="s">
        <v>4303</v>
      </c>
      <c r="CD22" t="s">
        <v>3918</v>
      </c>
      <c r="CE22" t="s">
        <v>3888</v>
      </c>
      <c r="CF22" t="s">
        <v>3825</v>
      </c>
      <c r="CG22" t="s">
        <v>3825</v>
      </c>
      <c r="CH22" t="s">
        <v>3825</v>
      </c>
      <c r="CI22" t="s">
        <v>4304</v>
      </c>
      <c r="CJ22" t="s">
        <v>4305</v>
      </c>
      <c r="CK22" t="s">
        <v>4306</v>
      </c>
      <c r="CL22" t="s">
        <v>14</v>
      </c>
      <c r="CM22" t="s">
        <v>14</v>
      </c>
      <c r="CN22" t="s">
        <v>14</v>
      </c>
      <c r="CO22" t="s">
        <v>14</v>
      </c>
      <c r="CP22" t="s">
        <v>14</v>
      </c>
      <c r="CQ22">
        <v>0</v>
      </c>
      <c r="CR22">
        <v>0</v>
      </c>
      <c r="CS22" t="s">
        <v>14</v>
      </c>
      <c r="CT22" t="s">
        <v>14</v>
      </c>
      <c r="CU22">
        <v>0</v>
      </c>
      <c r="CV22">
        <v>0</v>
      </c>
      <c r="CW22">
        <v>1</v>
      </c>
      <c r="CX22" t="s">
        <v>32</v>
      </c>
      <c r="CY22" t="s">
        <v>4286</v>
      </c>
      <c r="CZ22">
        <v>0</v>
      </c>
      <c r="DA22" t="s">
        <v>14</v>
      </c>
      <c r="DB22" t="s">
        <v>14</v>
      </c>
      <c r="DC22" t="s">
        <v>14</v>
      </c>
      <c r="DD22" t="s">
        <v>14</v>
      </c>
      <c r="DE22">
        <v>0.188946759259259</v>
      </c>
      <c r="DF22" t="s">
        <v>5</v>
      </c>
      <c r="DG22">
        <v>1</v>
      </c>
      <c r="DH22">
        <v>0</v>
      </c>
      <c r="DI22">
        <v>1</v>
      </c>
    </row>
    <row r="23" spans="1:113" x14ac:dyDescent="0.25">
      <c r="A23" t="s">
        <v>204</v>
      </c>
      <c r="B23" t="s">
        <v>1473</v>
      </c>
      <c r="C23">
        <v>1</v>
      </c>
      <c r="D23" t="s">
        <v>4307</v>
      </c>
      <c r="E23" t="s">
        <v>4307</v>
      </c>
      <c r="F23" t="s">
        <v>3805</v>
      </c>
      <c r="G23" t="s">
        <v>3806</v>
      </c>
      <c r="H23" s="27">
        <v>45832.685717592598</v>
      </c>
      <c r="I23" t="s">
        <v>4308</v>
      </c>
      <c r="J23" t="s">
        <v>4309</v>
      </c>
      <c r="K23" t="s">
        <v>4310</v>
      </c>
      <c r="L23" t="s">
        <v>3810</v>
      </c>
      <c r="M23" t="s">
        <v>3811</v>
      </c>
      <c r="N23" t="s">
        <v>3812</v>
      </c>
      <c r="O23" t="s">
        <v>3895</v>
      </c>
      <c r="P23" t="s">
        <v>3953</v>
      </c>
      <c r="Q23" t="s">
        <v>3954</v>
      </c>
      <c r="R23" t="s">
        <v>4311</v>
      </c>
      <c r="S23" t="s">
        <v>3817</v>
      </c>
      <c r="T23" t="s">
        <v>3818</v>
      </c>
      <c r="U23" t="s">
        <v>4312</v>
      </c>
      <c r="V23" t="s">
        <v>4313</v>
      </c>
      <c r="W23" s="27">
        <v>45832.495532407404</v>
      </c>
      <c r="X23" t="s">
        <v>5</v>
      </c>
      <c r="Y23">
        <v>2025</v>
      </c>
      <c r="Z23">
        <v>6</v>
      </c>
      <c r="AA23" t="s">
        <v>4314</v>
      </c>
      <c r="AB23" t="s">
        <v>29</v>
      </c>
      <c r="AC23" t="s">
        <v>3823</v>
      </c>
      <c r="AD23" t="s">
        <v>3865</v>
      </c>
      <c r="AE23" t="s">
        <v>4314</v>
      </c>
      <c r="AF23" t="s">
        <v>3825</v>
      </c>
      <c r="AG23">
        <v>2035</v>
      </c>
      <c r="AH23" t="s">
        <v>3866</v>
      </c>
      <c r="AI23" t="s">
        <v>4314</v>
      </c>
      <c r="AJ23" t="s">
        <v>4315</v>
      </c>
      <c r="AK23" t="s">
        <v>4316</v>
      </c>
      <c r="AL23" t="s">
        <v>3826</v>
      </c>
      <c r="AM23" t="s">
        <v>4317</v>
      </c>
      <c r="AN23" t="s">
        <v>4318</v>
      </c>
      <c r="AO23" s="27">
        <v>32604</v>
      </c>
      <c r="AP23">
        <v>36</v>
      </c>
      <c r="AQ23" t="s">
        <v>3829</v>
      </c>
      <c r="AR23" t="s">
        <v>3826</v>
      </c>
      <c r="AS23" t="s">
        <v>4319</v>
      </c>
      <c r="AT23" t="s">
        <v>4320</v>
      </c>
      <c r="AU23" t="s">
        <v>4321</v>
      </c>
      <c r="AV23" t="s">
        <v>3953</v>
      </c>
      <c r="AW23" t="s">
        <v>3962</v>
      </c>
      <c r="AX23" t="s">
        <v>3963</v>
      </c>
      <c r="AY23" t="s">
        <v>3911</v>
      </c>
      <c r="AZ23" t="s">
        <v>3826</v>
      </c>
      <c r="BA23" t="s">
        <v>3837</v>
      </c>
      <c r="BB23" t="s">
        <v>3953</v>
      </c>
      <c r="BC23" t="s">
        <v>4322</v>
      </c>
      <c r="BD23" t="s">
        <v>4323</v>
      </c>
      <c r="BE23" t="s">
        <v>4307</v>
      </c>
      <c r="BF23" t="s">
        <v>3817</v>
      </c>
      <c r="BG23" t="s">
        <v>3840</v>
      </c>
      <c r="BH23" t="s">
        <v>3818</v>
      </c>
      <c r="BI23" t="s">
        <v>4311</v>
      </c>
      <c r="BJ23" t="s">
        <v>3914</v>
      </c>
      <c r="BK23" t="s">
        <v>5</v>
      </c>
      <c r="BL23" t="s">
        <v>3914</v>
      </c>
      <c r="BM23" t="s">
        <v>3884</v>
      </c>
      <c r="BN23" t="s">
        <v>3843</v>
      </c>
      <c r="BO23" t="s">
        <v>4324</v>
      </c>
      <c r="BP23">
        <v>0.04</v>
      </c>
      <c r="BQ23">
        <v>0.04</v>
      </c>
      <c r="BR23" t="s">
        <v>3825</v>
      </c>
      <c r="BS23" t="s">
        <v>4325</v>
      </c>
      <c r="BT23" t="s">
        <v>3825</v>
      </c>
      <c r="BU23" t="s">
        <v>3825</v>
      </c>
      <c r="BV23" t="s">
        <v>3825</v>
      </c>
      <c r="BW23" t="s">
        <v>3825</v>
      </c>
      <c r="BX23" t="s">
        <v>3825</v>
      </c>
      <c r="BY23" t="s">
        <v>3846</v>
      </c>
      <c r="BZ23" t="s">
        <v>4326</v>
      </c>
      <c r="CA23" t="s">
        <v>3918</v>
      </c>
      <c r="CB23" t="s">
        <v>3849</v>
      </c>
      <c r="CC23" t="s">
        <v>4326</v>
      </c>
      <c r="CD23" t="s">
        <v>3918</v>
      </c>
      <c r="CE23" t="s">
        <v>3888</v>
      </c>
      <c r="CF23" t="s">
        <v>3825</v>
      </c>
      <c r="CG23" t="s">
        <v>3825</v>
      </c>
      <c r="CH23" t="s">
        <v>3825</v>
      </c>
      <c r="CI23" t="s">
        <v>4327</v>
      </c>
      <c r="CJ23" t="s">
        <v>4328</v>
      </c>
      <c r="CK23" t="s">
        <v>4329</v>
      </c>
      <c r="CL23" t="s">
        <v>14</v>
      </c>
      <c r="CM23" t="s">
        <v>14</v>
      </c>
      <c r="CN23" t="s">
        <v>14</v>
      </c>
      <c r="CO23" t="s">
        <v>14</v>
      </c>
      <c r="CP23" t="s">
        <v>14</v>
      </c>
      <c r="CQ23">
        <v>0</v>
      </c>
      <c r="CR23">
        <v>0</v>
      </c>
      <c r="CS23" t="s">
        <v>14</v>
      </c>
      <c r="CT23" t="s">
        <v>14</v>
      </c>
      <c r="CU23">
        <v>0</v>
      </c>
      <c r="CV23">
        <v>0</v>
      </c>
      <c r="CW23">
        <v>1</v>
      </c>
      <c r="CX23" t="s">
        <v>31</v>
      </c>
      <c r="CY23" t="s">
        <v>3953</v>
      </c>
      <c r="CZ23">
        <v>0</v>
      </c>
      <c r="DA23" t="s">
        <v>14</v>
      </c>
      <c r="DB23" t="s">
        <v>14</v>
      </c>
      <c r="DC23" t="s">
        <v>14</v>
      </c>
      <c r="DD23" t="s">
        <v>14</v>
      </c>
      <c r="DE23">
        <v>2.7314814814814801E-3</v>
      </c>
      <c r="DF23" t="s">
        <v>5</v>
      </c>
      <c r="DG23">
        <v>1</v>
      </c>
      <c r="DH23">
        <v>0</v>
      </c>
      <c r="DI23">
        <v>1</v>
      </c>
    </row>
    <row r="24" spans="1:113" x14ac:dyDescent="0.25">
      <c r="A24" t="s">
        <v>204</v>
      </c>
      <c r="B24" t="s">
        <v>1473</v>
      </c>
      <c r="C24">
        <v>1</v>
      </c>
      <c r="D24" t="s">
        <v>3689</v>
      </c>
      <c r="E24" t="s">
        <v>3689</v>
      </c>
      <c r="F24" t="s">
        <v>3805</v>
      </c>
      <c r="G24" t="s">
        <v>3806</v>
      </c>
      <c r="H24" s="27">
        <v>45812.7567361111</v>
      </c>
      <c r="I24" t="s">
        <v>4330</v>
      </c>
      <c r="J24" t="s">
        <v>4309</v>
      </c>
      <c r="K24" t="s">
        <v>4310</v>
      </c>
      <c r="L24" t="s">
        <v>3810</v>
      </c>
      <c r="M24" t="s">
        <v>3811</v>
      </c>
      <c r="N24" t="s">
        <v>3812</v>
      </c>
      <c r="O24" t="s">
        <v>3895</v>
      </c>
      <c r="P24" t="s">
        <v>3953</v>
      </c>
      <c r="Q24" t="s">
        <v>3954</v>
      </c>
      <c r="R24" t="s">
        <v>4311</v>
      </c>
      <c r="S24" t="s">
        <v>3817</v>
      </c>
      <c r="T24" t="s">
        <v>3818</v>
      </c>
      <c r="U24" t="s">
        <v>4331</v>
      </c>
      <c r="V24" t="s">
        <v>4332</v>
      </c>
      <c r="W24" s="27">
        <v>45812.724918981497</v>
      </c>
      <c r="X24" t="s">
        <v>5</v>
      </c>
      <c r="Y24">
        <v>2025</v>
      </c>
      <c r="Z24">
        <v>6</v>
      </c>
      <c r="AA24" t="s">
        <v>4333</v>
      </c>
      <c r="AB24" t="s">
        <v>29</v>
      </c>
      <c r="AC24" t="s">
        <v>3823</v>
      </c>
      <c r="AD24" t="s">
        <v>3865</v>
      </c>
      <c r="AE24" t="s">
        <v>4333</v>
      </c>
      <c r="AF24" t="s">
        <v>3825</v>
      </c>
      <c r="AG24">
        <v>2035</v>
      </c>
      <c r="AH24" t="s">
        <v>3866</v>
      </c>
      <c r="AI24" t="s">
        <v>4333</v>
      </c>
      <c r="AJ24" t="s">
        <v>4334</v>
      </c>
      <c r="AK24" t="s">
        <v>4335</v>
      </c>
      <c r="AL24" t="s">
        <v>3826</v>
      </c>
      <c r="AM24" t="s">
        <v>4317</v>
      </c>
      <c r="AN24" t="s">
        <v>4318</v>
      </c>
      <c r="AO24" s="27">
        <v>32604</v>
      </c>
      <c r="AP24">
        <v>36</v>
      </c>
      <c r="AQ24" t="s">
        <v>3829</v>
      </c>
      <c r="AR24" t="s">
        <v>3826</v>
      </c>
      <c r="AS24" t="s">
        <v>4336</v>
      </c>
      <c r="AT24" t="s">
        <v>4337</v>
      </c>
      <c r="AU24" t="s">
        <v>4321</v>
      </c>
      <c r="AV24" t="s">
        <v>3953</v>
      </c>
      <c r="AW24" t="s">
        <v>3962</v>
      </c>
      <c r="AX24" t="s">
        <v>3963</v>
      </c>
      <c r="AY24" t="s">
        <v>3911</v>
      </c>
      <c r="AZ24" t="s">
        <v>3826</v>
      </c>
      <c r="BA24" t="s">
        <v>3837</v>
      </c>
      <c r="BB24" t="s">
        <v>3953</v>
      </c>
      <c r="BC24" t="s">
        <v>4322</v>
      </c>
      <c r="BD24" t="s">
        <v>4323</v>
      </c>
      <c r="BE24" t="s">
        <v>3689</v>
      </c>
      <c r="BF24" t="s">
        <v>3817</v>
      </c>
      <c r="BG24" t="s">
        <v>3840</v>
      </c>
      <c r="BH24" t="s">
        <v>3818</v>
      </c>
      <c r="BI24" t="s">
        <v>4311</v>
      </c>
      <c r="BJ24" t="s">
        <v>3914</v>
      </c>
      <c r="BK24" t="s">
        <v>5</v>
      </c>
      <c r="BL24" t="s">
        <v>3914</v>
      </c>
      <c r="BM24" t="s">
        <v>3884</v>
      </c>
      <c r="BN24" t="s">
        <v>3843</v>
      </c>
      <c r="BO24" t="s">
        <v>4324</v>
      </c>
      <c r="BP24">
        <v>0.45</v>
      </c>
      <c r="BQ24">
        <v>0.45</v>
      </c>
      <c r="BR24" t="s">
        <v>3825</v>
      </c>
      <c r="BS24" t="s">
        <v>4338</v>
      </c>
      <c r="BT24" t="s">
        <v>3825</v>
      </c>
      <c r="BU24" t="s">
        <v>3825</v>
      </c>
      <c r="BV24" t="s">
        <v>3825</v>
      </c>
      <c r="BW24" t="s">
        <v>3825</v>
      </c>
      <c r="BX24" t="s">
        <v>3825</v>
      </c>
      <c r="BY24" t="s">
        <v>3846</v>
      </c>
      <c r="BZ24" t="s">
        <v>4339</v>
      </c>
      <c r="CA24" t="s">
        <v>3918</v>
      </c>
      <c r="CB24" t="s">
        <v>3849</v>
      </c>
      <c r="CC24" t="s">
        <v>4339</v>
      </c>
      <c r="CD24" t="s">
        <v>3918</v>
      </c>
      <c r="CE24" t="s">
        <v>3888</v>
      </c>
      <c r="CF24" t="s">
        <v>3825</v>
      </c>
      <c r="CG24" t="s">
        <v>3825</v>
      </c>
      <c r="CH24" t="s">
        <v>3825</v>
      </c>
      <c r="CI24" t="s">
        <v>4340</v>
      </c>
      <c r="CJ24" t="s">
        <v>4328</v>
      </c>
      <c r="CK24" t="s">
        <v>4341</v>
      </c>
      <c r="CL24" t="s">
        <v>14</v>
      </c>
      <c r="CM24" t="s">
        <v>14</v>
      </c>
      <c r="CN24" t="s">
        <v>14</v>
      </c>
      <c r="CO24" t="s">
        <v>14</v>
      </c>
      <c r="CP24" t="s">
        <v>14</v>
      </c>
      <c r="CQ24">
        <v>0</v>
      </c>
      <c r="CR24">
        <v>0</v>
      </c>
      <c r="CS24" t="s">
        <v>14</v>
      </c>
      <c r="CT24" t="s">
        <v>14</v>
      </c>
      <c r="CU24">
        <v>0</v>
      </c>
      <c r="CV24">
        <v>0</v>
      </c>
      <c r="CW24">
        <v>1</v>
      </c>
      <c r="CX24" t="s">
        <v>31</v>
      </c>
      <c r="CY24" t="s">
        <v>3953</v>
      </c>
      <c r="CZ24">
        <v>0</v>
      </c>
      <c r="DA24" t="s">
        <v>14</v>
      </c>
      <c r="DB24" t="s">
        <v>14</v>
      </c>
      <c r="DC24" t="s">
        <v>14</v>
      </c>
      <c r="DD24" t="s">
        <v>14</v>
      </c>
      <c r="DE24">
        <v>3.14930555555556E-2</v>
      </c>
      <c r="DF24" t="s">
        <v>5</v>
      </c>
      <c r="DG24">
        <v>1</v>
      </c>
      <c r="DH24">
        <v>0</v>
      </c>
      <c r="DI24">
        <v>1</v>
      </c>
    </row>
    <row r="25" spans="1:113" x14ac:dyDescent="0.25">
      <c r="A25" t="s">
        <v>204</v>
      </c>
      <c r="B25" t="s">
        <v>1473</v>
      </c>
      <c r="C25">
        <v>1</v>
      </c>
      <c r="D25" t="s">
        <v>3689</v>
      </c>
      <c r="E25" t="s">
        <v>3689</v>
      </c>
      <c r="F25" t="s">
        <v>3805</v>
      </c>
      <c r="G25" t="s">
        <v>3806</v>
      </c>
      <c r="H25" s="27">
        <v>45789.506655092599</v>
      </c>
      <c r="I25" t="s">
        <v>4342</v>
      </c>
      <c r="J25" t="s">
        <v>4343</v>
      </c>
      <c r="K25" t="s">
        <v>4344</v>
      </c>
      <c r="L25" t="s">
        <v>3810</v>
      </c>
      <c r="M25" t="s">
        <v>3811</v>
      </c>
      <c r="N25" t="s">
        <v>3812</v>
      </c>
      <c r="O25" t="s">
        <v>3813</v>
      </c>
      <c r="P25" t="s">
        <v>3953</v>
      </c>
      <c r="Q25" t="s">
        <v>3954</v>
      </c>
      <c r="R25" t="s">
        <v>4311</v>
      </c>
      <c r="S25" t="s">
        <v>3817</v>
      </c>
      <c r="T25" t="s">
        <v>3818</v>
      </c>
      <c r="U25" t="s">
        <v>4345</v>
      </c>
      <c r="V25" t="s">
        <v>4346</v>
      </c>
      <c r="W25" s="27">
        <v>45789.498217592598</v>
      </c>
      <c r="X25" t="s">
        <v>4</v>
      </c>
      <c r="Y25">
        <v>2025</v>
      </c>
      <c r="Z25">
        <v>5</v>
      </c>
      <c r="AA25" t="s">
        <v>4347</v>
      </c>
      <c r="AB25" t="s">
        <v>29</v>
      </c>
      <c r="AC25" t="s">
        <v>3823</v>
      </c>
      <c r="AD25" t="s">
        <v>3865</v>
      </c>
      <c r="AE25" t="s">
        <v>4347</v>
      </c>
      <c r="AF25" t="s">
        <v>4348</v>
      </c>
      <c r="AG25">
        <v>168586</v>
      </c>
      <c r="AH25" t="s">
        <v>4349</v>
      </c>
      <c r="AI25" t="s">
        <v>4347</v>
      </c>
      <c r="AJ25" t="s">
        <v>4350</v>
      </c>
      <c r="AK25" t="s">
        <v>4351</v>
      </c>
      <c r="AL25" t="s">
        <v>3826</v>
      </c>
      <c r="AM25" t="s">
        <v>4352</v>
      </c>
      <c r="AN25" t="s">
        <v>4353</v>
      </c>
      <c r="AO25" s="27">
        <v>23224</v>
      </c>
      <c r="AP25">
        <v>61</v>
      </c>
      <c r="AQ25" t="s">
        <v>3829</v>
      </c>
      <c r="AR25" t="s">
        <v>3826</v>
      </c>
      <c r="AS25" t="s">
        <v>4354</v>
      </c>
      <c r="AT25" t="s">
        <v>4355</v>
      </c>
      <c r="AU25" t="s">
        <v>4321</v>
      </c>
      <c r="AV25" t="s">
        <v>3953</v>
      </c>
      <c r="AW25" t="s">
        <v>3962</v>
      </c>
      <c r="AX25" t="s">
        <v>3963</v>
      </c>
      <c r="AY25" t="s">
        <v>3911</v>
      </c>
      <c r="AZ25" t="s">
        <v>3826</v>
      </c>
      <c r="BA25" t="s">
        <v>3837</v>
      </c>
      <c r="BB25" t="s">
        <v>3953</v>
      </c>
      <c r="BC25" t="s">
        <v>4322</v>
      </c>
      <c r="BD25" t="s">
        <v>4323</v>
      </c>
      <c r="BE25" t="s">
        <v>3689</v>
      </c>
      <c r="BF25" t="s">
        <v>3817</v>
      </c>
      <c r="BG25" t="s">
        <v>3840</v>
      </c>
      <c r="BH25" t="s">
        <v>3818</v>
      </c>
      <c r="BI25" t="s">
        <v>4311</v>
      </c>
      <c r="BJ25" t="s">
        <v>4356</v>
      </c>
      <c r="BK25" t="s">
        <v>4</v>
      </c>
      <c r="BL25" t="s">
        <v>4357</v>
      </c>
      <c r="BM25" t="s">
        <v>3842</v>
      </c>
      <c r="BN25" t="s">
        <v>3843</v>
      </c>
      <c r="BO25" t="s">
        <v>4324</v>
      </c>
      <c r="BP25">
        <v>0.02</v>
      </c>
      <c r="BQ25">
        <v>0.02</v>
      </c>
      <c r="BR25" t="s">
        <v>3825</v>
      </c>
      <c r="BS25" t="s">
        <v>4358</v>
      </c>
      <c r="BT25" t="s">
        <v>3825</v>
      </c>
      <c r="BU25" t="s">
        <v>3825</v>
      </c>
      <c r="BV25" t="s">
        <v>3825</v>
      </c>
      <c r="BW25" t="s">
        <v>3825</v>
      </c>
      <c r="BX25" t="s">
        <v>3825</v>
      </c>
      <c r="BY25" t="s">
        <v>3846</v>
      </c>
      <c r="BZ25" t="s">
        <v>4359</v>
      </c>
      <c r="CA25" t="s">
        <v>4360</v>
      </c>
      <c r="CB25" t="s">
        <v>3849</v>
      </c>
      <c r="CC25" t="s">
        <v>4361</v>
      </c>
      <c r="CD25" t="s">
        <v>4360</v>
      </c>
      <c r="CE25" t="s">
        <v>3888</v>
      </c>
      <c r="CF25" t="s">
        <v>3825</v>
      </c>
      <c r="CG25" t="s">
        <v>3825</v>
      </c>
      <c r="CH25" t="s">
        <v>3825</v>
      </c>
      <c r="CI25" t="s">
        <v>4362</v>
      </c>
      <c r="CJ25" t="s">
        <v>4363</v>
      </c>
      <c r="CK25" t="s">
        <v>4364</v>
      </c>
      <c r="CL25" t="s">
        <v>16</v>
      </c>
      <c r="CM25">
        <v>0</v>
      </c>
      <c r="CN25">
        <v>1</v>
      </c>
      <c r="CO25">
        <v>0</v>
      </c>
      <c r="CP25">
        <v>0</v>
      </c>
      <c r="CQ25">
        <v>0</v>
      </c>
      <c r="CR25">
        <v>0</v>
      </c>
      <c r="CS25">
        <v>0</v>
      </c>
      <c r="CT25">
        <v>0</v>
      </c>
      <c r="CU25">
        <v>0</v>
      </c>
      <c r="CV25">
        <v>0</v>
      </c>
      <c r="CW25">
        <v>1</v>
      </c>
      <c r="CX25" t="s">
        <v>31</v>
      </c>
      <c r="CY25" t="s">
        <v>3953</v>
      </c>
      <c r="CZ25">
        <v>0</v>
      </c>
      <c r="DA25" t="s">
        <v>14</v>
      </c>
      <c r="DB25" t="s">
        <v>14</v>
      </c>
      <c r="DC25" t="s">
        <v>14</v>
      </c>
      <c r="DD25" t="s">
        <v>14</v>
      </c>
      <c r="DE25">
        <v>6.4699074074074103E-3</v>
      </c>
      <c r="DF25" t="s">
        <v>4</v>
      </c>
      <c r="DG25">
        <v>0</v>
      </c>
      <c r="DH25">
        <v>1</v>
      </c>
      <c r="DI25">
        <v>1</v>
      </c>
    </row>
    <row r="26" spans="1:113" x14ac:dyDescent="0.25">
      <c r="A26" t="s">
        <v>356</v>
      </c>
      <c r="B26" t="s">
        <v>2003</v>
      </c>
      <c r="C26">
        <v>1</v>
      </c>
      <c r="D26" t="s">
        <v>4365</v>
      </c>
      <c r="E26" t="s">
        <v>4365</v>
      </c>
      <c r="F26" t="s">
        <v>3805</v>
      </c>
      <c r="G26" t="s">
        <v>3806</v>
      </c>
      <c r="H26" s="27">
        <v>45791.764212962997</v>
      </c>
      <c r="I26" t="s">
        <v>4366</v>
      </c>
      <c r="J26" t="s">
        <v>4367</v>
      </c>
      <c r="K26" t="s">
        <v>4368</v>
      </c>
      <c r="L26" t="s">
        <v>4113</v>
      </c>
      <c r="M26" t="s">
        <v>3811</v>
      </c>
      <c r="N26" t="s">
        <v>3812</v>
      </c>
      <c r="O26" t="s">
        <v>3895</v>
      </c>
      <c r="P26" t="s">
        <v>4369</v>
      </c>
      <c r="Q26" t="s">
        <v>4370</v>
      </c>
      <c r="R26" t="s">
        <v>4371</v>
      </c>
      <c r="S26" t="s">
        <v>3817</v>
      </c>
      <c r="T26" t="s">
        <v>3818</v>
      </c>
      <c r="U26" t="s">
        <v>4372</v>
      </c>
      <c r="V26" t="s">
        <v>4373</v>
      </c>
      <c r="W26" s="27">
        <v>45789.734942129602</v>
      </c>
      <c r="X26" t="s">
        <v>5</v>
      </c>
      <c r="Y26">
        <v>2025</v>
      </c>
      <c r="Z26">
        <v>5</v>
      </c>
      <c r="AA26" t="s">
        <v>4222</v>
      </c>
      <c r="AB26" t="s">
        <v>29</v>
      </c>
      <c r="AC26" t="s">
        <v>3823</v>
      </c>
      <c r="AD26" t="s">
        <v>3865</v>
      </c>
      <c r="AE26" t="s">
        <v>4222</v>
      </c>
      <c r="AF26" t="s">
        <v>3825</v>
      </c>
      <c r="AG26">
        <v>13126</v>
      </c>
      <c r="AH26" t="s">
        <v>4291</v>
      </c>
      <c r="AI26" t="s">
        <v>4222</v>
      </c>
      <c r="AJ26" t="s">
        <v>4223</v>
      </c>
      <c r="AK26" t="s">
        <v>4224</v>
      </c>
      <c r="AL26" t="s">
        <v>3826</v>
      </c>
      <c r="AM26" t="s">
        <v>4374</v>
      </c>
      <c r="AN26" t="s">
        <v>4375</v>
      </c>
      <c r="AO26" s="27">
        <v>27824</v>
      </c>
      <c r="AP26">
        <v>49</v>
      </c>
      <c r="AQ26" t="s">
        <v>3829</v>
      </c>
      <c r="AR26" t="s">
        <v>3826</v>
      </c>
      <c r="AS26" t="s">
        <v>4376</v>
      </c>
      <c r="AT26" t="s">
        <v>4377</v>
      </c>
      <c r="AU26" t="s">
        <v>4378</v>
      </c>
      <c r="AV26" t="s">
        <v>4369</v>
      </c>
      <c r="AW26" t="s">
        <v>4379</v>
      </c>
      <c r="AX26" t="s">
        <v>4380</v>
      </c>
      <c r="AY26" t="s">
        <v>3911</v>
      </c>
      <c r="AZ26" t="s">
        <v>3826</v>
      </c>
      <c r="BA26" t="s">
        <v>3837</v>
      </c>
      <c r="BB26" t="s">
        <v>4369</v>
      </c>
      <c r="BC26" t="s">
        <v>4381</v>
      </c>
      <c r="BD26" t="s">
        <v>4382</v>
      </c>
      <c r="BE26" t="s">
        <v>4365</v>
      </c>
      <c r="BF26" t="s">
        <v>3817</v>
      </c>
      <c r="BG26" t="s">
        <v>3840</v>
      </c>
      <c r="BH26" t="s">
        <v>3818</v>
      </c>
      <c r="BI26" t="s">
        <v>4371</v>
      </c>
      <c r="BJ26" t="s">
        <v>4277</v>
      </c>
      <c r="BK26" t="s">
        <v>5</v>
      </c>
      <c r="BL26" t="s">
        <v>4277</v>
      </c>
      <c r="BM26" t="s">
        <v>3884</v>
      </c>
      <c r="BN26" t="s">
        <v>3843</v>
      </c>
      <c r="BO26" t="s">
        <v>4383</v>
      </c>
      <c r="BP26">
        <v>8.57</v>
      </c>
      <c r="BQ26">
        <v>8.57</v>
      </c>
      <c r="BR26" t="s">
        <v>3825</v>
      </c>
      <c r="BS26" t="s">
        <v>4384</v>
      </c>
      <c r="BT26" t="s">
        <v>3825</v>
      </c>
      <c r="BU26" t="s">
        <v>3825</v>
      </c>
      <c r="BV26" t="s">
        <v>3825</v>
      </c>
      <c r="BW26" t="s">
        <v>3825</v>
      </c>
      <c r="BX26" t="s">
        <v>3825</v>
      </c>
      <c r="BY26" t="s">
        <v>3846</v>
      </c>
      <c r="BZ26" t="s">
        <v>4385</v>
      </c>
      <c r="CA26" t="s">
        <v>3918</v>
      </c>
      <c r="CB26" t="s">
        <v>3849</v>
      </c>
      <c r="CC26" t="s">
        <v>3825</v>
      </c>
      <c r="CD26" t="s">
        <v>3825</v>
      </c>
      <c r="CE26" t="s">
        <v>3825</v>
      </c>
      <c r="CF26" t="s">
        <v>3825</v>
      </c>
      <c r="CG26" t="s">
        <v>3825</v>
      </c>
      <c r="CH26" t="s">
        <v>3825</v>
      </c>
      <c r="CI26" t="s">
        <v>4386</v>
      </c>
      <c r="CJ26" t="s">
        <v>4387</v>
      </c>
      <c r="CK26" t="s">
        <v>4388</v>
      </c>
      <c r="CL26" t="s">
        <v>14</v>
      </c>
      <c r="CM26" t="s">
        <v>14</v>
      </c>
      <c r="CN26" t="s">
        <v>14</v>
      </c>
      <c r="CO26" t="s">
        <v>14</v>
      </c>
      <c r="CP26" t="s">
        <v>14</v>
      </c>
      <c r="CQ26">
        <v>0</v>
      </c>
      <c r="CR26">
        <v>0</v>
      </c>
      <c r="CS26" t="s">
        <v>14</v>
      </c>
      <c r="CT26" t="s">
        <v>14</v>
      </c>
      <c r="CU26">
        <v>0</v>
      </c>
      <c r="CV26">
        <v>0</v>
      </c>
      <c r="CW26">
        <v>1</v>
      </c>
      <c r="CX26" t="s">
        <v>30</v>
      </c>
      <c r="CY26" t="s">
        <v>4369</v>
      </c>
      <c r="CZ26">
        <v>0</v>
      </c>
      <c r="DA26" t="s">
        <v>14</v>
      </c>
      <c r="DB26" t="s">
        <v>14</v>
      </c>
      <c r="DC26" t="s">
        <v>14</v>
      </c>
      <c r="DD26" t="s">
        <v>14</v>
      </c>
      <c r="DE26">
        <v>0.37298611111111102</v>
      </c>
      <c r="DF26" t="s">
        <v>5</v>
      </c>
      <c r="DG26">
        <v>1</v>
      </c>
      <c r="DH26">
        <v>0</v>
      </c>
      <c r="DI26">
        <v>1</v>
      </c>
    </row>
    <row r="27" spans="1:113" x14ac:dyDescent="0.25">
      <c r="A27" t="s">
        <v>390</v>
      </c>
      <c r="B27" t="s">
        <v>2079</v>
      </c>
      <c r="C27">
        <v>1</v>
      </c>
      <c r="D27" t="s">
        <v>4365</v>
      </c>
      <c r="E27" t="s">
        <v>4365</v>
      </c>
      <c r="F27" t="s">
        <v>3805</v>
      </c>
      <c r="G27" t="s">
        <v>3806</v>
      </c>
      <c r="H27" s="27">
        <v>45799.357870370397</v>
      </c>
      <c r="I27" t="s">
        <v>4389</v>
      </c>
      <c r="J27" t="s">
        <v>4390</v>
      </c>
      <c r="K27" t="s">
        <v>4391</v>
      </c>
      <c r="L27" t="s">
        <v>4113</v>
      </c>
      <c r="M27" t="s">
        <v>3811</v>
      </c>
      <c r="N27" t="s">
        <v>3812</v>
      </c>
      <c r="O27" t="s">
        <v>3813</v>
      </c>
      <c r="P27" t="s">
        <v>4392</v>
      </c>
      <c r="Q27" t="s">
        <v>4393</v>
      </c>
      <c r="R27" t="s">
        <v>4371</v>
      </c>
      <c r="S27" t="s">
        <v>3817</v>
      </c>
      <c r="T27" t="s">
        <v>3818</v>
      </c>
      <c r="U27" t="s">
        <v>4394</v>
      </c>
      <c r="V27" t="s">
        <v>4394</v>
      </c>
      <c r="W27" s="27">
        <v>45798.487141203703</v>
      </c>
      <c r="X27" t="s">
        <v>5</v>
      </c>
      <c r="Y27">
        <v>2025</v>
      </c>
      <c r="Z27">
        <v>5</v>
      </c>
      <c r="AA27" t="s">
        <v>3982</v>
      </c>
      <c r="AB27" t="s">
        <v>28</v>
      </c>
      <c r="AC27" t="s">
        <v>3823</v>
      </c>
      <c r="AD27" t="s">
        <v>3865</v>
      </c>
      <c r="AE27" t="s">
        <v>3982</v>
      </c>
      <c r="AF27" t="s">
        <v>3825</v>
      </c>
      <c r="AG27">
        <v>13126</v>
      </c>
      <c r="AH27" t="s">
        <v>4291</v>
      </c>
      <c r="AI27" t="s">
        <v>3982</v>
      </c>
      <c r="AJ27" t="s">
        <v>3983</v>
      </c>
      <c r="AK27" t="s">
        <v>3984</v>
      </c>
      <c r="AL27" t="s">
        <v>3826</v>
      </c>
      <c r="AM27" t="s">
        <v>4225</v>
      </c>
      <c r="AN27" t="s">
        <v>4395</v>
      </c>
      <c r="AO27" s="27">
        <v>34194</v>
      </c>
      <c r="AP27">
        <v>31</v>
      </c>
      <c r="AQ27" t="s">
        <v>3829</v>
      </c>
      <c r="AR27" t="s">
        <v>3826</v>
      </c>
      <c r="AS27" t="s">
        <v>4376</v>
      </c>
      <c r="AT27" t="s">
        <v>4377</v>
      </c>
      <c r="AU27" t="s">
        <v>4396</v>
      </c>
      <c r="AV27" t="s">
        <v>3833</v>
      </c>
      <c r="AW27" t="s">
        <v>4397</v>
      </c>
      <c r="AX27" t="s">
        <v>4398</v>
      </c>
      <c r="AY27" t="s">
        <v>4399</v>
      </c>
      <c r="AZ27" t="s">
        <v>3878</v>
      </c>
      <c r="BA27" t="s">
        <v>4400</v>
      </c>
      <c r="BB27" t="s">
        <v>4392</v>
      </c>
      <c r="BC27" t="s">
        <v>4381</v>
      </c>
      <c r="BD27" t="s">
        <v>4382</v>
      </c>
      <c r="BE27" t="s">
        <v>4365</v>
      </c>
      <c r="BF27" t="s">
        <v>3817</v>
      </c>
      <c r="BG27" t="s">
        <v>3840</v>
      </c>
      <c r="BH27" t="s">
        <v>3818</v>
      </c>
      <c r="BI27" t="s">
        <v>4371</v>
      </c>
      <c r="BJ27" t="s">
        <v>4127</v>
      </c>
      <c r="BK27" t="s">
        <v>5</v>
      </c>
      <c r="BL27" t="s">
        <v>4127</v>
      </c>
      <c r="BM27" t="s">
        <v>3884</v>
      </c>
      <c r="BN27" t="s">
        <v>3843</v>
      </c>
      <c r="BO27" t="s">
        <v>4401</v>
      </c>
      <c r="BP27">
        <v>21.59</v>
      </c>
      <c r="BQ27">
        <v>21.59</v>
      </c>
      <c r="BR27" t="s">
        <v>3825</v>
      </c>
      <c r="BS27" t="s">
        <v>4384</v>
      </c>
      <c r="BT27" t="s">
        <v>3825</v>
      </c>
      <c r="BU27" t="s">
        <v>3825</v>
      </c>
      <c r="BV27" t="s">
        <v>3825</v>
      </c>
      <c r="BW27" t="s">
        <v>3825</v>
      </c>
      <c r="BX27" t="s">
        <v>3825</v>
      </c>
      <c r="BY27" t="s">
        <v>3846</v>
      </c>
      <c r="BZ27" t="s">
        <v>4402</v>
      </c>
      <c r="CA27" t="s">
        <v>4135</v>
      </c>
      <c r="CB27" t="s">
        <v>3849</v>
      </c>
      <c r="CC27" t="s">
        <v>3825</v>
      </c>
      <c r="CD27" t="s">
        <v>3825</v>
      </c>
      <c r="CE27" t="s">
        <v>3825</v>
      </c>
      <c r="CF27" t="s">
        <v>3825</v>
      </c>
      <c r="CG27" t="s">
        <v>3825</v>
      </c>
      <c r="CH27" t="s">
        <v>3825</v>
      </c>
      <c r="CI27" t="s">
        <v>4403</v>
      </c>
      <c r="CJ27" t="s">
        <v>4237</v>
      </c>
      <c r="CK27" t="s">
        <v>4404</v>
      </c>
      <c r="CL27" t="s">
        <v>14</v>
      </c>
      <c r="CM27" t="s">
        <v>14</v>
      </c>
      <c r="CN27" t="s">
        <v>14</v>
      </c>
      <c r="CO27" t="s">
        <v>14</v>
      </c>
      <c r="CP27" t="s">
        <v>14</v>
      </c>
      <c r="CQ27">
        <v>0</v>
      </c>
      <c r="CR27">
        <v>0</v>
      </c>
      <c r="CS27" t="s">
        <v>14</v>
      </c>
      <c r="CT27" t="s">
        <v>14</v>
      </c>
      <c r="CU27">
        <v>0</v>
      </c>
      <c r="CV27">
        <v>0</v>
      </c>
      <c r="CW27">
        <v>1</v>
      </c>
      <c r="CX27" t="s">
        <v>31</v>
      </c>
      <c r="CY27" t="s">
        <v>4392</v>
      </c>
      <c r="CZ27">
        <v>0</v>
      </c>
      <c r="DA27" t="s">
        <v>14</v>
      </c>
      <c r="DB27" t="s">
        <v>14</v>
      </c>
      <c r="DC27" t="s">
        <v>14</v>
      </c>
      <c r="DD27" t="s">
        <v>14</v>
      </c>
      <c r="DE27">
        <v>0.91625000000000001</v>
      </c>
      <c r="DF27" t="s">
        <v>5</v>
      </c>
      <c r="DG27">
        <v>1</v>
      </c>
      <c r="DH27">
        <v>0</v>
      </c>
      <c r="DI27">
        <v>1</v>
      </c>
    </row>
    <row r="28" spans="1:113" x14ac:dyDescent="0.25">
      <c r="A28" t="s">
        <v>391</v>
      </c>
      <c r="B28" t="s">
        <v>2080</v>
      </c>
      <c r="C28">
        <v>1</v>
      </c>
      <c r="D28" t="s">
        <v>3685</v>
      </c>
      <c r="E28" t="s">
        <v>3685</v>
      </c>
      <c r="F28" t="s">
        <v>3805</v>
      </c>
      <c r="G28" t="s">
        <v>3806</v>
      </c>
      <c r="H28" s="27">
        <v>45762.406018518501</v>
      </c>
      <c r="I28" t="s">
        <v>4405</v>
      </c>
      <c r="J28" t="s">
        <v>4406</v>
      </c>
      <c r="K28" t="s">
        <v>4407</v>
      </c>
      <c r="L28" t="s">
        <v>4113</v>
      </c>
      <c r="M28" t="s">
        <v>3811</v>
      </c>
      <c r="N28" t="s">
        <v>3812</v>
      </c>
      <c r="O28" t="s">
        <v>3895</v>
      </c>
      <c r="P28" t="s">
        <v>4408</v>
      </c>
      <c r="Q28" t="s">
        <v>4409</v>
      </c>
      <c r="R28" t="s">
        <v>4410</v>
      </c>
      <c r="S28" t="s">
        <v>3817</v>
      </c>
      <c r="T28" t="s">
        <v>3818</v>
      </c>
      <c r="U28" t="s">
        <v>4411</v>
      </c>
      <c r="V28" t="s">
        <v>4411</v>
      </c>
      <c r="W28" s="27">
        <v>45761.056909722203</v>
      </c>
      <c r="X28" t="s">
        <v>5</v>
      </c>
      <c r="Y28">
        <v>2025</v>
      </c>
      <c r="Z28">
        <v>4</v>
      </c>
      <c r="AA28" t="s">
        <v>4412</v>
      </c>
      <c r="AB28" t="s">
        <v>28</v>
      </c>
      <c r="AC28" t="s">
        <v>3823</v>
      </c>
      <c r="AD28" t="s">
        <v>3865</v>
      </c>
      <c r="AE28" t="s">
        <v>4412</v>
      </c>
      <c r="AF28" t="s">
        <v>3825</v>
      </c>
      <c r="AG28">
        <v>13126</v>
      </c>
      <c r="AH28" t="s">
        <v>4291</v>
      </c>
      <c r="AI28" t="s">
        <v>4412</v>
      </c>
      <c r="AJ28" t="s">
        <v>4413</v>
      </c>
      <c r="AK28" t="s">
        <v>4414</v>
      </c>
      <c r="AL28" t="s">
        <v>3826</v>
      </c>
      <c r="AM28" t="s">
        <v>4415</v>
      </c>
      <c r="AN28" t="s">
        <v>4416</v>
      </c>
      <c r="AO28" s="27">
        <v>37247</v>
      </c>
      <c r="AP28">
        <v>23</v>
      </c>
      <c r="AQ28" t="s">
        <v>3829</v>
      </c>
      <c r="AR28" t="s">
        <v>3826</v>
      </c>
      <c r="AS28" t="s">
        <v>4417</v>
      </c>
      <c r="AT28" t="s">
        <v>4418</v>
      </c>
      <c r="AU28" t="s">
        <v>4419</v>
      </c>
      <c r="AV28" t="s">
        <v>3833</v>
      </c>
      <c r="AW28" t="s">
        <v>4420</v>
      </c>
      <c r="AX28" t="s">
        <v>4421</v>
      </c>
      <c r="AY28" t="s">
        <v>4422</v>
      </c>
      <c r="AZ28" t="s">
        <v>3878</v>
      </c>
      <c r="BA28" t="s">
        <v>4423</v>
      </c>
      <c r="BB28" t="s">
        <v>4408</v>
      </c>
      <c r="BC28" t="s">
        <v>4381</v>
      </c>
      <c r="BD28" t="s">
        <v>4424</v>
      </c>
      <c r="BE28" t="s">
        <v>3685</v>
      </c>
      <c r="BF28" t="s">
        <v>3817</v>
      </c>
      <c r="BG28" t="s">
        <v>3840</v>
      </c>
      <c r="BH28" t="s">
        <v>3818</v>
      </c>
      <c r="BI28" t="s">
        <v>4410</v>
      </c>
      <c r="BJ28" t="s">
        <v>4127</v>
      </c>
      <c r="BK28" t="s">
        <v>5</v>
      </c>
      <c r="BL28" t="s">
        <v>4127</v>
      </c>
      <c r="BM28" t="s">
        <v>3884</v>
      </c>
      <c r="BN28" t="s">
        <v>3843</v>
      </c>
      <c r="BO28" t="s">
        <v>4425</v>
      </c>
      <c r="BP28">
        <v>18.55</v>
      </c>
      <c r="BQ28">
        <v>18.55</v>
      </c>
      <c r="BR28" t="s">
        <v>3825</v>
      </c>
      <c r="BS28" t="s">
        <v>4426</v>
      </c>
      <c r="BT28" t="s">
        <v>3825</v>
      </c>
      <c r="BU28" t="s">
        <v>3825</v>
      </c>
      <c r="BV28" t="s">
        <v>3825</v>
      </c>
      <c r="BW28" t="s">
        <v>3825</v>
      </c>
      <c r="BX28" t="s">
        <v>3825</v>
      </c>
      <c r="BY28" t="s">
        <v>3846</v>
      </c>
      <c r="BZ28" t="s">
        <v>4427</v>
      </c>
      <c r="CA28" t="s">
        <v>4135</v>
      </c>
      <c r="CB28" t="s">
        <v>3849</v>
      </c>
      <c r="CC28" t="s">
        <v>3825</v>
      </c>
      <c r="CD28" t="s">
        <v>3825</v>
      </c>
      <c r="CE28" t="s">
        <v>3825</v>
      </c>
      <c r="CF28" t="s">
        <v>3825</v>
      </c>
      <c r="CG28" t="s">
        <v>3825</v>
      </c>
      <c r="CH28" t="s">
        <v>3825</v>
      </c>
      <c r="CI28" t="s">
        <v>4428</v>
      </c>
      <c r="CJ28" t="s">
        <v>4429</v>
      </c>
      <c r="CK28" t="s">
        <v>4430</v>
      </c>
      <c r="CL28" t="s">
        <v>14</v>
      </c>
      <c r="CM28" t="s">
        <v>14</v>
      </c>
      <c r="CN28" t="s">
        <v>14</v>
      </c>
      <c r="CO28" t="s">
        <v>14</v>
      </c>
      <c r="CP28" t="s">
        <v>14</v>
      </c>
      <c r="CQ28">
        <v>0</v>
      </c>
      <c r="CR28">
        <v>0</v>
      </c>
      <c r="CS28" t="s">
        <v>14</v>
      </c>
      <c r="CT28" t="s">
        <v>14</v>
      </c>
      <c r="CU28">
        <v>0</v>
      </c>
      <c r="CV28">
        <v>0</v>
      </c>
      <c r="CW28">
        <v>1</v>
      </c>
      <c r="CX28" t="s">
        <v>31</v>
      </c>
      <c r="CY28" t="s">
        <v>4408</v>
      </c>
      <c r="CZ28">
        <v>0</v>
      </c>
      <c r="DA28" t="s">
        <v>14</v>
      </c>
      <c r="DB28" t="s">
        <v>14</v>
      </c>
      <c r="DC28" t="s">
        <v>14</v>
      </c>
      <c r="DD28" t="s">
        <v>14</v>
      </c>
      <c r="DE28">
        <v>0.78814814814814804</v>
      </c>
      <c r="DF28" t="s">
        <v>5</v>
      </c>
      <c r="DG28">
        <v>1</v>
      </c>
      <c r="DH28">
        <v>0</v>
      </c>
      <c r="DI28">
        <v>1</v>
      </c>
    </row>
    <row r="29" spans="1:113" x14ac:dyDescent="0.25">
      <c r="A29" t="s">
        <v>391</v>
      </c>
      <c r="B29" t="s">
        <v>2080</v>
      </c>
      <c r="C29">
        <v>1</v>
      </c>
      <c r="D29" t="s">
        <v>4365</v>
      </c>
      <c r="E29" t="s">
        <v>4365</v>
      </c>
      <c r="F29" t="s">
        <v>3805</v>
      </c>
      <c r="G29" t="s">
        <v>3806</v>
      </c>
      <c r="H29" s="27">
        <v>45771.774803240703</v>
      </c>
      <c r="I29" t="s">
        <v>4431</v>
      </c>
      <c r="J29" t="s">
        <v>3808</v>
      </c>
      <c r="K29" t="s">
        <v>3809</v>
      </c>
      <c r="L29" t="s">
        <v>4113</v>
      </c>
      <c r="M29" t="s">
        <v>3811</v>
      </c>
      <c r="N29" t="s">
        <v>3812</v>
      </c>
      <c r="O29" t="s">
        <v>3813</v>
      </c>
      <c r="P29" t="s">
        <v>4432</v>
      </c>
      <c r="Q29" t="s">
        <v>4433</v>
      </c>
      <c r="R29" t="s">
        <v>4371</v>
      </c>
      <c r="S29" t="s">
        <v>3817</v>
      </c>
      <c r="T29" t="s">
        <v>3818</v>
      </c>
      <c r="U29" t="s">
        <v>4434</v>
      </c>
      <c r="V29" t="s">
        <v>4434</v>
      </c>
      <c r="W29" s="27">
        <v>45771.063599537003</v>
      </c>
      <c r="X29" t="s">
        <v>5</v>
      </c>
      <c r="Y29">
        <v>2025</v>
      </c>
      <c r="Z29">
        <v>4</v>
      </c>
      <c r="AA29" t="s">
        <v>4435</v>
      </c>
      <c r="AB29" t="s">
        <v>28</v>
      </c>
      <c r="AC29" t="s">
        <v>3823</v>
      </c>
      <c r="AD29" t="s">
        <v>3865</v>
      </c>
      <c r="AE29" t="s">
        <v>4435</v>
      </c>
      <c r="AF29" t="s">
        <v>3825</v>
      </c>
      <c r="AG29">
        <v>13126</v>
      </c>
      <c r="AH29" t="s">
        <v>4291</v>
      </c>
      <c r="AI29" t="s">
        <v>4435</v>
      </c>
      <c r="AJ29" t="s">
        <v>4436</v>
      </c>
      <c r="AK29" t="s">
        <v>4437</v>
      </c>
      <c r="AL29" t="s">
        <v>3826</v>
      </c>
      <c r="AM29" t="s">
        <v>3827</v>
      </c>
      <c r="AN29" t="s">
        <v>3828</v>
      </c>
      <c r="AO29" s="27">
        <v>22546</v>
      </c>
      <c r="AP29">
        <v>63</v>
      </c>
      <c r="AQ29" t="s">
        <v>3829</v>
      </c>
      <c r="AR29" t="s">
        <v>3826</v>
      </c>
      <c r="AS29" t="s">
        <v>4376</v>
      </c>
      <c r="AT29" t="s">
        <v>4377</v>
      </c>
      <c r="AU29" t="s">
        <v>4438</v>
      </c>
      <c r="AV29" t="s">
        <v>3833</v>
      </c>
      <c r="AW29" t="s">
        <v>4439</v>
      </c>
      <c r="AX29" t="s">
        <v>4440</v>
      </c>
      <c r="AY29" t="s">
        <v>4257</v>
      </c>
      <c r="AZ29" t="s">
        <v>3878</v>
      </c>
      <c r="BA29" t="s">
        <v>4258</v>
      </c>
      <c r="BB29" t="s">
        <v>4432</v>
      </c>
      <c r="BC29" t="s">
        <v>4381</v>
      </c>
      <c r="BD29" t="s">
        <v>4382</v>
      </c>
      <c r="BE29" t="s">
        <v>4365</v>
      </c>
      <c r="BF29" t="s">
        <v>3817</v>
      </c>
      <c r="BG29" t="s">
        <v>3840</v>
      </c>
      <c r="BH29" t="s">
        <v>3818</v>
      </c>
      <c r="BI29" t="s">
        <v>4371</v>
      </c>
      <c r="BJ29" t="s">
        <v>4127</v>
      </c>
      <c r="BK29" t="s">
        <v>5</v>
      </c>
      <c r="BL29" t="s">
        <v>4127</v>
      </c>
      <c r="BM29" t="s">
        <v>3884</v>
      </c>
      <c r="BN29" t="s">
        <v>3843</v>
      </c>
      <c r="BO29" t="s">
        <v>4441</v>
      </c>
      <c r="BP29">
        <v>1.33</v>
      </c>
      <c r="BQ29">
        <v>1.33</v>
      </c>
      <c r="BR29" t="s">
        <v>3825</v>
      </c>
      <c r="BS29" t="s">
        <v>4384</v>
      </c>
      <c r="BT29" t="s">
        <v>3825</v>
      </c>
      <c r="BU29" t="s">
        <v>3825</v>
      </c>
      <c r="BV29" t="s">
        <v>3825</v>
      </c>
      <c r="BW29" t="s">
        <v>3825</v>
      </c>
      <c r="BX29" t="s">
        <v>3825</v>
      </c>
      <c r="BY29" t="s">
        <v>3846</v>
      </c>
      <c r="BZ29" t="s">
        <v>4442</v>
      </c>
      <c r="CA29" t="s">
        <v>4135</v>
      </c>
      <c r="CB29" t="s">
        <v>3849</v>
      </c>
      <c r="CC29" t="s">
        <v>3825</v>
      </c>
      <c r="CD29" t="s">
        <v>3825</v>
      </c>
      <c r="CE29" t="s">
        <v>3825</v>
      </c>
      <c r="CF29" t="s">
        <v>3825</v>
      </c>
      <c r="CG29" t="s">
        <v>3825</v>
      </c>
      <c r="CH29" t="s">
        <v>3825</v>
      </c>
      <c r="CI29" t="s">
        <v>4443</v>
      </c>
      <c r="CJ29" t="s">
        <v>3851</v>
      </c>
      <c r="CK29" t="s">
        <v>4444</v>
      </c>
      <c r="CL29" t="s">
        <v>14</v>
      </c>
      <c r="CM29" t="s">
        <v>14</v>
      </c>
      <c r="CN29" t="s">
        <v>14</v>
      </c>
      <c r="CO29" t="s">
        <v>14</v>
      </c>
      <c r="CP29" t="s">
        <v>14</v>
      </c>
      <c r="CQ29">
        <v>0</v>
      </c>
      <c r="CR29">
        <v>0</v>
      </c>
      <c r="CS29" t="s">
        <v>14</v>
      </c>
      <c r="CT29" t="s">
        <v>14</v>
      </c>
      <c r="CU29">
        <v>0</v>
      </c>
      <c r="CV29">
        <v>0</v>
      </c>
      <c r="CW29">
        <v>1</v>
      </c>
      <c r="CX29" t="s">
        <v>31</v>
      </c>
      <c r="CY29" t="s">
        <v>4432</v>
      </c>
      <c r="CZ29">
        <v>0</v>
      </c>
      <c r="DA29" t="s">
        <v>14</v>
      </c>
      <c r="DB29" t="s">
        <v>14</v>
      </c>
      <c r="DC29" t="s">
        <v>14</v>
      </c>
      <c r="DD29" t="s">
        <v>14</v>
      </c>
      <c r="DE29">
        <v>6.4618055555555595E-2</v>
      </c>
      <c r="DF29" t="s">
        <v>5</v>
      </c>
      <c r="DG29">
        <v>1</v>
      </c>
      <c r="DH29">
        <v>0</v>
      </c>
      <c r="DI29">
        <v>1</v>
      </c>
    </row>
    <row r="30" spans="1:113" x14ac:dyDescent="0.25">
      <c r="A30" t="s">
        <v>425</v>
      </c>
      <c r="B30" t="s">
        <v>2128</v>
      </c>
      <c r="C30">
        <v>1</v>
      </c>
      <c r="D30" t="s">
        <v>4445</v>
      </c>
      <c r="E30" t="s">
        <v>4445</v>
      </c>
      <c r="F30" t="s">
        <v>3805</v>
      </c>
      <c r="G30" t="s">
        <v>3806</v>
      </c>
      <c r="H30" s="27">
        <v>45825.699236111097</v>
      </c>
      <c r="I30" t="s">
        <v>4446</v>
      </c>
      <c r="J30" t="s">
        <v>4447</v>
      </c>
      <c r="K30" t="s">
        <v>4448</v>
      </c>
      <c r="L30" t="s">
        <v>3810</v>
      </c>
      <c r="M30" t="s">
        <v>3811</v>
      </c>
      <c r="N30" t="s">
        <v>3812</v>
      </c>
      <c r="O30" t="s">
        <v>3813</v>
      </c>
      <c r="P30" t="s">
        <v>4449</v>
      </c>
      <c r="Q30" t="s">
        <v>4450</v>
      </c>
      <c r="R30" t="s">
        <v>4451</v>
      </c>
      <c r="S30" t="s">
        <v>3817</v>
      </c>
      <c r="T30" t="s">
        <v>3818</v>
      </c>
      <c r="U30" t="s">
        <v>4452</v>
      </c>
      <c r="V30" t="s">
        <v>4453</v>
      </c>
      <c r="W30" s="27">
        <v>45825.698113425897</v>
      </c>
      <c r="X30" t="s">
        <v>5</v>
      </c>
      <c r="Y30">
        <v>2025</v>
      </c>
      <c r="Z30">
        <v>6</v>
      </c>
      <c r="AA30" t="s">
        <v>3866</v>
      </c>
      <c r="AB30" t="s">
        <v>29</v>
      </c>
      <c r="AC30" t="s">
        <v>3823</v>
      </c>
      <c r="AD30" t="s">
        <v>3865</v>
      </c>
      <c r="AE30" t="s">
        <v>3825</v>
      </c>
      <c r="AF30" t="s">
        <v>3866</v>
      </c>
      <c r="AG30">
        <v>2035</v>
      </c>
      <c r="AH30" t="s">
        <v>3866</v>
      </c>
      <c r="AI30" t="s">
        <v>3866</v>
      </c>
      <c r="AJ30" t="s">
        <v>4453</v>
      </c>
      <c r="AK30" t="s">
        <v>4454</v>
      </c>
      <c r="AL30" t="s">
        <v>3826</v>
      </c>
      <c r="AM30" t="s">
        <v>4455</v>
      </c>
      <c r="AN30" t="s">
        <v>4456</v>
      </c>
      <c r="AO30" s="27">
        <v>25504</v>
      </c>
      <c r="AP30">
        <v>55</v>
      </c>
      <c r="AQ30" t="s">
        <v>3871</v>
      </c>
      <c r="AR30" t="s">
        <v>3826</v>
      </c>
      <c r="AS30" t="s">
        <v>4457</v>
      </c>
      <c r="AT30" t="s">
        <v>4458</v>
      </c>
      <c r="AU30" t="s">
        <v>4459</v>
      </c>
      <c r="AV30" t="s">
        <v>4449</v>
      </c>
      <c r="AW30" t="s">
        <v>4460</v>
      </c>
      <c r="AX30" t="s">
        <v>4461</v>
      </c>
      <c r="AY30" t="s">
        <v>4462</v>
      </c>
      <c r="AZ30" t="s">
        <v>3878</v>
      </c>
      <c r="BA30" t="s">
        <v>4463</v>
      </c>
      <c r="BB30" t="s">
        <v>4449</v>
      </c>
      <c r="BC30" t="s">
        <v>4464</v>
      </c>
      <c r="BD30" t="s">
        <v>4465</v>
      </c>
      <c r="BE30" t="s">
        <v>4445</v>
      </c>
      <c r="BF30" t="s">
        <v>3817</v>
      </c>
      <c r="BG30" t="s">
        <v>3840</v>
      </c>
      <c r="BH30" t="s">
        <v>3818</v>
      </c>
      <c r="BI30" t="s">
        <v>4451</v>
      </c>
      <c r="BJ30" t="s">
        <v>3914</v>
      </c>
      <c r="BK30" t="s">
        <v>5</v>
      </c>
      <c r="BL30" t="s">
        <v>3914</v>
      </c>
      <c r="BM30" t="s">
        <v>3884</v>
      </c>
      <c r="BN30" t="s">
        <v>3843</v>
      </c>
      <c r="BO30" t="s">
        <v>4466</v>
      </c>
      <c r="BP30">
        <v>0</v>
      </c>
      <c r="BQ30">
        <v>0</v>
      </c>
      <c r="BR30" t="s">
        <v>3825</v>
      </c>
      <c r="BS30" t="s">
        <v>4467</v>
      </c>
      <c r="BT30" t="s">
        <v>3825</v>
      </c>
      <c r="BU30" t="s">
        <v>3825</v>
      </c>
      <c r="BV30" t="s">
        <v>3825</v>
      </c>
      <c r="BW30" t="s">
        <v>3825</v>
      </c>
      <c r="BX30" t="s">
        <v>3825</v>
      </c>
      <c r="BY30" t="s">
        <v>3846</v>
      </c>
      <c r="BZ30" t="s">
        <v>4468</v>
      </c>
      <c r="CA30" t="s">
        <v>3918</v>
      </c>
      <c r="CB30" t="s">
        <v>3849</v>
      </c>
      <c r="CC30" t="s">
        <v>4468</v>
      </c>
      <c r="CD30" t="s">
        <v>3918</v>
      </c>
      <c r="CE30" t="s">
        <v>3888</v>
      </c>
      <c r="CF30" t="s">
        <v>3825</v>
      </c>
      <c r="CG30" t="s">
        <v>3825</v>
      </c>
      <c r="CH30" t="s">
        <v>3825</v>
      </c>
      <c r="CI30" t="s">
        <v>4469</v>
      </c>
      <c r="CJ30" t="s">
        <v>4470</v>
      </c>
      <c r="CK30" t="s">
        <v>4471</v>
      </c>
      <c r="CL30" t="s">
        <v>14</v>
      </c>
      <c r="CM30" t="s">
        <v>14</v>
      </c>
      <c r="CN30" t="s">
        <v>14</v>
      </c>
      <c r="CO30" t="s">
        <v>14</v>
      </c>
      <c r="CP30" t="s">
        <v>14</v>
      </c>
      <c r="CQ30">
        <v>0</v>
      </c>
      <c r="CR30">
        <v>0</v>
      </c>
      <c r="CS30" t="s">
        <v>14</v>
      </c>
      <c r="CT30" t="s">
        <v>14</v>
      </c>
      <c r="CU30">
        <v>0</v>
      </c>
      <c r="CV30">
        <v>0</v>
      </c>
      <c r="CW30">
        <v>1</v>
      </c>
      <c r="CX30" t="s">
        <v>3690</v>
      </c>
      <c r="CY30" t="s">
        <v>4449</v>
      </c>
      <c r="CZ30">
        <v>0</v>
      </c>
      <c r="DA30" t="s">
        <v>14</v>
      </c>
      <c r="DB30" t="s">
        <v>14</v>
      </c>
      <c r="DC30" t="s">
        <v>14</v>
      </c>
      <c r="DD30" t="s">
        <v>14</v>
      </c>
      <c r="DE30">
        <v>3.4722222222222202E-5</v>
      </c>
      <c r="DF30" t="s">
        <v>5</v>
      </c>
      <c r="DG30">
        <v>1</v>
      </c>
      <c r="DH30">
        <v>0</v>
      </c>
      <c r="DI30">
        <v>1</v>
      </c>
    </row>
    <row r="31" spans="1:113" x14ac:dyDescent="0.25">
      <c r="A31" t="s">
        <v>425</v>
      </c>
      <c r="B31" t="s">
        <v>2128</v>
      </c>
      <c r="C31">
        <v>1</v>
      </c>
      <c r="D31" t="s">
        <v>4472</v>
      </c>
      <c r="E31" t="s">
        <v>4472</v>
      </c>
      <c r="F31" t="s">
        <v>3805</v>
      </c>
      <c r="G31" t="s">
        <v>3806</v>
      </c>
      <c r="H31" s="27">
        <v>45817.475983796299</v>
      </c>
      <c r="I31" t="s">
        <v>4473</v>
      </c>
      <c r="J31" t="s">
        <v>4474</v>
      </c>
      <c r="K31" t="s">
        <v>4475</v>
      </c>
      <c r="L31" t="s">
        <v>3810</v>
      </c>
      <c r="M31" t="s">
        <v>3811</v>
      </c>
      <c r="N31" t="s">
        <v>3812</v>
      </c>
      <c r="O31" t="s">
        <v>3895</v>
      </c>
      <c r="P31" t="s">
        <v>4476</v>
      </c>
      <c r="Q31" t="s">
        <v>4477</v>
      </c>
      <c r="R31" t="s">
        <v>4451</v>
      </c>
      <c r="S31" t="s">
        <v>3817</v>
      </c>
      <c r="T31" t="s">
        <v>3818</v>
      </c>
      <c r="U31" t="s">
        <v>4478</v>
      </c>
      <c r="V31" t="s">
        <v>4479</v>
      </c>
      <c r="W31" s="27">
        <v>45817.334293981497</v>
      </c>
      <c r="X31" t="s">
        <v>5</v>
      </c>
      <c r="Y31">
        <v>2025</v>
      </c>
      <c r="Z31">
        <v>6</v>
      </c>
      <c r="AA31" t="s">
        <v>4480</v>
      </c>
      <c r="AB31" t="s">
        <v>29</v>
      </c>
      <c r="AC31" t="s">
        <v>3823</v>
      </c>
      <c r="AD31" t="s">
        <v>3865</v>
      </c>
      <c r="AE31" t="s">
        <v>4480</v>
      </c>
      <c r="AF31" t="s">
        <v>3825</v>
      </c>
      <c r="AG31">
        <v>2035</v>
      </c>
      <c r="AH31" t="s">
        <v>3866</v>
      </c>
      <c r="AI31" t="s">
        <v>4480</v>
      </c>
      <c r="AJ31" t="s">
        <v>4481</v>
      </c>
      <c r="AK31" t="s">
        <v>4482</v>
      </c>
      <c r="AL31" t="s">
        <v>3826</v>
      </c>
      <c r="AM31" t="s">
        <v>4483</v>
      </c>
      <c r="AN31" t="s">
        <v>4484</v>
      </c>
      <c r="AO31" s="27">
        <v>27058</v>
      </c>
      <c r="AP31">
        <v>51</v>
      </c>
      <c r="AQ31" t="s">
        <v>3871</v>
      </c>
      <c r="AR31" t="s">
        <v>3826</v>
      </c>
      <c r="AS31" t="s">
        <v>4485</v>
      </c>
      <c r="AT31" t="s">
        <v>4486</v>
      </c>
      <c r="AU31" t="s">
        <v>4487</v>
      </c>
      <c r="AV31" t="s">
        <v>4476</v>
      </c>
      <c r="AW31" t="s">
        <v>4488</v>
      </c>
      <c r="AX31" t="s">
        <v>4489</v>
      </c>
      <c r="AY31" t="s">
        <v>4490</v>
      </c>
      <c r="AZ31" t="s">
        <v>3826</v>
      </c>
      <c r="BA31" t="s">
        <v>4491</v>
      </c>
      <c r="BB31" t="s">
        <v>4476</v>
      </c>
      <c r="BC31" t="s">
        <v>4464</v>
      </c>
      <c r="BD31" t="s">
        <v>4492</v>
      </c>
      <c r="BE31" t="s">
        <v>4472</v>
      </c>
      <c r="BF31" t="s">
        <v>3817</v>
      </c>
      <c r="BG31" t="s">
        <v>3840</v>
      </c>
      <c r="BH31" t="s">
        <v>3818</v>
      </c>
      <c r="BI31" t="s">
        <v>4451</v>
      </c>
      <c r="BJ31" t="s">
        <v>3914</v>
      </c>
      <c r="BK31" t="s">
        <v>5</v>
      </c>
      <c r="BL31" t="s">
        <v>3914</v>
      </c>
      <c r="BM31" t="s">
        <v>3884</v>
      </c>
      <c r="BN31" t="s">
        <v>3843</v>
      </c>
      <c r="BO31" t="s">
        <v>4493</v>
      </c>
      <c r="BP31">
        <v>1.49</v>
      </c>
      <c r="BQ31">
        <v>1.49</v>
      </c>
      <c r="BR31" t="s">
        <v>3825</v>
      </c>
      <c r="BS31" t="s">
        <v>4494</v>
      </c>
      <c r="BT31" t="s">
        <v>3825</v>
      </c>
      <c r="BU31" t="s">
        <v>3825</v>
      </c>
      <c r="BV31" t="s">
        <v>3825</v>
      </c>
      <c r="BW31" t="s">
        <v>3825</v>
      </c>
      <c r="BX31" t="s">
        <v>3825</v>
      </c>
      <c r="BY31" t="s">
        <v>3846</v>
      </c>
      <c r="BZ31" t="s">
        <v>4495</v>
      </c>
      <c r="CA31" t="s">
        <v>3918</v>
      </c>
      <c r="CB31" t="s">
        <v>3888</v>
      </c>
      <c r="CC31" t="s">
        <v>4496</v>
      </c>
      <c r="CD31" t="s">
        <v>3918</v>
      </c>
      <c r="CE31" t="s">
        <v>3849</v>
      </c>
      <c r="CF31" t="s">
        <v>3825</v>
      </c>
      <c r="CG31" t="s">
        <v>3825</v>
      </c>
      <c r="CH31" t="s">
        <v>3825</v>
      </c>
      <c r="CI31" t="s">
        <v>4497</v>
      </c>
      <c r="CJ31" t="s">
        <v>4498</v>
      </c>
      <c r="CK31" t="s">
        <v>4499</v>
      </c>
      <c r="CL31" t="s">
        <v>14</v>
      </c>
      <c r="CM31" t="s">
        <v>14</v>
      </c>
      <c r="CN31" t="s">
        <v>14</v>
      </c>
      <c r="CO31" t="s">
        <v>14</v>
      </c>
      <c r="CP31" t="s">
        <v>14</v>
      </c>
      <c r="CQ31">
        <v>0</v>
      </c>
      <c r="CR31">
        <v>0</v>
      </c>
      <c r="CS31" t="s">
        <v>14</v>
      </c>
      <c r="CT31" t="s">
        <v>14</v>
      </c>
      <c r="CU31">
        <v>0</v>
      </c>
      <c r="CV31">
        <v>0</v>
      </c>
      <c r="CW31">
        <v>1</v>
      </c>
      <c r="CX31" t="s">
        <v>30</v>
      </c>
      <c r="CY31" t="s">
        <v>4476</v>
      </c>
      <c r="CZ31">
        <v>0</v>
      </c>
      <c r="DA31" t="s">
        <v>14</v>
      </c>
      <c r="DB31" t="s">
        <v>14</v>
      </c>
      <c r="DC31" t="s">
        <v>14</v>
      </c>
      <c r="DD31" t="s">
        <v>14</v>
      </c>
      <c r="DE31">
        <v>7.5868055555555494E-2</v>
      </c>
      <c r="DF31" t="s">
        <v>5</v>
      </c>
      <c r="DG31">
        <v>1</v>
      </c>
      <c r="DH31">
        <v>0</v>
      </c>
      <c r="DI31">
        <v>1</v>
      </c>
    </row>
    <row r="32" spans="1:113" x14ac:dyDescent="0.25">
      <c r="A32" t="s">
        <v>547</v>
      </c>
      <c r="B32" t="s">
        <v>2804</v>
      </c>
      <c r="C32">
        <v>1</v>
      </c>
      <c r="D32" t="s">
        <v>3684</v>
      </c>
      <c r="E32" t="s">
        <v>3684</v>
      </c>
      <c r="F32" t="s">
        <v>3805</v>
      </c>
      <c r="G32" t="s">
        <v>3806</v>
      </c>
      <c r="H32" s="27">
        <v>45772.600532407399</v>
      </c>
      <c r="I32" t="s">
        <v>4500</v>
      </c>
      <c r="J32" t="s">
        <v>4501</v>
      </c>
      <c r="K32" t="s">
        <v>4502</v>
      </c>
      <c r="L32" t="s">
        <v>3810</v>
      </c>
      <c r="M32" t="s">
        <v>3811</v>
      </c>
      <c r="N32" t="s">
        <v>3812</v>
      </c>
      <c r="O32" t="s">
        <v>3813</v>
      </c>
      <c r="P32" t="s">
        <v>4503</v>
      </c>
      <c r="Q32" t="s">
        <v>4504</v>
      </c>
      <c r="R32" t="s">
        <v>3898</v>
      </c>
      <c r="S32" t="s">
        <v>3817</v>
      </c>
      <c r="T32" t="s">
        <v>3818</v>
      </c>
      <c r="U32" t="s">
        <v>4505</v>
      </c>
      <c r="V32" t="s">
        <v>4505</v>
      </c>
      <c r="W32" s="27">
        <v>45769.440474536997</v>
      </c>
      <c r="X32" t="s">
        <v>4</v>
      </c>
      <c r="Y32">
        <v>2025</v>
      </c>
      <c r="Z32">
        <v>4</v>
      </c>
      <c r="AA32" t="s">
        <v>4025</v>
      </c>
      <c r="AB32" t="s">
        <v>29</v>
      </c>
      <c r="AC32" t="s">
        <v>3823</v>
      </c>
      <c r="AD32" t="s">
        <v>3865</v>
      </c>
      <c r="AE32" t="s">
        <v>3825</v>
      </c>
      <c r="AF32" t="s">
        <v>4025</v>
      </c>
      <c r="AG32">
        <v>179984</v>
      </c>
      <c r="AH32" t="s">
        <v>4026</v>
      </c>
      <c r="AI32" t="s">
        <v>4025</v>
      </c>
      <c r="AJ32" t="s">
        <v>3825</v>
      </c>
      <c r="AK32" t="s">
        <v>3825</v>
      </c>
      <c r="AL32" t="s">
        <v>3826</v>
      </c>
      <c r="AM32" t="s">
        <v>3959</v>
      </c>
      <c r="AN32" t="s">
        <v>4506</v>
      </c>
      <c r="AO32" s="27">
        <v>23842</v>
      </c>
      <c r="AP32">
        <v>60</v>
      </c>
      <c r="AQ32" t="s">
        <v>3829</v>
      </c>
      <c r="AR32" t="s">
        <v>3826</v>
      </c>
      <c r="AS32" t="s">
        <v>4507</v>
      </c>
      <c r="AT32" t="s">
        <v>4508</v>
      </c>
      <c r="AU32" t="s">
        <v>4509</v>
      </c>
      <c r="AV32" t="s">
        <v>4503</v>
      </c>
      <c r="AW32" t="s">
        <v>4510</v>
      </c>
      <c r="AX32" t="s">
        <v>4511</v>
      </c>
      <c r="AY32" t="s">
        <v>4512</v>
      </c>
      <c r="AZ32" t="s">
        <v>3878</v>
      </c>
      <c r="BA32" t="s">
        <v>4513</v>
      </c>
      <c r="BB32" t="s">
        <v>4503</v>
      </c>
      <c r="BC32" t="s">
        <v>3912</v>
      </c>
      <c r="BD32" t="s">
        <v>4514</v>
      </c>
      <c r="BE32" t="s">
        <v>3684</v>
      </c>
      <c r="BF32" t="s">
        <v>3817</v>
      </c>
      <c r="BG32" t="s">
        <v>3840</v>
      </c>
      <c r="BH32" t="s">
        <v>3818</v>
      </c>
      <c r="BI32" t="s">
        <v>3898</v>
      </c>
      <c r="BJ32" t="s">
        <v>4</v>
      </c>
      <c r="BK32" t="s">
        <v>4</v>
      </c>
      <c r="BL32" t="s">
        <v>4</v>
      </c>
      <c r="BM32" t="s">
        <v>3842</v>
      </c>
      <c r="BN32" t="s">
        <v>3843</v>
      </c>
      <c r="BO32" t="s">
        <v>4515</v>
      </c>
      <c r="BP32">
        <v>0.4</v>
      </c>
      <c r="BQ32">
        <v>0.4</v>
      </c>
      <c r="BR32" t="s">
        <v>3825</v>
      </c>
      <c r="BS32" t="s">
        <v>4516</v>
      </c>
      <c r="BT32" t="s">
        <v>3825</v>
      </c>
      <c r="BU32" t="s">
        <v>3825</v>
      </c>
      <c r="BV32" t="s">
        <v>3825</v>
      </c>
      <c r="BW32" t="s">
        <v>3825</v>
      </c>
      <c r="BX32" t="s">
        <v>3825</v>
      </c>
      <c r="BY32" t="s">
        <v>3846</v>
      </c>
      <c r="BZ32" t="s">
        <v>4517</v>
      </c>
      <c r="CA32" t="s">
        <v>3938</v>
      </c>
      <c r="CB32" t="s">
        <v>3849</v>
      </c>
      <c r="CC32" t="s">
        <v>4518</v>
      </c>
      <c r="CD32" t="s">
        <v>3938</v>
      </c>
      <c r="CE32" t="s">
        <v>3888</v>
      </c>
      <c r="CF32" t="s">
        <v>3825</v>
      </c>
      <c r="CG32" t="s">
        <v>3825</v>
      </c>
      <c r="CH32" t="s">
        <v>3825</v>
      </c>
      <c r="CI32" t="s">
        <v>4519</v>
      </c>
      <c r="CJ32" t="s">
        <v>4520</v>
      </c>
      <c r="CK32" t="s">
        <v>4521</v>
      </c>
      <c r="CL32" t="s">
        <v>16</v>
      </c>
      <c r="CM32">
        <v>0</v>
      </c>
      <c r="CN32">
        <v>1</v>
      </c>
      <c r="CO32">
        <v>0</v>
      </c>
      <c r="CP32">
        <v>0</v>
      </c>
      <c r="CQ32">
        <v>0</v>
      </c>
      <c r="CR32">
        <v>0</v>
      </c>
      <c r="CS32">
        <v>0</v>
      </c>
      <c r="CT32">
        <v>0</v>
      </c>
      <c r="CU32">
        <v>0</v>
      </c>
      <c r="CV32">
        <v>0</v>
      </c>
      <c r="CW32">
        <v>1</v>
      </c>
      <c r="CX32" t="s">
        <v>4522</v>
      </c>
      <c r="CY32" t="s">
        <v>4503</v>
      </c>
      <c r="CZ32">
        <v>0</v>
      </c>
      <c r="DA32" t="s">
        <v>14</v>
      </c>
      <c r="DB32" t="s">
        <v>14</v>
      </c>
      <c r="DC32" t="s">
        <v>14</v>
      </c>
      <c r="DD32" t="s">
        <v>14</v>
      </c>
      <c r="DE32">
        <v>2.7997685185185198E-2</v>
      </c>
      <c r="DF32" t="s">
        <v>4</v>
      </c>
      <c r="DG32">
        <v>0</v>
      </c>
      <c r="DH32">
        <v>1</v>
      </c>
      <c r="DI32">
        <v>1</v>
      </c>
    </row>
    <row r="33" spans="1:131" x14ac:dyDescent="0.25">
      <c r="A33" t="s">
        <v>4523</v>
      </c>
      <c r="B33" t="s">
        <v>3803</v>
      </c>
      <c r="C33" t="s">
        <v>14</v>
      </c>
      <c r="D33" t="s">
        <v>4524</v>
      </c>
      <c r="E33" t="s">
        <v>4524</v>
      </c>
      <c r="F33" t="s">
        <v>3805</v>
      </c>
      <c r="G33" t="s">
        <v>3806</v>
      </c>
      <c r="H33" s="27">
        <v>45834.587754629603</v>
      </c>
      <c r="I33" t="s">
        <v>4525</v>
      </c>
      <c r="J33" t="s">
        <v>4526</v>
      </c>
      <c r="K33" t="s">
        <v>4527</v>
      </c>
      <c r="L33" t="s">
        <v>3810</v>
      </c>
      <c r="M33" t="s">
        <v>3811</v>
      </c>
      <c r="N33" t="s">
        <v>3812</v>
      </c>
      <c r="O33" t="s">
        <v>3895</v>
      </c>
      <c r="P33" t="s">
        <v>3814</v>
      </c>
      <c r="Q33" t="s">
        <v>4219</v>
      </c>
      <c r="R33" t="s">
        <v>3816</v>
      </c>
      <c r="S33" t="s">
        <v>3817</v>
      </c>
      <c r="T33" t="s">
        <v>3818</v>
      </c>
      <c r="U33" t="s">
        <v>4528</v>
      </c>
      <c r="V33" t="s">
        <v>4529</v>
      </c>
      <c r="W33" s="27">
        <v>45834.572615740697</v>
      </c>
      <c r="X33" t="s">
        <v>4</v>
      </c>
      <c r="Y33">
        <v>2025</v>
      </c>
      <c r="Z33">
        <v>6</v>
      </c>
      <c r="AA33" t="s">
        <v>3821</v>
      </c>
      <c r="AB33" t="s">
        <v>29</v>
      </c>
      <c r="AC33" t="s">
        <v>3823</v>
      </c>
      <c r="AD33" t="s">
        <v>3824</v>
      </c>
      <c r="AE33" t="s">
        <v>3825</v>
      </c>
      <c r="AF33" t="s">
        <v>3821</v>
      </c>
      <c r="AG33">
        <v>12243</v>
      </c>
      <c r="AH33" t="s">
        <v>3821</v>
      </c>
      <c r="AI33" t="s">
        <v>3821</v>
      </c>
      <c r="AJ33" t="s">
        <v>3825</v>
      </c>
      <c r="AK33" t="s">
        <v>3825</v>
      </c>
      <c r="AL33" t="s">
        <v>3826</v>
      </c>
      <c r="AM33" t="s">
        <v>4530</v>
      </c>
      <c r="AN33" t="s">
        <v>4531</v>
      </c>
      <c r="AO33" s="27">
        <v>24977</v>
      </c>
      <c r="AP33">
        <v>57</v>
      </c>
      <c r="AQ33" t="s">
        <v>3829</v>
      </c>
      <c r="AR33" t="s">
        <v>3826</v>
      </c>
      <c r="AS33" t="s">
        <v>4532</v>
      </c>
      <c r="AT33" t="s">
        <v>4533</v>
      </c>
      <c r="AU33" t="s">
        <v>4534</v>
      </c>
      <c r="AV33" t="s">
        <v>3814</v>
      </c>
      <c r="AW33" t="s">
        <v>4230</v>
      </c>
      <c r="AX33" t="s">
        <v>4231</v>
      </c>
      <c r="AY33" t="s">
        <v>3911</v>
      </c>
      <c r="AZ33" t="s">
        <v>3826</v>
      </c>
      <c r="BA33" t="s">
        <v>3837</v>
      </c>
      <c r="BB33" t="s">
        <v>3814</v>
      </c>
      <c r="BC33" t="s">
        <v>4535</v>
      </c>
      <c r="BD33" t="s">
        <v>4536</v>
      </c>
      <c r="BE33" t="s">
        <v>4524</v>
      </c>
      <c r="BF33" t="s">
        <v>3817</v>
      </c>
      <c r="BG33" t="s">
        <v>3840</v>
      </c>
      <c r="BH33" t="s">
        <v>3818</v>
      </c>
      <c r="BI33" t="s">
        <v>3816</v>
      </c>
      <c r="BJ33" t="s">
        <v>3841</v>
      </c>
      <c r="BK33" t="s">
        <v>4</v>
      </c>
      <c r="BL33" t="s">
        <v>3841</v>
      </c>
      <c r="BM33" t="s">
        <v>3842</v>
      </c>
      <c r="BN33" t="s">
        <v>3843</v>
      </c>
      <c r="BO33" t="s">
        <v>4537</v>
      </c>
      <c r="BP33">
        <v>-1</v>
      </c>
      <c r="BQ33">
        <v>-1</v>
      </c>
      <c r="BR33" t="s">
        <v>3825</v>
      </c>
      <c r="BS33" t="s">
        <v>4538</v>
      </c>
      <c r="BT33" t="s">
        <v>3825</v>
      </c>
      <c r="BU33" t="s">
        <v>3825</v>
      </c>
      <c r="BV33" t="s">
        <v>3825</v>
      </c>
      <c r="BW33" t="s">
        <v>3825</v>
      </c>
      <c r="BX33" t="s">
        <v>3825</v>
      </c>
      <c r="BY33" t="s">
        <v>3846</v>
      </c>
      <c r="BZ33" t="s">
        <v>4539</v>
      </c>
      <c r="CA33" t="s">
        <v>3848</v>
      </c>
      <c r="CB33" t="s">
        <v>3849</v>
      </c>
      <c r="CC33" t="s">
        <v>4539</v>
      </c>
      <c r="CD33" t="s">
        <v>3848</v>
      </c>
      <c r="CE33" t="s">
        <v>3888</v>
      </c>
      <c r="CF33" t="s">
        <v>3825</v>
      </c>
      <c r="CG33" t="s">
        <v>3825</v>
      </c>
      <c r="CH33" t="s">
        <v>3825</v>
      </c>
      <c r="CI33" t="s">
        <v>4540</v>
      </c>
      <c r="CJ33" t="s">
        <v>4541</v>
      </c>
      <c r="CK33" t="s">
        <v>4542</v>
      </c>
      <c r="CL33" t="s">
        <v>3853</v>
      </c>
      <c r="CM33">
        <v>0</v>
      </c>
      <c r="CN33">
        <v>0</v>
      </c>
      <c r="CO33">
        <v>0</v>
      </c>
      <c r="CP33">
        <v>0</v>
      </c>
      <c r="CQ33">
        <v>0</v>
      </c>
      <c r="CR33">
        <v>0</v>
      </c>
      <c r="CS33">
        <v>0</v>
      </c>
      <c r="CT33">
        <v>1</v>
      </c>
      <c r="CU33">
        <v>0</v>
      </c>
      <c r="CV33">
        <v>0</v>
      </c>
      <c r="CW33">
        <v>1</v>
      </c>
      <c r="CX33" t="s">
        <v>33</v>
      </c>
      <c r="CY33" t="s">
        <v>3814</v>
      </c>
      <c r="CZ33">
        <v>0</v>
      </c>
      <c r="DA33" t="s">
        <v>14</v>
      </c>
      <c r="DB33" t="s">
        <v>14</v>
      </c>
      <c r="DC33" t="s">
        <v>14</v>
      </c>
      <c r="DD33" t="s">
        <v>14</v>
      </c>
      <c r="DE33">
        <v>2.70833333333333E-3</v>
      </c>
      <c r="DF33" t="s">
        <v>4</v>
      </c>
      <c r="DG33">
        <v>0</v>
      </c>
      <c r="DH33">
        <v>1</v>
      </c>
      <c r="DI33">
        <v>1</v>
      </c>
    </row>
    <row r="34" spans="1:131" x14ac:dyDescent="0.25">
      <c r="A34" t="s">
        <v>4543</v>
      </c>
      <c r="B34" t="s">
        <v>3803</v>
      </c>
      <c r="C34" t="s">
        <v>14</v>
      </c>
      <c r="D34" t="s">
        <v>4544</v>
      </c>
      <c r="E34" t="s">
        <v>4544</v>
      </c>
      <c r="F34" t="s">
        <v>3805</v>
      </c>
      <c r="G34" t="s">
        <v>3806</v>
      </c>
      <c r="H34" s="27">
        <v>45812.459467592598</v>
      </c>
      <c r="I34" t="s">
        <v>4545</v>
      </c>
      <c r="J34" t="s">
        <v>4546</v>
      </c>
      <c r="K34" t="s">
        <v>4547</v>
      </c>
      <c r="L34" t="s">
        <v>4113</v>
      </c>
      <c r="M34" t="s">
        <v>3811</v>
      </c>
      <c r="N34" t="s">
        <v>3812</v>
      </c>
      <c r="O34" t="s">
        <v>3895</v>
      </c>
      <c r="P34" t="s">
        <v>4548</v>
      </c>
      <c r="Q34" t="s">
        <v>4549</v>
      </c>
      <c r="R34" t="s">
        <v>4550</v>
      </c>
      <c r="S34" t="s">
        <v>3817</v>
      </c>
      <c r="T34" t="s">
        <v>3818</v>
      </c>
      <c r="U34" t="s">
        <v>4551</v>
      </c>
      <c r="V34" t="s">
        <v>4552</v>
      </c>
      <c r="W34" s="27">
        <v>45812.456307870401</v>
      </c>
      <c r="X34" t="s">
        <v>5</v>
      </c>
      <c r="Y34">
        <v>2025</v>
      </c>
      <c r="Z34">
        <v>6</v>
      </c>
      <c r="AA34" t="s">
        <v>4333</v>
      </c>
      <c r="AB34" t="s">
        <v>3822</v>
      </c>
      <c r="AC34" t="s">
        <v>3823</v>
      </c>
      <c r="AD34" t="s">
        <v>3865</v>
      </c>
      <c r="AE34" t="s">
        <v>4333</v>
      </c>
      <c r="AF34" t="s">
        <v>3825</v>
      </c>
      <c r="AG34">
        <v>13126</v>
      </c>
      <c r="AH34" t="s">
        <v>4291</v>
      </c>
      <c r="AI34" t="s">
        <v>4333</v>
      </c>
      <c r="AJ34" t="s">
        <v>4334</v>
      </c>
      <c r="AK34" t="s">
        <v>4335</v>
      </c>
      <c r="AL34" t="s">
        <v>3826</v>
      </c>
      <c r="AM34" t="s">
        <v>4553</v>
      </c>
      <c r="AN34" t="s">
        <v>4028</v>
      </c>
      <c r="AO34" s="27">
        <v>27420</v>
      </c>
      <c r="AP34">
        <v>50</v>
      </c>
      <c r="AQ34" t="s">
        <v>3871</v>
      </c>
      <c r="AR34" t="s">
        <v>3826</v>
      </c>
      <c r="AS34" t="s">
        <v>4554</v>
      </c>
      <c r="AT34" t="s">
        <v>4555</v>
      </c>
      <c r="AU34" t="s">
        <v>4556</v>
      </c>
      <c r="AV34" t="s">
        <v>3833</v>
      </c>
      <c r="AW34" t="s">
        <v>4557</v>
      </c>
      <c r="AX34" t="s">
        <v>4558</v>
      </c>
      <c r="AY34" t="s">
        <v>4559</v>
      </c>
      <c r="AZ34" t="s">
        <v>3878</v>
      </c>
      <c r="BA34" t="s">
        <v>4423</v>
      </c>
      <c r="BB34" t="s">
        <v>4548</v>
      </c>
      <c r="BC34" t="s">
        <v>4560</v>
      </c>
      <c r="BD34" t="s">
        <v>4561</v>
      </c>
      <c r="BE34" t="s">
        <v>4544</v>
      </c>
      <c r="BF34" t="s">
        <v>3817</v>
      </c>
      <c r="BG34" t="s">
        <v>3840</v>
      </c>
      <c r="BH34" t="s">
        <v>3818</v>
      </c>
      <c r="BI34" t="s">
        <v>4550</v>
      </c>
      <c r="BJ34" t="s">
        <v>4562</v>
      </c>
      <c r="BK34" t="s">
        <v>5</v>
      </c>
      <c r="BL34" t="s">
        <v>4562</v>
      </c>
      <c r="BM34" t="s">
        <v>3884</v>
      </c>
      <c r="BN34" t="s">
        <v>3843</v>
      </c>
      <c r="BO34" t="s">
        <v>4563</v>
      </c>
      <c r="BP34">
        <v>0</v>
      </c>
      <c r="BQ34">
        <v>0</v>
      </c>
      <c r="BR34" t="s">
        <v>3825</v>
      </c>
      <c r="BS34" t="s">
        <v>4564</v>
      </c>
      <c r="BT34" t="s">
        <v>3825</v>
      </c>
      <c r="BU34" t="s">
        <v>3825</v>
      </c>
      <c r="BV34" t="s">
        <v>3825</v>
      </c>
      <c r="BW34" t="s">
        <v>3825</v>
      </c>
      <c r="BX34" t="s">
        <v>3825</v>
      </c>
      <c r="BY34" t="s">
        <v>3846</v>
      </c>
      <c r="BZ34" t="s">
        <v>4565</v>
      </c>
      <c r="CA34" t="s">
        <v>4566</v>
      </c>
      <c r="CB34" t="s">
        <v>3849</v>
      </c>
      <c r="CC34" t="s">
        <v>3825</v>
      </c>
      <c r="CD34" t="s">
        <v>3825</v>
      </c>
      <c r="CE34" t="s">
        <v>3825</v>
      </c>
      <c r="CF34" t="s">
        <v>3825</v>
      </c>
      <c r="CG34" t="s">
        <v>3825</v>
      </c>
      <c r="CH34" t="s">
        <v>3825</v>
      </c>
      <c r="CI34" t="s">
        <v>4567</v>
      </c>
      <c r="CJ34" t="s">
        <v>4568</v>
      </c>
      <c r="CK34" t="s">
        <v>4569</v>
      </c>
      <c r="CL34" t="s">
        <v>14</v>
      </c>
      <c r="CM34" t="s">
        <v>14</v>
      </c>
      <c r="CN34" t="s">
        <v>14</v>
      </c>
      <c r="CO34" t="s">
        <v>14</v>
      </c>
      <c r="CP34" t="s">
        <v>14</v>
      </c>
      <c r="CQ34">
        <v>0</v>
      </c>
      <c r="CR34">
        <v>0</v>
      </c>
      <c r="CS34" t="s">
        <v>14</v>
      </c>
      <c r="CT34" t="s">
        <v>14</v>
      </c>
      <c r="CU34">
        <v>0</v>
      </c>
      <c r="CV34">
        <v>0</v>
      </c>
      <c r="CW34">
        <v>1</v>
      </c>
      <c r="CX34" t="s">
        <v>33</v>
      </c>
      <c r="CY34" t="s">
        <v>4548</v>
      </c>
      <c r="CZ34">
        <v>0</v>
      </c>
      <c r="DA34" t="s">
        <v>14</v>
      </c>
      <c r="DB34" t="s">
        <v>14</v>
      </c>
      <c r="DC34" t="s">
        <v>14</v>
      </c>
      <c r="DD34" t="s">
        <v>14</v>
      </c>
      <c r="DE34">
        <v>1.65509259259259E-3</v>
      </c>
      <c r="DF34" t="s">
        <v>5</v>
      </c>
      <c r="DG34">
        <v>1</v>
      </c>
      <c r="DH34">
        <v>0</v>
      </c>
      <c r="DI34">
        <v>1</v>
      </c>
    </row>
    <row r="35" spans="1:131" x14ac:dyDescent="0.25">
      <c r="A35" t="s">
        <v>4570</v>
      </c>
      <c r="B35" t="s">
        <v>3803</v>
      </c>
      <c r="C35" t="s">
        <v>14</v>
      </c>
      <c r="D35" t="s">
        <v>4571</v>
      </c>
      <c r="E35" t="s">
        <v>4571</v>
      </c>
      <c r="F35" t="s">
        <v>3805</v>
      </c>
      <c r="G35" t="s">
        <v>3806</v>
      </c>
      <c r="H35" s="27">
        <v>45765.6632986111</v>
      </c>
      <c r="I35" t="s">
        <v>4572</v>
      </c>
      <c r="J35" t="s">
        <v>4573</v>
      </c>
      <c r="K35" t="s">
        <v>4574</v>
      </c>
      <c r="L35" t="s">
        <v>3810</v>
      </c>
      <c r="M35" t="s">
        <v>3811</v>
      </c>
      <c r="N35" t="s">
        <v>3812</v>
      </c>
      <c r="O35" t="s">
        <v>3813</v>
      </c>
      <c r="P35" t="s">
        <v>4575</v>
      </c>
      <c r="Q35" t="s">
        <v>4576</v>
      </c>
      <c r="R35" t="s">
        <v>4577</v>
      </c>
      <c r="S35" t="s">
        <v>3817</v>
      </c>
      <c r="T35" t="s">
        <v>3818</v>
      </c>
      <c r="U35" t="s">
        <v>4578</v>
      </c>
      <c r="V35" t="s">
        <v>4579</v>
      </c>
      <c r="W35" s="27">
        <v>45765.662870370397</v>
      </c>
      <c r="X35" t="s">
        <v>5</v>
      </c>
      <c r="Y35">
        <v>2025</v>
      </c>
      <c r="Z35">
        <v>4</v>
      </c>
      <c r="AA35" t="s">
        <v>3866</v>
      </c>
      <c r="AB35" t="s">
        <v>29</v>
      </c>
      <c r="AC35" t="s">
        <v>3823</v>
      </c>
      <c r="AD35" t="s">
        <v>3865</v>
      </c>
      <c r="AE35" t="s">
        <v>3825</v>
      </c>
      <c r="AF35" t="s">
        <v>3866</v>
      </c>
      <c r="AG35">
        <v>2035</v>
      </c>
      <c r="AH35" t="s">
        <v>3866</v>
      </c>
      <c r="AI35" t="s">
        <v>3866</v>
      </c>
      <c r="AJ35" t="s">
        <v>4579</v>
      </c>
      <c r="AK35" t="s">
        <v>4580</v>
      </c>
      <c r="AL35" t="s">
        <v>3826</v>
      </c>
      <c r="AM35" t="s">
        <v>4581</v>
      </c>
      <c r="AN35" t="s">
        <v>4582</v>
      </c>
      <c r="AO35" s="27">
        <v>23088</v>
      </c>
      <c r="AP35">
        <v>62</v>
      </c>
      <c r="AQ35" t="s">
        <v>3829</v>
      </c>
      <c r="AR35" t="s">
        <v>3826</v>
      </c>
      <c r="AS35" t="s">
        <v>4583</v>
      </c>
      <c r="AT35" t="s">
        <v>4584</v>
      </c>
      <c r="AU35" t="s">
        <v>4585</v>
      </c>
      <c r="AV35" t="s">
        <v>4575</v>
      </c>
      <c r="AW35" t="s">
        <v>4586</v>
      </c>
      <c r="AX35" t="s">
        <v>4587</v>
      </c>
      <c r="AY35" t="s">
        <v>4462</v>
      </c>
      <c r="AZ35" t="s">
        <v>3878</v>
      </c>
      <c r="BA35" t="s">
        <v>4513</v>
      </c>
      <c r="BB35" t="s">
        <v>4575</v>
      </c>
      <c r="BC35" t="s">
        <v>4464</v>
      </c>
      <c r="BD35" t="s">
        <v>4588</v>
      </c>
      <c r="BE35" t="s">
        <v>4571</v>
      </c>
      <c r="BF35" t="s">
        <v>3817</v>
      </c>
      <c r="BG35" t="s">
        <v>3840</v>
      </c>
      <c r="BH35" t="s">
        <v>3818</v>
      </c>
      <c r="BI35" t="s">
        <v>4577</v>
      </c>
      <c r="BJ35" t="s">
        <v>3914</v>
      </c>
      <c r="BK35" t="s">
        <v>5</v>
      </c>
      <c r="BL35" t="s">
        <v>3914</v>
      </c>
      <c r="BM35" t="s">
        <v>3884</v>
      </c>
      <c r="BN35" t="s">
        <v>3843</v>
      </c>
      <c r="BO35" t="s">
        <v>4589</v>
      </c>
      <c r="BP35">
        <v>0</v>
      </c>
      <c r="BQ35">
        <v>0</v>
      </c>
      <c r="BR35" t="s">
        <v>3825</v>
      </c>
      <c r="BS35" t="s">
        <v>4590</v>
      </c>
      <c r="BT35" t="s">
        <v>3825</v>
      </c>
      <c r="BU35" t="s">
        <v>3825</v>
      </c>
      <c r="BV35" t="s">
        <v>3825</v>
      </c>
      <c r="BW35" t="s">
        <v>3825</v>
      </c>
      <c r="BX35" t="s">
        <v>3825</v>
      </c>
      <c r="BY35" t="s">
        <v>3846</v>
      </c>
      <c r="BZ35" t="s">
        <v>4591</v>
      </c>
      <c r="CA35" t="s">
        <v>3918</v>
      </c>
      <c r="CB35" t="s">
        <v>3888</v>
      </c>
      <c r="CC35" t="s">
        <v>4592</v>
      </c>
      <c r="CD35" t="s">
        <v>3918</v>
      </c>
      <c r="CE35" t="s">
        <v>3849</v>
      </c>
      <c r="CF35" t="s">
        <v>3825</v>
      </c>
      <c r="CG35" t="s">
        <v>3825</v>
      </c>
      <c r="CH35" t="s">
        <v>3825</v>
      </c>
      <c r="CI35" t="s">
        <v>4593</v>
      </c>
      <c r="CJ35" t="s">
        <v>4594</v>
      </c>
      <c r="CK35" t="s">
        <v>4595</v>
      </c>
      <c r="CL35" t="s">
        <v>14</v>
      </c>
      <c r="CM35" t="s">
        <v>14</v>
      </c>
      <c r="CN35" t="s">
        <v>14</v>
      </c>
      <c r="CO35" t="s">
        <v>14</v>
      </c>
      <c r="CP35" t="s">
        <v>14</v>
      </c>
      <c r="CQ35">
        <v>0</v>
      </c>
      <c r="CR35">
        <v>0</v>
      </c>
      <c r="CS35" t="s">
        <v>14</v>
      </c>
      <c r="CT35" t="s">
        <v>14</v>
      </c>
      <c r="CU35">
        <v>0</v>
      </c>
      <c r="CV35">
        <v>0</v>
      </c>
      <c r="CW35">
        <v>1</v>
      </c>
      <c r="CX35" t="s">
        <v>30</v>
      </c>
      <c r="CY35" t="s">
        <v>4575</v>
      </c>
      <c r="CZ35">
        <v>0</v>
      </c>
      <c r="DA35" t="s">
        <v>14</v>
      </c>
      <c r="DB35" t="s">
        <v>14</v>
      </c>
      <c r="DC35" t="s">
        <v>14</v>
      </c>
      <c r="DD35" t="s">
        <v>14</v>
      </c>
      <c r="DE35">
        <v>2.31481481481481E-5</v>
      </c>
      <c r="DF35" t="s">
        <v>5</v>
      </c>
      <c r="DG35">
        <v>1</v>
      </c>
      <c r="DH35">
        <v>0</v>
      </c>
      <c r="DI35">
        <v>1</v>
      </c>
    </row>
    <row r="36" spans="1:131" x14ac:dyDescent="0.25">
      <c r="D36"/>
      <c r="E36"/>
      <c r="F36" s="30"/>
      <c r="Z36" s="26"/>
      <c r="AA36" s="26"/>
      <c r="AM36" s="26"/>
      <c r="BJ36" s="26"/>
    </row>
    <row r="37" spans="1:131" x14ac:dyDescent="0.25">
      <c r="D37"/>
      <c r="E37"/>
      <c r="F37" s="30"/>
      <c r="Z37" s="26"/>
      <c r="AA37" s="26"/>
      <c r="AM37" s="26"/>
      <c r="BJ37" s="26"/>
    </row>
    <row r="38" spans="1:131" x14ac:dyDescent="0.25">
      <c r="D38"/>
      <c r="E38"/>
      <c r="F38" s="30"/>
      <c r="Z38" s="26"/>
      <c r="AA38" s="26"/>
      <c r="AM38" s="26"/>
      <c r="BJ38" s="26"/>
    </row>
    <row r="39" spans="1:131" x14ac:dyDescent="0.25">
      <c r="D39"/>
      <c r="E39"/>
      <c r="F39" s="30"/>
      <c r="Z39" s="26"/>
      <c r="AA39" s="26"/>
      <c r="AM39" s="26"/>
      <c r="BJ39" s="26"/>
    </row>
    <row r="40" spans="1:131" x14ac:dyDescent="0.25">
      <c r="D40"/>
      <c r="E40"/>
      <c r="F40" s="30"/>
      <c r="Z40" s="26"/>
      <c r="AA40" s="26"/>
      <c r="AN40" s="26"/>
      <c r="BK40" s="26"/>
      <c r="BN40" s="27"/>
      <c r="CA40" s="27"/>
      <c r="CB40" s="27"/>
      <c r="CC40" s="27"/>
      <c r="CP40" s="27"/>
      <c r="CQ40" s="27"/>
      <c r="EA40" s="27"/>
    </row>
    <row r="41" spans="1:131" x14ac:dyDescent="0.25">
      <c r="D41"/>
      <c r="E41"/>
      <c r="Z41" s="26"/>
      <c r="AA41" s="26"/>
      <c r="AN41" s="26"/>
      <c r="BK41" s="26"/>
      <c r="BN41" s="27"/>
      <c r="CA41" s="27"/>
      <c r="CB41" s="27"/>
      <c r="CC41" s="27"/>
      <c r="CP41" s="27"/>
      <c r="CQ41" s="27"/>
      <c r="EA41" s="27"/>
    </row>
    <row r="42" spans="1:131" x14ac:dyDescent="0.25">
      <c r="D42"/>
      <c r="E42"/>
      <c r="Z42" s="26"/>
      <c r="AA42" s="26"/>
      <c r="AN42" s="26"/>
      <c r="BK42" s="26"/>
      <c r="BN42" s="27"/>
      <c r="CA42" s="27"/>
      <c r="CB42" s="27"/>
      <c r="CC42" s="27"/>
      <c r="CP42" s="27"/>
      <c r="CQ42" s="27"/>
      <c r="EA42" s="27"/>
    </row>
    <row r="43" spans="1:131" x14ac:dyDescent="0.25">
      <c r="D43"/>
      <c r="E43"/>
      <c r="F43" s="30"/>
      <c r="Z43" s="26"/>
      <c r="AA43" s="26"/>
      <c r="AN43" s="26"/>
      <c r="BK43" s="26"/>
      <c r="BN43" s="27"/>
      <c r="CA43" s="27"/>
      <c r="CB43" s="27"/>
      <c r="CC43" s="27"/>
      <c r="CP43" s="27"/>
      <c r="CQ43" s="27"/>
      <c r="EA43" s="27"/>
    </row>
    <row r="44" spans="1:131" x14ac:dyDescent="0.25">
      <c r="D44"/>
      <c r="E44"/>
      <c r="Z44" s="26"/>
      <c r="AA44" s="26"/>
      <c r="AN44" s="26"/>
      <c r="BK44" s="26"/>
      <c r="BN44" s="27"/>
      <c r="CA44" s="27"/>
      <c r="CB44" s="27"/>
      <c r="CC44" s="27"/>
      <c r="CP44" s="27"/>
      <c r="CQ44" s="27"/>
      <c r="EA44" s="27"/>
    </row>
    <row r="45" spans="1:131" x14ac:dyDescent="0.25">
      <c r="D45"/>
      <c r="E45"/>
      <c r="Z45" s="26"/>
      <c r="AA45" s="26"/>
      <c r="AN45" s="26"/>
      <c r="BK45" s="26"/>
      <c r="BN45" s="27"/>
      <c r="CA45" s="27"/>
      <c r="CB45" s="27"/>
      <c r="CC45" s="27"/>
      <c r="CP45" s="27"/>
      <c r="CQ45" s="27"/>
      <c r="EA45" s="27"/>
    </row>
    <row r="46" spans="1:131" x14ac:dyDescent="0.25">
      <c r="D46"/>
      <c r="E46"/>
      <c r="Z46" s="26"/>
      <c r="AA46" s="26"/>
      <c r="AN46" s="26"/>
      <c r="BK46" s="26"/>
      <c r="BN46" s="27"/>
      <c r="CA46" s="27"/>
      <c r="CB46" s="27"/>
      <c r="CC46" s="27"/>
      <c r="CP46" s="27"/>
      <c r="CQ46" s="27"/>
      <c r="EA46" s="27"/>
    </row>
    <row r="47" spans="1:131" x14ac:dyDescent="0.25">
      <c r="D47"/>
      <c r="E47"/>
      <c r="F47" s="30"/>
      <c r="Z47" s="26"/>
      <c r="AA47" s="26"/>
      <c r="AN47" s="26"/>
      <c r="BK47" s="26"/>
      <c r="BN47" s="27"/>
      <c r="CA47" s="27"/>
      <c r="CB47" s="27"/>
      <c r="CC47" s="27"/>
      <c r="CP47" s="27"/>
      <c r="CQ47" s="27"/>
      <c r="EA47" s="27"/>
    </row>
    <row r="48" spans="1:131" x14ac:dyDescent="0.25">
      <c r="D48"/>
      <c r="E48"/>
      <c r="Q48" s="26"/>
      <c r="R48" s="26"/>
      <c r="Y48" s="26"/>
      <c r="Z48" s="26"/>
      <c r="AA48" s="26"/>
      <c r="AN48" s="26"/>
      <c r="BK48" s="26"/>
      <c r="BN48" s="27"/>
      <c r="CA48" s="27"/>
      <c r="CB48" s="27"/>
      <c r="CC48" s="27"/>
      <c r="CP48" s="27"/>
      <c r="CQ48" s="27"/>
      <c r="EA48" s="27"/>
    </row>
    <row r="49" spans="4:131" x14ac:dyDescent="0.25">
      <c r="D49"/>
      <c r="E49"/>
      <c r="Q49" s="26"/>
      <c r="R49" s="26"/>
      <c r="Y49" s="26"/>
      <c r="Z49" s="26"/>
      <c r="AA49" s="26"/>
      <c r="AN49" s="26"/>
      <c r="BK49" s="26"/>
      <c r="BN49" s="27"/>
      <c r="CA49" s="27"/>
      <c r="CB49" s="27"/>
      <c r="CC49" s="27"/>
      <c r="CP49" s="27"/>
      <c r="CQ49" s="27"/>
      <c r="EA49" s="27"/>
    </row>
    <row r="50" spans="4:131" x14ac:dyDescent="0.25">
      <c r="D50"/>
      <c r="E50"/>
      <c r="Q50" s="26"/>
      <c r="R50" s="26"/>
      <c r="Y50" s="26"/>
      <c r="Z50" s="26"/>
      <c r="AA50" s="26"/>
      <c r="AN50" s="26"/>
      <c r="BK50" s="26"/>
      <c r="BN50" s="27"/>
      <c r="CA50" s="27"/>
      <c r="CB50" s="27"/>
      <c r="CC50" s="27"/>
      <c r="CP50" s="27"/>
      <c r="CQ50" s="27"/>
      <c r="EA50" s="27"/>
    </row>
    <row r="51" spans="4:131" x14ac:dyDescent="0.25">
      <c r="D51"/>
      <c r="E51"/>
      <c r="Q51" s="26"/>
      <c r="R51" s="26"/>
      <c r="Y51" s="26"/>
      <c r="Z51" s="26"/>
      <c r="AA51" s="26"/>
      <c r="AN51" s="26"/>
      <c r="BK51" s="26"/>
      <c r="BN51" s="27"/>
      <c r="CA51" s="27"/>
      <c r="CB51" s="27"/>
      <c r="CC51" s="27"/>
      <c r="CP51" s="27"/>
      <c r="CQ51" s="27"/>
      <c r="EA51" s="27"/>
    </row>
    <row r="52" spans="4:131" x14ac:dyDescent="0.25">
      <c r="D52"/>
      <c r="E52"/>
      <c r="Q52" s="26"/>
      <c r="R52" s="26"/>
      <c r="Y52" s="26"/>
      <c r="Z52" s="26"/>
      <c r="AA52" s="26"/>
      <c r="AN52" s="26"/>
      <c r="BK52" s="26"/>
      <c r="BN52" s="27"/>
      <c r="CA52" s="27"/>
      <c r="CB52" s="27"/>
      <c r="CC52" s="27"/>
      <c r="CP52" s="27"/>
      <c r="CQ52" s="27"/>
      <c r="EA52" s="27"/>
    </row>
    <row r="53" spans="4:131" x14ac:dyDescent="0.25">
      <c r="D53"/>
      <c r="E53"/>
      <c r="Q53" s="26"/>
      <c r="R53" s="26"/>
      <c r="Y53" s="26"/>
      <c r="Z53" s="26"/>
      <c r="AA53" s="26"/>
      <c r="AN53" s="26"/>
      <c r="BK53" s="26"/>
      <c r="BN53" s="27"/>
      <c r="CA53" s="27"/>
      <c r="CB53" s="27"/>
      <c r="CC53" s="27"/>
      <c r="CP53" s="27"/>
      <c r="CQ53" s="27"/>
      <c r="EA53" s="27"/>
    </row>
    <row r="54" spans="4:131" x14ac:dyDescent="0.25">
      <c r="D54"/>
      <c r="E54"/>
      <c r="Q54" s="26"/>
      <c r="R54" s="26"/>
      <c r="Y54" s="26"/>
      <c r="Z54" s="26"/>
      <c r="AA54" s="26"/>
      <c r="AN54" s="26"/>
      <c r="BK54" s="26"/>
      <c r="BN54" s="27"/>
      <c r="CA54" s="27"/>
      <c r="CB54" s="27"/>
      <c r="CC54" s="27"/>
      <c r="CP54" s="27"/>
      <c r="CQ54" s="27"/>
      <c r="EA54" s="27"/>
    </row>
    <row r="55" spans="4:131" x14ac:dyDescent="0.25">
      <c r="D55"/>
      <c r="E55"/>
      <c r="Q55" s="26"/>
      <c r="R55" s="26"/>
      <c r="Y55" s="26"/>
      <c r="Z55" s="26"/>
      <c r="AA55" s="26"/>
      <c r="AN55" s="26"/>
      <c r="BK55" s="26"/>
      <c r="BN55" s="27"/>
      <c r="CA55" s="27"/>
      <c r="CB55" s="27"/>
      <c r="CC55" s="27"/>
      <c r="CP55" s="27"/>
      <c r="CQ55" s="27"/>
      <c r="EA55" s="27"/>
    </row>
    <row r="56" spans="4:131" x14ac:dyDescent="0.25">
      <c r="D56"/>
      <c r="E56"/>
      <c r="Q56" s="26"/>
      <c r="R56" s="26"/>
      <c r="Y56" s="26"/>
      <c r="Z56" s="26"/>
      <c r="AA56" s="26"/>
      <c r="AN56" s="26"/>
      <c r="BK56" s="26"/>
      <c r="BN56" s="27"/>
      <c r="CA56" s="27"/>
      <c r="CB56" s="27"/>
      <c r="CC56" s="27"/>
      <c r="CP56" s="27"/>
      <c r="CQ56" s="27"/>
      <c r="EA56" s="27"/>
    </row>
    <row r="57" spans="4:131" x14ac:dyDescent="0.25">
      <c r="D57"/>
      <c r="E57"/>
      <c r="Q57" s="26"/>
      <c r="R57" s="26"/>
      <c r="Y57" s="26"/>
      <c r="Z57" s="26"/>
      <c r="AA57" s="26"/>
      <c r="AN57" s="26"/>
      <c r="BK57" s="26"/>
      <c r="BN57" s="27"/>
      <c r="CA57" s="27"/>
      <c r="CB57" s="27"/>
      <c r="CC57" s="27"/>
      <c r="CP57" s="27"/>
      <c r="CQ57" s="27"/>
      <c r="EA57" s="27"/>
    </row>
    <row r="58" spans="4:131" x14ac:dyDescent="0.25">
      <c r="D58"/>
      <c r="E58"/>
      <c r="Q58" s="26"/>
      <c r="R58" s="26"/>
      <c r="Y58" s="26"/>
      <c r="Z58" s="26"/>
      <c r="AA58" s="26"/>
      <c r="AN58" s="26"/>
      <c r="BK58" s="26"/>
      <c r="BN58" s="27"/>
      <c r="CA58" s="27"/>
      <c r="CB58" s="27"/>
      <c r="CC58" s="27"/>
      <c r="CP58" s="27"/>
      <c r="CQ58" s="27"/>
      <c r="EA58" s="27"/>
    </row>
    <row r="59" spans="4:131" x14ac:dyDescent="0.25">
      <c r="D59"/>
      <c r="E59"/>
      <c r="Q59" s="26"/>
      <c r="R59" s="26"/>
      <c r="Y59" s="26"/>
      <c r="Z59" s="26"/>
      <c r="AA59" s="26"/>
      <c r="AN59" s="26"/>
      <c r="BK59" s="26"/>
      <c r="BN59" s="27"/>
      <c r="CA59" s="27"/>
      <c r="CB59" s="27"/>
      <c r="CC59" s="27"/>
      <c r="CP59" s="27"/>
      <c r="CQ59" s="27"/>
      <c r="EA59" s="27"/>
    </row>
    <row r="60" spans="4:131" x14ac:dyDescent="0.25">
      <c r="D60"/>
      <c r="E60"/>
      <c r="Q60" s="26"/>
      <c r="R60" s="26"/>
      <c r="Y60" s="26"/>
      <c r="Z60" s="26"/>
      <c r="AA60" s="26"/>
      <c r="AN60" s="26"/>
      <c r="BK60" s="26"/>
      <c r="BN60" s="27"/>
      <c r="CA60" s="27"/>
      <c r="CB60" s="27"/>
      <c r="CC60" s="27"/>
      <c r="CP60" s="27"/>
      <c r="CQ60" s="27"/>
      <c r="EA60" s="27"/>
    </row>
    <row r="61" spans="4:131" x14ac:dyDescent="0.25">
      <c r="D61"/>
      <c r="E61"/>
      <c r="Q61" s="26"/>
      <c r="R61" s="26"/>
      <c r="Y61" s="26"/>
      <c r="Z61" s="26"/>
      <c r="AA61" s="26"/>
      <c r="AN61" s="26"/>
      <c r="BK61" s="26"/>
      <c r="BN61" s="27"/>
      <c r="CA61" s="27"/>
      <c r="CB61" s="27"/>
      <c r="CC61" s="27"/>
      <c r="CP61" s="27"/>
      <c r="CQ61" s="27"/>
      <c r="EA61" s="27"/>
    </row>
    <row r="62" spans="4:131" x14ac:dyDescent="0.25">
      <c r="D62"/>
      <c r="E62"/>
      <c r="Q62" s="26"/>
      <c r="R62" s="26"/>
      <c r="Y62" s="26"/>
      <c r="Z62" s="26"/>
      <c r="AA62" s="26"/>
      <c r="AN62" s="26"/>
      <c r="BK62" s="26"/>
      <c r="BN62" s="27"/>
      <c r="CA62" s="27"/>
      <c r="CB62" s="27"/>
      <c r="CC62" s="27"/>
      <c r="CP62" s="27"/>
      <c r="CQ62" s="27"/>
      <c r="EA62" s="27"/>
    </row>
    <row r="63" spans="4:131" x14ac:dyDescent="0.25">
      <c r="D63"/>
      <c r="E63"/>
      <c r="Q63" s="26"/>
      <c r="R63" s="26"/>
      <c r="Y63" s="26"/>
      <c r="Z63" s="26"/>
      <c r="AA63" s="26"/>
      <c r="AN63" s="26"/>
      <c r="BK63" s="26"/>
      <c r="BN63" s="27"/>
      <c r="CA63" s="27"/>
      <c r="CB63" s="27"/>
      <c r="CC63" s="27"/>
      <c r="CP63" s="27"/>
      <c r="CQ63" s="27"/>
      <c r="EA63" s="27"/>
    </row>
    <row r="64" spans="4:131" x14ac:dyDescent="0.25">
      <c r="D64"/>
      <c r="E64"/>
      <c r="Q64" s="26"/>
      <c r="R64" s="26"/>
      <c r="Y64" s="26"/>
      <c r="Z64" s="26"/>
      <c r="AA64" s="26"/>
      <c r="AN64" s="26"/>
      <c r="BK64" s="26"/>
      <c r="BN64" s="27"/>
      <c r="CA64" s="27"/>
      <c r="CB64" s="27"/>
      <c r="CC64" s="27"/>
      <c r="CP64" s="27"/>
      <c r="CQ64" s="27"/>
      <c r="EA64" s="27"/>
    </row>
    <row r="65" spans="4:131" x14ac:dyDescent="0.25">
      <c r="D65"/>
      <c r="E65"/>
      <c r="Q65" s="26"/>
      <c r="R65" s="26"/>
      <c r="Y65" s="26"/>
      <c r="Z65" s="26"/>
      <c r="AA65" s="26"/>
      <c r="AN65" s="26"/>
      <c r="BK65" s="26"/>
      <c r="BN65" s="27"/>
      <c r="CA65" s="27"/>
      <c r="CB65" s="27"/>
      <c r="CC65" s="27"/>
      <c r="CP65" s="27"/>
      <c r="CQ65" s="27"/>
      <c r="EA65" s="27"/>
    </row>
    <row r="66" spans="4:131" x14ac:dyDescent="0.25">
      <c r="D66"/>
      <c r="E66"/>
      <c r="Q66" s="26"/>
      <c r="R66" s="26"/>
      <c r="Y66" s="26"/>
      <c r="Z66" s="26"/>
      <c r="AA66" s="26"/>
      <c r="AN66" s="26"/>
      <c r="BK66" s="26"/>
      <c r="BN66" s="27"/>
      <c r="CA66" s="27"/>
      <c r="CB66" s="27"/>
      <c r="CC66" s="27"/>
      <c r="CP66" s="27"/>
      <c r="CQ66" s="27"/>
      <c r="EA66" s="27"/>
    </row>
    <row r="67" spans="4:131" x14ac:dyDescent="0.25">
      <c r="D67"/>
      <c r="E67"/>
      <c r="Q67" s="26"/>
      <c r="R67" s="26"/>
      <c r="Y67" s="26"/>
      <c r="Z67" s="26"/>
      <c r="AA67" s="26"/>
      <c r="AN67" s="26"/>
      <c r="BK67" s="26"/>
      <c r="BN67" s="27"/>
      <c r="CA67" s="27"/>
      <c r="CB67" s="27"/>
      <c r="CC67" s="27"/>
      <c r="CP67" s="27"/>
      <c r="CQ67" s="27"/>
      <c r="EA67" s="27"/>
    </row>
    <row r="68" spans="4:131" x14ac:dyDescent="0.25">
      <c r="D68"/>
      <c r="E68"/>
      <c r="Q68" s="26"/>
      <c r="R68" s="26"/>
      <c r="Y68" s="26"/>
      <c r="Z68" s="26"/>
      <c r="AA68" s="26"/>
      <c r="AN68" s="26"/>
      <c r="BK68" s="26"/>
      <c r="BN68" s="27"/>
      <c r="CA68" s="27"/>
      <c r="CB68" s="27"/>
      <c r="CC68" s="27"/>
      <c r="CP68" s="27"/>
      <c r="CQ68" s="27"/>
      <c r="EA68" s="27"/>
    </row>
    <row r="69" spans="4:131" x14ac:dyDescent="0.25">
      <c r="D69"/>
      <c r="E69"/>
      <c r="Q69" s="26"/>
      <c r="R69" s="26"/>
      <c r="Y69" s="26"/>
      <c r="Z69" s="26"/>
      <c r="AA69" s="26"/>
      <c r="AN69" s="26"/>
      <c r="BK69" s="26"/>
      <c r="BN69" s="27"/>
      <c r="CA69" s="27"/>
      <c r="CB69" s="27"/>
      <c r="CC69" s="27"/>
      <c r="CP69" s="27"/>
      <c r="CQ69" s="27"/>
      <c r="EA69" s="27"/>
    </row>
    <row r="70" spans="4:131" x14ac:dyDescent="0.25">
      <c r="D70"/>
      <c r="E70"/>
      <c r="Q70" s="26"/>
      <c r="R70" s="26"/>
      <c r="Y70" s="26"/>
      <c r="Z70" s="26"/>
      <c r="AA70" s="26"/>
      <c r="AN70" s="26"/>
      <c r="BK70" s="26"/>
      <c r="BN70" s="27"/>
      <c r="CA70" s="27"/>
      <c r="CB70" s="27"/>
      <c r="CC70" s="27"/>
      <c r="CP70" s="27"/>
      <c r="CQ70" s="27"/>
      <c r="EA70" s="27"/>
    </row>
    <row r="71" spans="4:131" x14ac:dyDescent="0.25">
      <c r="D71"/>
      <c r="E71"/>
      <c r="Q71" s="26"/>
      <c r="R71" s="26"/>
      <c r="Y71" s="26"/>
      <c r="Z71" s="26"/>
      <c r="AA71" s="26"/>
      <c r="AN71" s="26"/>
      <c r="BK71" s="26"/>
      <c r="BN71" s="27"/>
      <c r="CA71" s="27"/>
      <c r="CB71" s="27"/>
      <c r="CC71" s="27"/>
      <c r="CP71" s="27"/>
      <c r="CQ71" s="27"/>
      <c r="EA71" s="27"/>
    </row>
    <row r="72" spans="4:131" x14ac:dyDescent="0.25">
      <c r="D72"/>
      <c r="E72"/>
      <c r="Q72" s="26"/>
      <c r="R72" s="26"/>
      <c r="Y72" s="26"/>
      <c r="Z72" s="26"/>
      <c r="AA72" s="26"/>
      <c r="AN72" s="26"/>
      <c r="BK72" s="26"/>
      <c r="BN72" s="27"/>
      <c r="CA72" s="27"/>
      <c r="CB72" s="27"/>
      <c r="CC72" s="27"/>
      <c r="CP72" s="27"/>
      <c r="CQ72" s="27"/>
      <c r="EA72" s="27"/>
    </row>
    <row r="73" spans="4:131" x14ac:dyDescent="0.25">
      <c r="D73"/>
      <c r="E73"/>
      <c r="Q73" s="26"/>
      <c r="R73" s="26"/>
      <c r="Y73" s="26"/>
      <c r="Z73" s="26"/>
      <c r="AA73" s="26"/>
      <c r="AN73" s="26"/>
      <c r="BK73" s="26"/>
      <c r="BN73" s="27"/>
      <c r="CA73" s="27"/>
      <c r="CB73" s="27"/>
      <c r="CC73" s="27"/>
      <c r="CP73" s="27"/>
      <c r="CQ73" s="27"/>
      <c r="EA73" s="27"/>
    </row>
    <row r="74" spans="4:131" x14ac:dyDescent="0.25">
      <c r="D74"/>
      <c r="E74"/>
      <c r="Q74" s="26"/>
      <c r="R74" s="26"/>
      <c r="Y74" s="26"/>
      <c r="Z74" s="26"/>
      <c r="AA74" s="26"/>
      <c r="AN74" s="26"/>
      <c r="BK74" s="26"/>
      <c r="BN74" s="27"/>
      <c r="CA74" s="27"/>
      <c r="CB74" s="27"/>
      <c r="CC74" s="27"/>
      <c r="CP74" s="27"/>
      <c r="CQ74" s="27"/>
      <c r="EA74" s="27"/>
    </row>
    <row r="75" spans="4:131" x14ac:dyDescent="0.25">
      <c r="D75"/>
      <c r="E75"/>
      <c r="Q75" s="26"/>
      <c r="R75" s="26"/>
      <c r="Y75" s="26"/>
      <c r="Z75" s="26"/>
      <c r="AA75" s="26"/>
      <c r="AN75" s="26"/>
      <c r="BK75" s="26"/>
      <c r="BN75" s="27"/>
      <c r="CA75" s="27"/>
      <c r="CB75" s="27"/>
      <c r="CC75" s="27"/>
      <c r="CP75" s="27"/>
      <c r="CQ75" s="27"/>
      <c r="EA75" s="27"/>
    </row>
    <row r="76" spans="4:131" x14ac:dyDescent="0.25">
      <c r="D76"/>
      <c r="E76"/>
      <c r="Q76" s="26"/>
      <c r="R76" s="26"/>
      <c r="Y76" s="26"/>
      <c r="Z76" s="26"/>
      <c r="AA76" s="26"/>
      <c r="AN76" s="26"/>
      <c r="BK76" s="26"/>
      <c r="BN76" s="27"/>
      <c r="CA76" s="27"/>
      <c r="CB76" s="27"/>
      <c r="CC76" s="27"/>
      <c r="CP76" s="27"/>
      <c r="CQ76" s="27"/>
      <c r="EA76" s="27"/>
    </row>
    <row r="77" spans="4:131" x14ac:dyDescent="0.25">
      <c r="D77"/>
      <c r="E77"/>
      <c r="Q77" s="26"/>
      <c r="R77" s="26"/>
      <c r="Y77" s="26"/>
      <c r="Z77" s="26"/>
      <c r="AA77" s="26"/>
      <c r="AN77" s="26"/>
      <c r="BK77" s="26"/>
      <c r="BN77" s="27"/>
      <c r="CA77" s="27"/>
      <c r="CB77" s="27"/>
      <c r="CC77" s="27"/>
      <c r="CP77" s="27"/>
      <c r="CQ77" s="27"/>
      <c r="EA77" s="27"/>
    </row>
    <row r="78" spans="4:131" x14ac:dyDescent="0.25">
      <c r="D78"/>
      <c r="E78"/>
      <c r="Q78" s="26"/>
      <c r="R78" s="26"/>
      <c r="Y78" s="26"/>
      <c r="Z78" s="26"/>
      <c r="AA78" s="26"/>
      <c r="AN78" s="26"/>
      <c r="BK78" s="26"/>
      <c r="BN78" s="27"/>
      <c r="CA78" s="27"/>
      <c r="CB78" s="27"/>
      <c r="CC78" s="27"/>
      <c r="CP78" s="27"/>
      <c r="CQ78" s="27"/>
      <c r="EA78" s="27"/>
    </row>
    <row r="79" spans="4:131" x14ac:dyDescent="0.25">
      <c r="D79"/>
      <c r="E79"/>
      <c r="Q79" s="26"/>
      <c r="R79" s="26"/>
      <c r="Y79" s="26"/>
      <c r="Z79" s="26"/>
      <c r="AA79" s="26"/>
      <c r="AN79" s="26"/>
      <c r="BK79" s="26"/>
      <c r="BN79" s="27"/>
      <c r="CA79" s="27"/>
      <c r="CB79" s="27"/>
      <c r="CC79" s="27"/>
      <c r="CP79" s="27"/>
      <c r="CQ79" s="27"/>
      <c r="EA79" s="27"/>
    </row>
    <row r="80" spans="4:131" x14ac:dyDescent="0.25">
      <c r="D80"/>
      <c r="E80"/>
      <c r="Q80" s="26"/>
      <c r="R80" s="26"/>
      <c r="Y80" s="26"/>
      <c r="Z80" s="26"/>
      <c r="AA80" s="26"/>
      <c r="AN80" s="26"/>
      <c r="BK80" s="26"/>
      <c r="BN80" s="27"/>
      <c r="CA80" s="27"/>
      <c r="CB80" s="27"/>
      <c r="CC80" s="27"/>
      <c r="CP80" s="27"/>
      <c r="CQ80" s="27"/>
      <c r="EA80" s="27"/>
    </row>
    <row r="81" spans="4:131" x14ac:dyDescent="0.25">
      <c r="D81"/>
      <c r="E81"/>
      <c r="Q81" s="26"/>
      <c r="R81" s="26"/>
      <c r="Y81" s="26"/>
      <c r="Z81" s="26"/>
      <c r="AA81" s="26"/>
      <c r="AN81" s="26"/>
      <c r="BK81" s="26"/>
      <c r="BN81" s="27"/>
      <c r="CA81" s="27"/>
      <c r="CB81" s="27"/>
      <c r="CC81" s="27"/>
      <c r="CP81" s="27"/>
      <c r="CQ81" s="27"/>
      <c r="EA81" s="27"/>
    </row>
    <row r="82" spans="4:131" x14ac:dyDescent="0.25">
      <c r="D82"/>
      <c r="E82"/>
      <c r="Q82" s="26"/>
      <c r="R82" s="26"/>
      <c r="Y82" s="26"/>
      <c r="Z82" s="26"/>
      <c r="AA82" s="26"/>
      <c r="AN82" s="26"/>
      <c r="BK82" s="26"/>
      <c r="BN82" s="27"/>
      <c r="CA82" s="27"/>
      <c r="CB82" s="27"/>
      <c r="CC82" s="27"/>
      <c r="CP82" s="27"/>
      <c r="CQ82" s="27"/>
      <c r="EA82" s="27"/>
    </row>
    <row r="83" spans="4:131" x14ac:dyDescent="0.25">
      <c r="D83"/>
      <c r="E83"/>
      <c r="Q83" s="26"/>
      <c r="R83" s="26"/>
      <c r="Y83" s="26"/>
      <c r="Z83" s="26"/>
      <c r="AA83" s="26"/>
      <c r="AN83" s="26"/>
      <c r="BK83" s="26"/>
      <c r="BN83" s="27"/>
      <c r="CA83" s="27"/>
      <c r="CB83" s="27"/>
      <c r="CC83" s="27"/>
      <c r="CP83" s="27"/>
      <c r="CQ83" s="27"/>
      <c r="EA83" s="27"/>
    </row>
    <row r="84" spans="4:131" x14ac:dyDescent="0.25">
      <c r="D84"/>
      <c r="E84"/>
      <c r="Q84" s="26"/>
      <c r="R84" s="26"/>
      <c r="Y84" s="26"/>
      <c r="Z84" s="26"/>
      <c r="AA84" s="26"/>
      <c r="AN84" s="26"/>
      <c r="BK84" s="26"/>
      <c r="BN84" s="27"/>
      <c r="CA84" s="27"/>
      <c r="CB84" s="27"/>
      <c r="CC84" s="27"/>
      <c r="CP84" s="27"/>
      <c r="CQ84" s="27"/>
      <c r="EA84" s="27"/>
    </row>
    <row r="85" spans="4:131" x14ac:dyDescent="0.25">
      <c r="D85"/>
      <c r="E85"/>
      <c r="Q85" s="26"/>
      <c r="R85" s="26"/>
      <c r="Y85" s="26"/>
      <c r="Z85" s="26"/>
      <c r="AA85" s="26"/>
      <c r="AN85" s="26"/>
      <c r="BK85" s="26"/>
      <c r="BN85" s="27"/>
      <c r="CA85" s="27"/>
      <c r="CB85" s="27"/>
      <c r="CC85" s="27"/>
      <c r="CP85" s="27"/>
      <c r="CQ85" s="27"/>
      <c r="EA85" s="27"/>
    </row>
    <row r="86" spans="4:131" x14ac:dyDescent="0.25">
      <c r="D86"/>
      <c r="E86"/>
      <c r="Q86" s="26"/>
      <c r="R86" s="26"/>
      <c r="Y86" s="26"/>
      <c r="Z86" s="26"/>
      <c r="AA86" s="26"/>
      <c r="AN86" s="26"/>
      <c r="BK86" s="26"/>
      <c r="BN86" s="27"/>
      <c r="CA86" s="27"/>
      <c r="CB86" s="27"/>
      <c r="CC86" s="27"/>
      <c r="CP86" s="27"/>
      <c r="CQ86" s="27"/>
      <c r="EA86" s="27"/>
    </row>
    <row r="87" spans="4:131" x14ac:dyDescent="0.25">
      <c r="D87"/>
      <c r="E87"/>
      <c r="Q87" s="26"/>
      <c r="R87" s="26"/>
      <c r="Y87" s="26"/>
      <c r="Z87" s="26"/>
      <c r="AA87" s="26"/>
      <c r="AN87" s="26"/>
      <c r="BK87" s="26"/>
      <c r="BN87" s="27"/>
      <c r="CA87" s="27"/>
      <c r="CB87" s="27"/>
      <c r="CC87" s="27"/>
      <c r="CP87" s="27"/>
      <c r="CQ87" s="27"/>
      <c r="EA87" s="27"/>
    </row>
    <row r="88" spans="4:131" x14ac:dyDescent="0.25">
      <c r="D88"/>
      <c r="E88"/>
      <c r="Q88" s="26"/>
      <c r="R88" s="26"/>
      <c r="Y88" s="26"/>
      <c r="Z88" s="26"/>
      <c r="AA88" s="26"/>
      <c r="AN88" s="26"/>
      <c r="BK88" s="26"/>
      <c r="BN88" s="27"/>
      <c r="CA88" s="27"/>
      <c r="CB88" s="27"/>
      <c r="CC88" s="27"/>
      <c r="CP88" s="27"/>
      <c r="CQ88" s="27"/>
      <c r="EA88" s="27"/>
    </row>
    <row r="89" spans="4:131" x14ac:dyDescent="0.25">
      <c r="D89"/>
      <c r="E89"/>
      <c r="Q89" s="26"/>
      <c r="R89" s="26"/>
      <c r="Y89" s="26"/>
      <c r="Z89" s="26"/>
      <c r="AA89" s="26"/>
      <c r="AN89" s="26"/>
      <c r="BK89" s="26"/>
      <c r="BN89" s="27"/>
      <c r="CA89" s="27"/>
      <c r="CB89" s="27"/>
      <c r="CC89" s="27"/>
      <c r="CP89" s="27"/>
      <c r="CQ89" s="27"/>
      <c r="EA89" s="27"/>
    </row>
    <row r="90" spans="4:131" x14ac:dyDescent="0.25">
      <c r="D90"/>
      <c r="E90"/>
      <c r="Q90" s="26"/>
      <c r="R90" s="26"/>
      <c r="Y90" s="26"/>
      <c r="Z90" s="26"/>
      <c r="AA90" s="26"/>
      <c r="AN90" s="26"/>
      <c r="BK90" s="26"/>
      <c r="BN90" s="27"/>
      <c r="CA90" s="27"/>
      <c r="CB90" s="27"/>
      <c r="CC90" s="27"/>
      <c r="CP90" s="27"/>
      <c r="CQ90" s="27"/>
      <c r="EA90" s="27"/>
    </row>
    <row r="91" spans="4:131" x14ac:dyDescent="0.25">
      <c r="D91"/>
      <c r="E91"/>
      <c r="Q91" s="26"/>
      <c r="R91" s="26"/>
      <c r="Y91" s="26"/>
      <c r="Z91" s="26"/>
      <c r="AA91" s="26"/>
      <c r="AN91" s="26"/>
      <c r="BK91" s="26"/>
      <c r="BN91" s="27"/>
      <c r="CA91" s="27"/>
      <c r="CB91" s="27"/>
      <c r="CC91" s="27"/>
      <c r="CP91" s="27"/>
      <c r="CQ91" s="27"/>
      <c r="EA91" s="27"/>
    </row>
    <row r="92" spans="4:131" x14ac:dyDescent="0.25">
      <c r="D92"/>
      <c r="E92"/>
      <c r="Q92" s="26"/>
      <c r="R92" s="26"/>
      <c r="Y92" s="26"/>
      <c r="Z92" s="26"/>
      <c r="AA92" s="26"/>
      <c r="AN92" s="26"/>
      <c r="BK92" s="26"/>
      <c r="BN92" s="27"/>
      <c r="CA92" s="27"/>
      <c r="CB92" s="27"/>
      <c r="CC92" s="27"/>
      <c r="CP92" s="27"/>
      <c r="CQ92" s="27"/>
      <c r="EA92" s="27"/>
    </row>
    <row r="93" spans="4:131" x14ac:dyDescent="0.25">
      <c r="D93"/>
      <c r="E93"/>
      <c r="Q93" s="26"/>
      <c r="R93" s="26"/>
      <c r="Y93" s="26"/>
      <c r="Z93" s="26"/>
      <c r="AA93" s="26"/>
      <c r="AN93" s="26"/>
      <c r="BK93" s="26"/>
      <c r="BN93" s="27"/>
      <c r="CA93" s="27"/>
      <c r="CB93" s="27"/>
      <c r="CC93" s="27"/>
      <c r="CP93" s="27"/>
      <c r="CQ93" s="27"/>
      <c r="EA93" s="27"/>
    </row>
    <row r="94" spans="4:131" x14ac:dyDescent="0.25">
      <c r="D94"/>
      <c r="E94"/>
      <c r="Q94" s="26"/>
      <c r="R94" s="26"/>
      <c r="Y94" s="26"/>
      <c r="Z94" s="26"/>
      <c r="AA94" s="26"/>
      <c r="AN94" s="26"/>
      <c r="BK94" s="26"/>
      <c r="BN94" s="27"/>
      <c r="CA94" s="27"/>
      <c r="CB94" s="27"/>
      <c r="CC94" s="27"/>
      <c r="CP94" s="27"/>
      <c r="CQ94" s="27"/>
      <c r="EA94" s="27"/>
    </row>
    <row r="95" spans="4:131" x14ac:dyDescent="0.25">
      <c r="D95"/>
      <c r="E95"/>
      <c r="Q95" s="26"/>
      <c r="R95" s="26"/>
      <c r="Y95" s="26"/>
      <c r="Z95" s="26"/>
      <c r="AA95" s="26"/>
      <c r="AN95" s="26"/>
      <c r="BK95" s="26"/>
      <c r="BN95" s="27"/>
      <c r="CA95" s="27"/>
      <c r="CB95" s="27"/>
      <c r="CC95" s="27"/>
      <c r="CP95" s="27"/>
      <c r="CQ95" s="27"/>
      <c r="EA95" s="27"/>
    </row>
    <row r="96" spans="4:131" x14ac:dyDescent="0.25">
      <c r="D96"/>
      <c r="E96"/>
      <c r="Q96" s="26"/>
      <c r="R96" s="26"/>
      <c r="Y96" s="26"/>
      <c r="Z96" s="26"/>
      <c r="AA96" s="26"/>
      <c r="AN96" s="26"/>
      <c r="BK96" s="26"/>
      <c r="BN96" s="27"/>
      <c r="CA96" s="27"/>
      <c r="CB96" s="27"/>
      <c r="CC96" s="27"/>
      <c r="CP96" s="27"/>
      <c r="CQ96" s="27"/>
      <c r="EA96" s="27"/>
    </row>
    <row r="97" spans="4:131" x14ac:dyDescent="0.25">
      <c r="D97"/>
      <c r="E97"/>
      <c r="Q97" s="26"/>
      <c r="R97" s="26"/>
      <c r="Y97" s="26"/>
      <c r="Z97" s="26"/>
      <c r="AA97" s="26"/>
      <c r="AN97" s="26"/>
      <c r="BK97" s="26"/>
      <c r="BN97" s="27"/>
      <c r="CA97" s="27"/>
      <c r="CB97" s="27"/>
      <c r="CC97" s="27"/>
      <c r="CP97" s="27"/>
      <c r="CQ97" s="27"/>
      <c r="EA97" s="27"/>
    </row>
    <row r="98" spans="4:131" x14ac:dyDescent="0.25">
      <c r="D98"/>
      <c r="E98"/>
      <c r="Q98" s="26"/>
      <c r="R98" s="26"/>
      <c r="Y98" s="26"/>
      <c r="Z98" s="26"/>
      <c r="AA98" s="26"/>
      <c r="AN98" s="26"/>
      <c r="BK98" s="26"/>
      <c r="BN98" s="27"/>
      <c r="CA98" s="27"/>
      <c r="CB98" s="27"/>
      <c r="CC98" s="27"/>
      <c r="CP98" s="27"/>
      <c r="CQ98" s="27"/>
      <c r="EA98" s="27"/>
    </row>
    <row r="99" spans="4:131" x14ac:dyDescent="0.25">
      <c r="D99"/>
      <c r="E99"/>
      <c r="Q99" s="26"/>
      <c r="R99" s="26"/>
      <c r="Y99" s="26"/>
      <c r="Z99" s="26"/>
      <c r="AA99" s="26"/>
      <c r="AN99" s="26"/>
      <c r="BK99" s="26"/>
      <c r="BN99" s="27"/>
      <c r="CA99" s="27"/>
      <c r="CB99" s="27"/>
      <c r="CC99" s="27"/>
      <c r="CP99" s="27"/>
      <c r="CQ99" s="27"/>
      <c r="EA99" s="27"/>
    </row>
    <row r="100" spans="4:131" x14ac:dyDescent="0.25">
      <c r="D100"/>
      <c r="E100"/>
      <c r="Q100" s="26"/>
      <c r="R100" s="26"/>
      <c r="Y100" s="26"/>
      <c r="Z100" s="26"/>
      <c r="AA100" s="26"/>
      <c r="AN100" s="26"/>
      <c r="BK100" s="26"/>
      <c r="BN100" s="27"/>
      <c r="CA100" s="27"/>
      <c r="CB100" s="27"/>
      <c r="CC100" s="27"/>
      <c r="CP100" s="27"/>
      <c r="CQ100" s="27"/>
      <c r="EA100" s="27"/>
    </row>
    <row r="101" spans="4:131" x14ac:dyDescent="0.25">
      <c r="D101"/>
      <c r="E101"/>
      <c r="Q101" s="26"/>
      <c r="R101" s="26"/>
      <c r="Y101" s="26"/>
      <c r="Z101" s="26"/>
      <c r="AA101" s="26"/>
      <c r="AN101" s="26"/>
      <c r="BK101" s="26"/>
      <c r="BN101" s="27"/>
      <c r="CA101" s="27"/>
      <c r="CB101" s="27"/>
      <c r="CC101" s="27"/>
      <c r="CP101" s="27"/>
      <c r="CQ101" s="27"/>
      <c r="EA101" s="27"/>
    </row>
    <row r="102" spans="4:131" x14ac:dyDescent="0.25">
      <c r="D102"/>
      <c r="E102"/>
      <c r="Q102" s="26"/>
      <c r="R102" s="26"/>
      <c r="Y102" s="26"/>
      <c r="Z102" s="26"/>
      <c r="AA102" s="26"/>
      <c r="AN102" s="26"/>
      <c r="BK102" s="26"/>
      <c r="BN102" s="27"/>
      <c r="CA102" s="27"/>
      <c r="CB102" s="27"/>
      <c r="CC102" s="27"/>
      <c r="CP102" s="27"/>
      <c r="CQ102" s="27"/>
      <c r="EA102" s="27"/>
    </row>
    <row r="103" spans="4:131" x14ac:dyDescent="0.25">
      <c r="D103"/>
      <c r="E103"/>
      <c r="Q103" s="26"/>
      <c r="R103" s="26"/>
      <c r="Y103" s="26"/>
      <c r="Z103" s="26"/>
      <c r="AA103" s="26"/>
      <c r="AN103" s="26"/>
      <c r="BK103" s="26"/>
      <c r="BN103" s="27"/>
      <c r="CA103" s="27"/>
      <c r="CB103" s="27"/>
      <c r="CC103" s="27"/>
      <c r="CP103" s="27"/>
      <c r="CQ103" s="27"/>
      <c r="EA103" s="27"/>
    </row>
    <row r="104" spans="4:131" x14ac:dyDescent="0.25">
      <c r="D104"/>
      <c r="E104"/>
      <c r="Q104" s="26"/>
      <c r="R104" s="26"/>
      <c r="Y104" s="26"/>
      <c r="Z104" s="26"/>
      <c r="AA104" s="26"/>
      <c r="AN104" s="26"/>
      <c r="BK104" s="26"/>
      <c r="BN104" s="27"/>
      <c r="CA104" s="27"/>
      <c r="CB104" s="27"/>
      <c r="CC104" s="27"/>
      <c r="CP104" s="27"/>
      <c r="CQ104" s="27"/>
      <c r="EA104" s="27"/>
    </row>
    <row r="105" spans="4:131" x14ac:dyDescent="0.25">
      <c r="D105"/>
      <c r="E105"/>
      <c r="Q105" s="26"/>
      <c r="R105" s="26"/>
      <c r="Y105" s="26"/>
      <c r="Z105" s="26"/>
      <c r="AA105" s="26"/>
      <c r="AN105" s="26"/>
      <c r="BK105" s="26"/>
      <c r="BN105" s="27"/>
      <c r="CA105" s="27"/>
      <c r="CB105" s="27"/>
      <c r="CC105" s="27"/>
      <c r="CP105" s="27"/>
      <c r="CQ105" s="27"/>
      <c r="EA105" s="27"/>
    </row>
    <row r="106" spans="4:131" x14ac:dyDescent="0.25">
      <c r="D106"/>
      <c r="E106"/>
      <c r="Q106" s="26"/>
      <c r="R106" s="26"/>
      <c r="Y106" s="26"/>
      <c r="Z106" s="26"/>
      <c r="AA106" s="26"/>
      <c r="AN106" s="26"/>
      <c r="BK106" s="26"/>
      <c r="BN106" s="27"/>
      <c r="CA106" s="27"/>
      <c r="CB106" s="27"/>
      <c r="CC106" s="27"/>
      <c r="CP106" s="27"/>
      <c r="CQ106" s="27"/>
      <c r="EA106" s="27"/>
    </row>
    <row r="107" spans="4:131" x14ac:dyDescent="0.25">
      <c r="D107"/>
      <c r="E107"/>
      <c r="Q107" s="26"/>
      <c r="R107" s="26"/>
      <c r="Y107" s="26"/>
      <c r="Z107" s="26"/>
      <c r="AA107" s="26"/>
      <c r="AN107" s="26"/>
      <c r="BK107" s="26"/>
      <c r="BN107" s="27"/>
      <c r="CA107" s="27"/>
      <c r="CB107" s="27"/>
      <c r="CC107" s="27"/>
      <c r="CP107" s="27"/>
      <c r="CQ107" s="27"/>
      <c r="EA107" s="27"/>
    </row>
    <row r="108" spans="4:131" x14ac:dyDescent="0.25">
      <c r="D108"/>
      <c r="E108"/>
      <c r="Q108" s="26"/>
      <c r="R108" s="26"/>
      <c r="Y108" s="26"/>
      <c r="Z108" s="26"/>
      <c r="AA108" s="26"/>
      <c r="AN108" s="26"/>
      <c r="BK108" s="26"/>
      <c r="BN108" s="27"/>
      <c r="CA108" s="27"/>
      <c r="CB108" s="27"/>
      <c r="CC108" s="27"/>
      <c r="CP108" s="27"/>
      <c r="CQ108" s="27"/>
      <c r="EA108" s="27"/>
    </row>
    <row r="109" spans="4:131" x14ac:dyDescent="0.25">
      <c r="D109"/>
      <c r="E109"/>
      <c r="Q109" s="26"/>
      <c r="R109" s="26"/>
      <c r="Y109" s="26"/>
      <c r="Z109" s="26"/>
      <c r="AA109" s="26"/>
      <c r="AN109" s="26"/>
      <c r="BK109" s="26"/>
      <c r="BN109" s="27"/>
      <c r="CA109" s="27"/>
      <c r="CB109" s="27"/>
      <c r="CC109" s="27"/>
      <c r="CP109" s="27"/>
      <c r="CQ109" s="27"/>
      <c r="EA109" s="27"/>
    </row>
    <row r="110" spans="4:131" x14ac:dyDescent="0.25">
      <c r="D110"/>
      <c r="E110"/>
      <c r="Q110" s="26"/>
      <c r="R110" s="26"/>
      <c r="Y110" s="26"/>
      <c r="Z110" s="26"/>
      <c r="AA110" s="26"/>
      <c r="AN110" s="26"/>
      <c r="BK110" s="26"/>
      <c r="BN110" s="27"/>
      <c r="CA110" s="27"/>
      <c r="CB110" s="27"/>
      <c r="CC110" s="27"/>
      <c r="CP110" s="27"/>
      <c r="CQ110" s="27"/>
      <c r="EA110" s="27"/>
    </row>
    <row r="111" spans="4:131" x14ac:dyDescent="0.25">
      <c r="D111"/>
      <c r="E111"/>
      <c r="Q111" s="26"/>
      <c r="R111" s="26"/>
      <c r="Y111" s="26"/>
      <c r="Z111" s="26"/>
      <c r="AA111" s="26"/>
      <c r="AN111" s="26"/>
      <c r="BK111" s="26"/>
      <c r="BN111" s="27"/>
      <c r="CA111" s="27"/>
      <c r="CB111" s="27"/>
      <c r="CC111" s="27"/>
      <c r="CP111" s="27"/>
      <c r="CQ111" s="27"/>
      <c r="EA111" s="27"/>
    </row>
    <row r="112" spans="4:131" x14ac:dyDescent="0.25">
      <c r="D112"/>
      <c r="E112"/>
      <c r="Q112" s="26"/>
      <c r="R112" s="26"/>
      <c r="Y112" s="26"/>
      <c r="Z112" s="26"/>
      <c r="AA112" s="26"/>
      <c r="AN112" s="26"/>
      <c r="BK112" s="26"/>
      <c r="BN112" s="27"/>
      <c r="CA112" s="27"/>
      <c r="CB112" s="27"/>
      <c r="CC112" s="27"/>
      <c r="CP112" s="27"/>
      <c r="CQ112" s="27"/>
      <c r="EA112" s="27"/>
    </row>
    <row r="113" spans="4:131" x14ac:dyDescent="0.25">
      <c r="D113"/>
      <c r="E113"/>
      <c r="Q113" s="26"/>
      <c r="R113" s="26"/>
      <c r="Y113" s="26"/>
      <c r="Z113" s="26"/>
      <c r="AA113" s="26"/>
      <c r="AN113" s="26"/>
      <c r="BK113" s="26"/>
      <c r="BN113" s="27"/>
      <c r="CA113" s="27"/>
      <c r="CB113" s="27"/>
      <c r="CC113" s="27"/>
      <c r="CP113" s="27"/>
      <c r="CQ113" s="27"/>
      <c r="EA113" s="27"/>
    </row>
    <row r="114" spans="4:131" x14ac:dyDescent="0.25">
      <c r="D114"/>
      <c r="E114"/>
      <c r="Q114" s="26"/>
      <c r="R114" s="26"/>
      <c r="Y114" s="26"/>
      <c r="Z114" s="26"/>
      <c r="AA114" s="26"/>
      <c r="AN114" s="26"/>
      <c r="BK114" s="26"/>
      <c r="BN114" s="27"/>
      <c r="CA114" s="27"/>
      <c r="CB114" s="27"/>
      <c r="CC114" s="27"/>
      <c r="CP114" s="27"/>
      <c r="CQ114" s="27"/>
      <c r="EA114" s="27"/>
    </row>
    <row r="115" spans="4:131" x14ac:dyDescent="0.25">
      <c r="D115"/>
      <c r="E115"/>
      <c r="Q115" s="26"/>
      <c r="R115" s="26"/>
      <c r="Y115" s="26"/>
      <c r="Z115" s="26"/>
      <c r="AA115" s="26"/>
      <c r="AN115" s="26"/>
      <c r="BK115" s="26"/>
      <c r="BN115" s="27"/>
      <c r="CA115" s="27"/>
      <c r="CB115" s="27"/>
      <c r="CC115" s="27"/>
      <c r="CP115" s="27"/>
      <c r="CQ115" s="27"/>
      <c r="EA115" s="27"/>
    </row>
    <row r="116" spans="4:131" x14ac:dyDescent="0.25">
      <c r="D116"/>
      <c r="E116"/>
      <c r="Q116" s="26"/>
      <c r="R116" s="26"/>
      <c r="Y116" s="26"/>
      <c r="Z116" s="26"/>
      <c r="AA116" s="26"/>
      <c r="AN116" s="26"/>
      <c r="BK116" s="26"/>
      <c r="BN116" s="27"/>
      <c r="CA116" s="27"/>
      <c r="CB116" s="27"/>
      <c r="CC116" s="27"/>
      <c r="CP116" s="27"/>
      <c r="CQ116" s="27"/>
      <c r="EA116" s="27"/>
    </row>
    <row r="117" spans="4:131" x14ac:dyDescent="0.25">
      <c r="D117"/>
      <c r="E117"/>
      <c r="Q117" s="26"/>
      <c r="R117" s="26"/>
      <c r="Y117" s="26"/>
      <c r="Z117" s="26"/>
      <c r="AA117" s="26"/>
      <c r="AN117" s="26"/>
      <c r="BK117" s="26"/>
      <c r="BN117" s="27"/>
      <c r="CA117" s="27"/>
      <c r="CB117" s="27"/>
      <c r="CC117" s="27"/>
      <c r="CP117" s="27"/>
      <c r="CQ117" s="27"/>
      <c r="EA117" s="27"/>
    </row>
    <row r="118" spans="4:131" x14ac:dyDescent="0.25">
      <c r="D118"/>
      <c r="E118"/>
      <c r="Q118" s="26"/>
      <c r="R118" s="26"/>
      <c r="Y118" s="26"/>
      <c r="Z118" s="26"/>
      <c r="AA118" s="26"/>
      <c r="AN118" s="26"/>
      <c r="BK118" s="26"/>
      <c r="BN118" s="27"/>
      <c r="CA118" s="27"/>
      <c r="CB118" s="27"/>
      <c r="CC118" s="27"/>
      <c r="CP118" s="27"/>
      <c r="CQ118" s="27"/>
      <c r="EA118" s="27"/>
    </row>
    <row r="119" spans="4:131" x14ac:dyDescent="0.25">
      <c r="D119"/>
      <c r="E119"/>
      <c r="Q119" s="26"/>
      <c r="R119" s="26"/>
      <c r="Y119" s="26"/>
      <c r="Z119" s="26"/>
      <c r="AA119" s="26"/>
      <c r="AN119" s="26"/>
      <c r="BK119" s="26"/>
      <c r="BN119" s="27"/>
      <c r="CA119" s="27"/>
      <c r="CB119" s="27"/>
      <c r="CC119" s="27"/>
      <c r="CP119" s="27"/>
      <c r="CQ119" s="27"/>
      <c r="EA119" s="27"/>
    </row>
    <row r="120" spans="4:131" x14ac:dyDescent="0.25">
      <c r="D120"/>
      <c r="E120"/>
      <c r="Q120" s="26"/>
      <c r="R120" s="26"/>
      <c r="Y120" s="26"/>
      <c r="Z120" s="26"/>
      <c r="AA120" s="26"/>
      <c r="AN120" s="26"/>
      <c r="BK120" s="26"/>
      <c r="BN120" s="27"/>
      <c r="CA120" s="27"/>
      <c r="CB120" s="27"/>
      <c r="CC120" s="27"/>
      <c r="CP120" s="27"/>
      <c r="CQ120" s="27"/>
      <c r="EA120" s="27"/>
    </row>
    <row r="121" spans="4:131" x14ac:dyDescent="0.25">
      <c r="D121"/>
      <c r="E121"/>
      <c r="Q121" s="26"/>
      <c r="R121" s="26"/>
      <c r="Y121" s="26"/>
      <c r="Z121" s="26"/>
      <c r="AA121" s="26"/>
      <c r="AN121" s="26"/>
      <c r="BK121" s="26"/>
      <c r="BN121" s="27"/>
      <c r="CA121" s="27"/>
      <c r="CB121" s="27"/>
      <c r="CC121" s="27"/>
      <c r="CP121" s="27"/>
      <c r="CQ121" s="27"/>
      <c r="EA121" s="27"/>
    </row>
    <row r="122" spans="4:131" x14ac:dyDescent="0.25">
      <c r="D122"/>
      <c r="E122"/>
      <c r="Q122" s="26"/>
      <c r="R122" s="26"/>
      <c r="Y122" s="26"/>
      <c r="Z122" s="26"/>
      <c r="AA122" s="26"/>
      <c r="AN122" s="26"/>
      <c r="BK122" s="26"/>
      <c r="BN122" s="27"/>
      <c r="CA122" s="27"/>
      <c r="CB122" s="27"/>
      <c r="CC122" s="27"/>
      <c r="CP122" s="27"/>
      <c r="CQ122" s="27"/>
      <c r="EA122" s="27"/>
    </row>
    <row r="123" spans="4:131" x14ac:dyDescent="0.25">
      <c r="D123"/>
      <c r="E123"/>
      <c r="Q123" s="26"/>
      <c r="R123" s="26"/>
      <c r="Y123" s="26"/>
      <c r="Z123" s="26"/>
      <c r="AA123" s="26"/>
      <c r="AN123" s="26"/>
      <c r="BK123" s="26"/>
      <c r="BN123" s="27"/>
      <c r="CA123" s="27"/>
      <c r="CB123" s="27"/>
      <c r="CC123" s="27"/>
      <c r="CP123" s="27"/>
      <c r="CQ123" s="27"/>
      <c r="EA123" s="27"/>
    </row>
    <row r="124" spans="4:131" x14ac:dyDescent="0.25">
      <c r="D124"/>
      <c r="E124"/>
      <c r="Q124" s="26"/>
      <c r="R124" s="26"/>
      <c r="Y124" s="26"/>
      <c r="Z124" s="26"/>
      <c r="AA124" s="26"/>
      <c r="AN124" s="26"/>
      <c r="BK124" s="26"/>
      <c r="BN124" s="27"/>
      <c r="CA124" s="27"/>
      <c r="CB124" s="27"/>
      <c r="CC124" s="27"/>
      <c r="CP124" s="27"/>
      <c r="CQ124" s="27"/>
      <c r="EA124" s="27"/>
    </row>
    <row r="125" spans="4:131" x14ac:dyDescent="0.25">
      <c r="D125"/>
      <c r="E125"/>
      <c r="Q125" s="26"/>
      <c r="R125" s="26"/>
      <c r="Y125" s="26"/>
      <c r="Z125" s="26"/>
      <c r="AA125" s="26"/>
      <c r="AN125" s="26"/>
      <c r="BK125" s="26"/>
      <c r="BN125" s="27"/>
      <c r="CA125" s="27"/>
      <c r="CB125" s="27"/>
      <c r="CC125" s="27"/>
      <c r="CP125" s="27"/>
      <c r="CQ125" s="27"/>
      <c r="EA125" s="27"/>
    </row>
    <row r="126" spans="4:131" x14ac:dyDescent="0.25">
      <c r="D126"/>
      <c r="E126"/>
      <c r="Q126" s="26"/>
      <c r="R126" s="26"/>
      <c r="Y126" s="26"/>
      <c r="Z126" s="26"/>
      <c r="AA126" s="26"/>
      <c r="AN126" s="26"/>
      <c r="BK126" s="26"/>
      <c r="BN126" s="27"/>
      <c r="CA126" s="27"/>
      <c r="CB126" s="27"/>
      <c r="CC126" s="27"/>
      <c r="CP126" s="27"/>
      <c r="CQ126" s="27"/>
      <c r="EA126" s="27"/>
    </row>
    <row r="127" spans="4:131" x14ac:dyDescent="0.25">
      <c r="D127"/>
      <c r="E127"/>
      <c r="Q127" s="26"/>
      <c r="R127" s="26"/>
      <c r="Y127" s="26"/>
      <c r="Z127" s="26"/>
      <c r="AA127" s="26"/>
      <c r="AN127" s="26"/>
      <c r="BK127" s="26"/>
      <c r="BN127" s="27"/>
      <c r="CA127" s="27"/>
      <c r="CB127" s="27"/>
      <c r="CC127" s="27"/>
      <c r="CP127" s="27"/>
      <c r="CQ127" s="27"/>
      <c r="EA127" s="27"/>
    </row>
    <row r="128" spans="4:131" x14ac:dyDescent="0.25">
      <c r="D128"/>
      <c r="E128"/>
      <c r="Q128" s="26"/>
      <c r="R128" s="26"/>
      <c r="Y128" s="26"/>
      <c r="Z128" s="26"/>
      <c r="AA128" s="26"/>
      <c r="AN128" s="26"/>
      <c r="BK128" s="26"/>
      <c r="BN128" s="27"/>
      <c r="CA128" s="27"/>
      <c r="CB128" s="27"/>
      <c r="CC128" s="27"/>
      <c r="CP128" s="27"/>
      <c r="CQ128" s="27"/>
      <c r="EA128" s="27"/>
    </row>
    <row r="129" spans="4:131" x14ac:dyDescent="0.25">
      <c r="D129"/>
      <c r="E129"/>
      <c r="Q129" s="26"/>
      <c r="R129" s="26"/>
      <c r="Y129" s="26"/>
      <c r="Z129" s="26"/>
      <c r="AA129" s="26"/>
      <c r="AN129" s="26"/>
      <c r="BK129" s="26"/>
      <c r="BN129" s="27"/>
      <c r="CA129" s="27"/>
      <c r="CB129" s="27"/>
      <c r="CC129" s="27"/>
      <c r="CP129" s="27"/>
      <c r="CQ129" s="27"/>
      <c r="EA129" s="27"/>
    </row>
    <row r="130" spans="4:131" x14ac:dyDescent="0.25">
      <c r="D130"/>
      <c r="E130"/>
      <c r="Q130" s="26"/>
      <c r="R130" s="26"/>
      <c r="Y130" s="26"/>
      <c r="Z130" s="26"/>
      <c r="AA130" s="26"/>
      <c r="AN130" s="26"/>
      <c r="BK130" s="26"/>
      <c r="BN130" s="27"/>
      <c r="CA130" s="27"/>
      <c r="CB130" s="27"/>
      <c r="CC130" s="27"/>
      <c r="CP130" s="27"/>
      <c r="CQ130" s="27"/>
      <c r="EA130" s="27"/>
    </row>
    <row r="131" spans="4:131" x14ac:dyDescent="0.25">
      <c r="D131"/>
      <c r="E131"/>
      <c r="Q131" s="26"/>
      <c r="R131" s="26"/>
      <c r="Y131" s="26"/>
      <c r="Z131" s="26"/>
      <c r="AA131" s="26"/>
      <c r="AN131" s="26"/>
      <c r="BK131" s="26"/>
      <c r="BN131" s="27"/>
      <c r="CA131" s="27"/>
      <c r="CB131" s="27"/>
      <c r="CC131" s="27"/>
      <c r="CP131" s="27"/>
      <c r="CQ131" s="27"/>
      <c r="EA131" s="27"/>
    </row>
    <row r="132" spans="4:131" x14ac:dyDescent="0.25">
      <c r="D132"/>
      <c r="E132"/>
      <c r="Q132" s="26"/>
      <c r="R132" s="26"/>
      <c r="Y132" s="26"/>
      <c r="Z132" s="26"/>
      <c r="AA132" s="26"/>
      <c r="AN132" s="26"/>
      <c r="BK132" s="26"/>
      <c r="BN132" s="27"/>
      <c r="CA132" s="27"/>
      <c r="CB132" s="27"/>
      <c r="CC132" s="27"/>
      <c r="CP132" s="27"/>
      <c r="CQ132" s="27"/>
      <c r="EA132" s="27"/>
    </row>
    <row r="133" spans="4:131" x14ac:dyDescent="0.25">
      <c r="D133"/>
      <c r="E133"/>
      <c r="Q133" s="26"/>
      <c r="R133" s="26"/>
      <c r="Y133" s="26"/>
      <c r="Z133" s="26"/>
      <c r="AA133" s="26"/>
      <c r="AN133" s="26"/>
      <c r="BK133" s="26"/>
      <c r="BN133" s="27"/>
      <c r="CA133" s="27"/>
      <c r="CB133" s="27"/>
      <c r="CC133" s="27"/>
      <c r="CP133" s="27"/>
      <c r="CQ133" s="27"/>
      <c r="EA133" s="27"/>
    </row>
    <row r="134" spans="4:131" x14ac:dyDescent="0.25">
      <c r="D134"/>
      <c r="E134"/>
      <c r="Q134" s="26"/>
      <c r="R134" s="26"/>
      <c r="Y134" s="26"/>
      <c r="Z134" s="26"/>
      <c r="AA134" s="26"/>
      <c r="AN134" s="26"/>
      <c r="BK134" s="26"/>
      <c r="BN134" s="27"/>
      <c r="CA134" s="27"/>
      <c r="CB134" s="27"/>
      <c r="CC134" s="27"/>
      <c r="CP134" s="27"/>
      <c r="CQ134" s="27"/>
      <c r="EA134" s="27"/>
    </row>
    <row r="135" spans="4:131" x14ac:dyDescent="0.25">
      <c r="D135"/>
      <c r="E135"/>
      <c r="Q135" s="26"/>
      <c r="R135" s="26"/>
      <c r="Y135" s="26"/>
      <c r="Z135" s="26"/>
      <c r="AA135" s="26"/>
      <c r="AN135" s="26"/>
      <c r="BK135" s="26"/>
      <c r="BN135" s="27"/>
      <c r="CA135" s="27"/>
      <c r="CB135" s="27"/>
      <c r="CC135" s="27"/>
      <c r="CP135" s="27"/>
      <c r="CQ135" s="27"/>
      <c r="EA135" s="27"/>
    </row>
    <row r="136" spans="4:131" x14ac:dyDescent="0.25">
      <c r="D136"/>
      <c r="E136"/>
      <c r="Q136" s="26"/>
      <c r="R136" s="26"/>
      <c r="Y136" s="26"/>
      <c r="Z136" s="26"/>
      <c r="AA136" s="26"/>
      <c r="AN136" s="26"/>
      <c r="BK136" s="26"/>
      <c r="BN136" s="27"/>
      <c r="CA136" s="27"/>
      <c r="CB136" s="27"/>
      <c r="CC136" s="27"/>
      <c r="CP136" s="27"/>
      <c r="CQ136" s="27"/>
      <c r="EA136" s="27"/>
    </row>
    <row r="137" spans="4:131" x14ac:dyDescent="0.25">
      <c r="D137"/>
      <c r="E137"/>
      <c r="Q137" s="26"/>
      <c r="R137" s="26"/>
      <c r="Y137" s="26"/>
      <c r="Z137" s="26"/>
      <c r="AA137" s="26"/>
      <c r="AN137" s="26"/>
      <c r="BK137" s="26"/>
      <c r="BN137" s="27"/>
      <c r="CA137" s="27"/>
      <c r="CB137" s="27"/>
      <c r="CC137" s="27"/>
      <c r="CP137" s="27"/>
      <c r="CQ137" s="27"/>
      <c r="EA137" s="27"/>
    </row>
    <row r="138" spans="4:131" x14ac:dyDescent="0.25">
      <c r="D138"/>
      <c r="E138"/>
      <c r="Q138" s="26"/>
      <c r="R138" s="26"/>
      <c r="Y138" s="26"/>
      <c r="Z138" s="26"/>
      <c r="AA138" s="26"/>
      <c r="AN138" s="26"/>
      <c r="BK138" s="26"/>
      <c r="BN138" s="27"/>
      <c r="CA138" s="27"/>
      <c r="CB138" s="27"/>
      <c r="CC138" s="27"/>
      <c r="CP138" s="27"/>
      <c r="CQ138" s="27"/>
      <c r="EA138" s="27"/>
    </row>
    <row r="139" spans="4:131" x14ac:dyDescent="0.25">
      <c r="D139"/>
      <c r="E139"/>
      <c r="Q139" s="26"/>
      <c r="R139" s="26"/>
      <c r="Y139" s="26"/>
      <c r="Z139" s="26"/>
      <c r="AA139" s="26"/>
      <c r="AN139" s="26"/>
      <c r="BK139" s="26"/>
      <c r="BN139" s="27"/>
      <c r="CA139" s="27"/>
      <c r="CB139" s="27"/>
      <c r="CC139" s="27"/>
      <c r="CP139" s="27"/>
      <c r="CQ139" s="27"/>
      <c r="EA139" s="27"/>
    </row>
    <row r="140" spans="4:131" x14ac:dyDescent="0.25">
      <c r="D140"/>
      <c r="E140"/>
      <c r="Q140" s="26"/>
      <c r="R140" s="26"/>
      <c r="Y140" s="26"/>
      <c r="Z140" s="26"/>
      <c r="AA140" s="26"/>
      <c r="AN140" s="26"/>
      <c r="BK140" s="26"/>
      <c r="BN140" s="27"/>
      <c r="CA140" s="27"/>
      <c r="CB140" s="27"/>
      <c r="CC140" s="27"/>
      <c r="CP140" s="27"/>
      <c r="CQ140" s="27"/>
      <c r="EA140" s="27"/>
    </row>
    <row r="141" spans="4:131" x14ac:dyDescent="0.25">
      <c r="D141"/>
      <c r="E141"/>
      <c r="Q141" s="26"/>
      <c r="R141" s="26"/>
      <c r="Y141" s="26"/>
      <c r="Z141" s="26"/>
      <c r="AA141" s="26"/>
      <c r="AN141" s="26"/>
      <c r="BK141" s="26"/>
      <c r="BN141" s="27"/>
      <c r="CA141" s="27"/>
      <c r="CB141" s="27"/>
      <c r="CC141" s="27"/>
      <c r="CP141" s="27"/>
      <c r="CQ141" s="27"/>
      <c r="EA141" s="27"/>
    </row>
    <row r="142" spans="4:131" x14ac:dyDescent="0.25">
      <c r="D142"/>
      <c r="E142"/>
      <c r="Q142" s="26"/>
      <c r="R142" s="26"/>
      <c r="Y142" s="26"/>
      <c r="Z142" s="26"/>
      <c r="AA142" s="26"/>
      <c r="AN142" s="26"/>
      <c r="BK142" s="26"/>
      <c r="BN142" s="27"/>
      <c r="CA142" s="27"/>
      <c r="CB142" s="27"/>
      <c r="CC142" s="27"/>
      <c r="CP142" s="27"/>
      <c r="CQ142" s="27"/>
      <c r="EA142" s="27"/>
    </row>
    <row r="143" spans="4:131" x14ac:dyDescent="0.25">
      <c r="D143"/>
      <c r="E143"/>
      <c r="Q143" s="26"/>
      <c r="R143" s="26"/>
      <c r="Y143" s="26"/>
      <c r="Z143" s="26"/>
      <c r="AA143" s="26"/>
      <c r="AN143" s="26"/>
      <c r="BK143" s="26"/>
      <c r="BN143" s="27"/>
      <c r="CA143" s="27"/>
      <c r="CB143" s="27"/>
      <c r="CC143" s="27"/>
      <c r="CP143" s="27"/>
      <c r="CQ143" s="27"/>
      <c r="EA143" s="27"/>
    </row>
    <row r="144" spans="4:131" x14ac:dyDescent="0.25">
      <c r="D144"/>
      <c r="E144"/>
      <c r="Q144" s="26"/>
      <c r="R144" s="26"/>
      <c r="Y144" s="26"/>
      <c r="Z144" s="26"/>
      <c r="AA144" s="26"/>
      <c r="AN144" s="26"/>
      <c r="BK144" s="26"/>
      <c r="BN144" s="27"/>
      <c r="CA144" s="27"/>
      <c r="CB144" s="27"/>
      <c r="CC144" s="27"/>
      <c r="CP144" s="27"/>
      <c r="CQ144" s="27"/>
      <c r="EA144" s="27"/>
    </row>
    <row r="145" spans="4:131" x14ac:dyDescent="0.25">
      <c r="D145"/>
      <c r="E145"/>
      <c r="Q145" s="26"/>
      <c r="R145" s="26"/>
      <c r="Y145" s="26"/>
      <c r="Z145" s="26"/>
      <c r="AA145" s="26"/>
      <c r="AN145" s="26"/>
      <c r="BK145" s="26"/>
      <c r="BN145" s="27"/>
      <c r="CA145" s="27"/>
      <c r="CB145" s="27"/>
      <c r="CC145" s="27"/>
      <c r="CP145" s="27"/>
      <c r="CQ145" s="27"/>
      <c r="EA145" s="27"/>
    </row>
    <row r="146" spans="4:131" x14ac:dyDescent="0.25">
      <c r="D146"/>
      <c r="E146"/>
      <c r="Q146" s="26"/>
      <c r="R146" s="26"/>
      <c r="Y146" s="26"/>
      <c r="Z146" s="26"/>
      <c r="AA146" s="26"/>
      <c r="AN146" s="26"/>
      <c r="BK146" s="26"/>
      <c r="BN146" s="27"/>
      <c r="CA146" s="27"/>
      <c r="CB146" s="27"/>
      <c r="CC146" s="27"/>
      <c r="CP146" s="27"/>
      <c r="CQ146" s="27"/>
      <c r="EA146" s="27"/>
    </row>
    <row r="147" spans="4:131" x14ac:dyDescent="0.25">
      <c r="D147"/>
      <c r="E147"/>
      <c r="Q147" s="26"/>
      <c r="R147" s="26"/>
      <c r="Y147" s="26"/>
      <c r="Z147" s="26"/>
      <c r="AA147" s="26"/>
      <c r="AN147" s="26"/>
      <c r="BK147" s="26"/>
      <c r="BN147" s="27"/>
      <c r="CA147" s="27"/>
      <c r="CB147" s="27"/>
      <c r="CC147" s="27"/>
      <c r="CP147" s="27"/>
      <c r="CQ147" s="27"/>
      <c r="EA147" s="27"/>
    </row>
    <row r="148" spans="4:131" x14ac:dyDescent="0.25">
      <c r="D148"/>
      <c r="E148"/>
      <c r="Q148" s="26"/>
      <c r="R148" s="26"/>
      <c r="Y148" s="26"/>
      <c r="Z148" s="26"/>
      <c r="AA148" s="26"/>
      <c r="AN148" s="26"/>
      <c r="BK148" s="26"/>
      <c r="BN148" s="27"/>
      <c r="CA148" s="27"/>
      <c r="CB148" s="27"/>
      <c r="CC148" s="27"/>
      <c r="CP148" s="27"/>
      <c r="CQ148" s="27"/>
      <c r="EA148" s="27"/>
    </row>
    <row r="149" spans="4:131" x14ac:dyDescent="0.25">
      <c r="D149"/>
      <c r="E149"/>
      <c r="Q149" s="26"/>
      <c r="R149" s="26"/>
      <c r="Y149" s="26"/>
      <c r="Z149" s="26"/>
      <c r="AA149" s="26"/>
      <c r="AN149" s="26"/>
      <c r="BK149" s="26"/>
      <c r="BN149" s="27"/>
      <c r="CA149" s="27"/>
      <c r="CB149" s="27"/>
      <c r="CC149" s="27"/>
      <c r="CP149" s="27"/>
      <c r="CQ149" s="27"/>
      <c r="EA149" s="27"/>
    </row>
    <row r="150" spans="4:131" x14ac:dyDescent="0.25">
      <c r="D150"/>
      <c r="E150"/>
      <c r="Q150" s="26"/>
      <c r="R150" s="26"/>
      <c r="Y150" s="26"/>
      <c r="Z150" s="26"/>
      <c r="AA150" s="26"/>
      <c r="AN150" s="26"/>
      <c r="BK150" s="26"/>
      <c r="BN150" s="27"/>
      <c r="CA150" s="27"/>
      <c r="CB150" s="27"/>
      <c r="CC150" s="27"/>
      <c r="CP150" s="27"/>
      <c r="CQ150" s="27"/>
      <c r="EA150" s="27"/>
    </row>
    <row r="151" spans="4:131" x14ac:dyDescent="0.25">
      <c r="D151"/>
      <c r="E151"/>
      <c r="Q151" s="26"/>
      <c r="R151" s="26"/>
      <c r="Y151" s="26"/>
      <c r="Z151" s="26"/>
      <c r="AA151" s="26"/>
      <c r="AN151" s="26"/>
      <c r="BK151" s="26"/>
      <c r="BN151" s="27"/>
      <c r="CA151" s="27"/>
      <c r="CB151" s="27"/>
      <c r="CC151" s="27"/>
      <c r="CP151" s="27"/>
      <c r="CQ151" s="27"/>
      <c r="EA151" s="27"/>
    </row>
    <row r="152" spans="4:131" x14ac:dyDescent="0.25">
      <c r="D152"/>
      <c r="E152"/>
      <c r="Q152" s="26"/>
      <c r="R152" s="26"/>
      <c r="Y152" s="26"/>
      <c r="Z152" s="26"/>
      <c r="AA152" s="26"/>
      <c r="AN152" s="26"/>
      <c r="BK152" s="26"/>
      <c r="BN152" s="27"/>
      <c r="CA152" s="27"/>
      <c r="CB152" s="27"/>
      <c r="CC152" s="27"/>
      <c r="CP152" s="27"/>
      <c r="CQ152" s="27"/>
      <c r="EA152" s="27"/>
    </row>
    <row r="153" spans="4:131" x14ac:dyDescent="0.25">
      <c r="D153"/>
      <c r="E153"/>
      <c r="Q153" s="26"/>
      <c r="R153" s="26"/>
      <c r="Y153" s="26"/>
      <c r="Z153" s="26"/>
      <c r="AA153" s="26"/>
      <c r="AN153" s="26"/>
      <c r="BK153" s="26"/>
      <c r="BN153" s="27"/>
      <c r="CA153" s="27"/>
      <c r="CB153" s="27"/>
      <c r="CC153" s="27"/>
      <c r="CP153" s="27"/>
      <c r="CQ153" s="27"/>
      <c r="EA153" s="27"/>
    </row>
    <row r="154" spans="4:131" x14ac:dyDescent="0.25">
      <c r="D154"/>
      <c r="E154"/>
      <c r="Q154" s="26"/>
      <c r="R154" s="26"/>
      <c r="Y154" s="26"/>
      <c r="Z154" s="26"/>
      <c r="AA154" s="26"/>
      <c r="AN154" s="26"/>
      <c r="BK154" s="26"/>
      <c r="BN154" s="27"/>
      <c r="CA154" s="27"/>
      <c r="CB154" s="27"/>
      <c r="CC154" s="27"/>
      <c r="CP154" s="27"/>
      <c r="CQ154" s="27"/>
      <c r="EA154" s="27"/>
    </row>
    <row r="155" spans="4:131" x14ac:dyDescent="0.25">
      <c r="D155"/>
      <c r="E155"/>
      <c r="Q155" s="26"/>
      <c r="R155" s="26"/>
      <c r="Y155" s="26"/>
      <c r="Z155" s="26"/>
      <c r="AA155" s="26"/>
      <c r="AN155" s="26"/>
      <c r="BK155" s="26"/>
      <c r="BN155" s="27"/>
      <c r="CA155" s="27"/>
      <c r="CB155" s="27"/>
      <c r="CC155" s="27"/>
      <c r="CP155" s="27"/>
      <c r="CQ155" s="27"/>
      <c r="EA155" s="27"/>
    </row>
    <row r="156" spans="4:131" x14ac:dyDescent="0.25">
      <c r="D156"/>
      <c r="E156"/>
      <c r="Q156" s="26"/>
      <c r="R156" s="26"/>
      <c r="Y156" s="26"/>
      <c r="Z156" s="26"/>
      <c r="AA156" s="26"/>
      <c r="AN156" s="26"/>
      <c r="BK156" s="26"/>
      <c r="BN156" s="27"/>
      <c r="CA156" s="27"/>
      <c r="CB156" s="27"/>
      <c r="CC156" s="27"/>
      <c r="CP156" s="27"/>
      <c r="CQ156" s="27"/>
      <c r="EA156" s="27"/>
    </row>
    <row r="157" spans="4:131" x14ac:dyDescent="0.25">
      <c r="D157"/>
      <c r="E157"/>
      <c r="Q157" s="26"/>
      <c r="R157" s="26"/>
      <c r="Y157" s="26"/>
      <c r="Z157" s="26"/>
      <c r="AA157" s="26"/>
      <c r="AN157" s="26"/>
      <c r="BK157" s="26"/>
      <c r="BN157" s="27"/>
      <c r="CA157" s="27"/>
      <c r="CB157" s="27"/>
      <c r="CC157" s="27"/>
      <c r="CP157" s="27"/>
      <c r="CQ157" s="27"/>
      <c r="EA157" s="27"/>
    </row>
    <row r="158" spans="4:131" x14ac:dyDescent="0.25">
      <c r="D158"/>
      <c r="E158"/>
      <c r="Q158" s="26"/>
      <c r="R158" s="26"/>
      <c r="Y158" s="26"/>
      <c r="Z158" s="26"/>
      <c r="AA158" s="26"/>
      <c r="AN158" s="26"/>
      <c r="BK158" s="26"/>
      <c r="BN158" s="27"/>
      <c r="CA158" s="27"/>
      <c r="CB158" s="27"/>
      <c r="CC158" s="27"/>
      <c r="CP158" s="27"/>
      <c r="CQ158" s="27"/>
      <c r="EA158" s="27"/>
    </row>
    <row r="159" spans="4:131" x14ac:dyDescent="0.25">
      <c r="D159"/>
      <c r="E159"/>
      <c r="Q159" s="26"/>
      <c r="R159" s="26"/>
      <c r="Y159" s="26"/>
      <c r="Z159" s="26"/>
      <c r="AA159" s="26"/>
      <c r="AN159" s="26"/>
      <c r="BK159" s="26"/>
      <c r="BN159" s="27"/>
      <c r="CA159" s="27"/>
      <c r="CB159" s="27"/>
      <c r="CC159" s="27"/>
      <c r="CP159" s="27"/>
      <c r="CQ159" s="27"/>
      <c r="EA159" s="27"/>
    </row>
    <row r="160" spans="4:131" x14ac:dyDescent="0.25">
      <c r="D160"/>
      <c r="E160"/>
      <c r="Q160" s="26"/>
      <c r="R160" s="26"/>
      <c r="Y160" s="26"/>
      <c r="Z160" s="26"/>
      <c r="AA160" s="26"/>
      <c r="AN160" s="26"/>
      <c r="BK160" s="26"/>
      <c r="BN160" s="27"/>
      <c r="CA160" s="27"/>
      <c r="CB160" s="27"/>
      <c r="CC160" s="27"/>
      <c r="CP160" s="27"/>
      <c r="CQ160" s="27"/>
      <c r="EA160" s="27"/>
    </row>
    <row r="161" spans="4:131" x14ac:dyDescent="0.25">
      <c r="D161"/>
      <c r="E161"/>
      <c r="Q161" s="26"/>
      <c r="R161" s="26"/>
      <c r="Y161" s="26"/>
      <c r="Z161" s="26"/>
      <c r="AA161" s="26"/>
      <c r="AN161" s="26"/>
      <c r="BK161" s="26"/>
      <c r="BN161" s="27"/>
      <c r="CA161" s="27"/>
      <c r="CB161" s="27"/>
      <c r="CC161" s="27"/>
      <c r="CP161" s="27"/>
      <c r="CQ161" s="27"/>
      <c r="EA161" s="27"/>
    </row>
    <row r="162" spans="4:131" x14ac:dyDescent="0.25">
      <c r="D162"/>
      <c r="E162"/>
      <c r="Q162" s="26"/>
      <c r="R162" s="26"/>
      <c r="Y162" s="26"/>
      <c r="Z162" s="26"/>
      <c r="AA162" s="26"/>
      <c r="AN162" s="26"/>
      <c r="BK162" s="26"/>
      <c r="BN162" s="27"/>
      <c r="CA162" s="27"/>
      <c r="CB162" s="27"/>
      <c r="CC162" s="27"/>
      <c r="CP162" s="27"/>
      <c r="CQ162" s="27"/>
      <c r="EA162" s="27"/>
    </row>
    <row r="163" spans="4:131" x14ac:dyDescent="0.25">
      <c r="D163"/>
      <c r="E163"/>
      <c r="Q163" s="26"/>
      <c r="R163" s="26"/>
      <c r="Y163" s="26"/>
      <c r="Z163" s="26"/>
      <c r="AA163" s="26"/>
      <c r="AN163" s="26"/>
      <c r="BK163" s="26"/>
      <c r="BN163" s="27"/>
      <c r="CA163" s="27"/>
      <c r="CB163" s="27"/>
      <c r="CC163" s="27"/>
      <c r="CP163" s="27"/>
      <c r="CQ163" s="27"/>
      <c r="EA163" s="27"/>
    </row>
    <row r="164" spans="4:131" x14ac:dyDescent="0.25">
      <c r="D164"/>
      <c r="E164"/>
      <c r="Q164" s="26"/>
      <c r="R164" s="26"/>
      <c r="Y164" s="26"/>
      <c r="Z164" s="26"/>
      <c r="AA164" s="26"/>
      <c r="AN164" s="26"/>
      <c r="BK164" s="26"/>
      <c r="BN164" s="27"/>
      <c r="CA164" s="27"/>
      <c r="CB164" s="27"/>
      <c r="CC164" s="27"/>
      <c r="CP164" s="27"/>
      <c r="CQ164" s="27"/>
      <c r="EA164" s="27"/>
    </row>
    <row r="165" spans="4:131" x14ac:dyDescent="0.25">
      <c r="D165"/>
      <c r="E165"/>
      <c r="Q165" s="26"/>
      <c r="R165" s="26"/>
      <c r="Y165" s="26"/>
      <c r="Z165" s="26"/>
      <c r="AA165" s="26"/>
      <c r="AN165" s="26"/>
      <c r="BK165" s="26"/>
      <c r="BN165" s="27"/>
      <c r="CA165" s="27"/>
      <c r="CB165" s="27"/>
      <c r="CC165" s="27"/>
      <c r="CP165" s="27"/>
      <c r="CQ165" s="27"/>
      <c r="EA165" s="27"/>
    </row>
    <row r="166" spans="4:131" x14ac:dyDescent="0.25">
      <c r="D166"/>
      <c r="E166"/>
      <c r="Q166" s="26"/>
      <c r="R166" s="26"/>
      <c r="Y166" s="26"/>
      <c r="Z166" s="26"/>
      <c r="AA166" s="26"/>
      <c r="AN166" s="26"/>
      <c r="BK166" s="26"/>
      <c r="BN166" s="27"/>
      <c r="CA166" s="27"/>
      <c r="CB166" s="27"/>
      <c r="CC166" s="27"/>
      <c r="CP166" s="27"/>
      <c r="CQ166" s="27"/>
      <c r="EA166" s="27"/>
    </row>
    <row r="167" spans="4:131" x14ac:dyDescent="0.25">
      <c r="D167"/>
      <c r="E167"/>
      <c r="Q167" s="26"/>
      <c r="R167" s="26"/>
      <c r="Y167" s="26"/>
      <c r="Z167" s="26"/>
      <c r="AA167" s="26"/>
      <c r="AN167" s="26"/>
      <c r="BK167" s="26"/>
      <c r="BN167" s="27"/>
      <c r="CA167" s="27"/>
      <c r="CB167" s="27"/>
      <c r="CC167" s="27"/>
      <c r="CP167" s="27"/>
      <c r="CQ167" s="27"/>
      <c r="EA167" s="27"/>
    </row>
    <row r="168" spans="4:131" x14ac:dyDescent="0.25">
      <c r="D168"/>
      <c r="E168"/>
      <c r="Q168" s="26"/>
      <c r="R168" s="26"/>
      <c r="Y168" s="26"/>
      <c r="Z168" s="26"/>
      <c r="AA168" s="26"/>
      <c r="AN168" s="26"/>
      <c r="BK168" s="26"/>
      <c r="BN168" s="27"/>
      <c r="CA168" s="27"/>
      <c r="CB168" s="27"/>
      <c r="CC168" s="27"/>
      <c r="CP168" s="27"/>
      <c r="CQ168" s="27"/>
      <c r="EA168" s="27"/>
    </row>
    <row r="169" spans="4:131" x14ac:dyDescent="0.25">
      <c r="D169"/>
      <c r="E169"/>
      <c r="Q169" s="26"/>
      <c r="R169" s="26"/>
      <c r="Y169" s="26"/>
      <c r="Z169" s="26"/>
      <c r="AA169" s="26"/>
      <c r="AN169" s="26"/>
      <c r="BK169" s="26"/>
      <c r="BN169" s="27"/>
      <c r="CA169" s="27"/>
      <c r="CB169" s="27"/>
      <c r="CC169" s="27"/>
      <c r="CP169" s="27"/>
      <c r="CQ169" s="27"/>
      <c r="EA169" s="27"/>
    </row>
    <row r="170" spans="4:131" x14ac:dyDescent="0.25">
      <c r="D170"/>
      <c r="E170"/>
      <c r="Q170" s="26"/>
      <c r="R170" s="26"/>
      <c r="Y170" s="26"/>
      <c r="Z170" s="26"/>
      <c r="AA170" s="26"/>
      <c r="AN170" s="26"/>
      <c r="BK170" s="26"/>
      <c r="BN170" s="27"/>
      <c r="CA170" s="27"/>
      <c r="CB170" s="27"/>
      <c r="CC170" s="27"/>
      <c r="CP170" s="27"/>
      <c r="CQ170" s="27"/>
      <c r="EA170" s="27"/>
    </row>
    <row r="171" spans="4:131" x14ac:dyDescent="0.25">
      <c r="D171"/>
      <c r="E171"/>
      <c r="Q171" s="26"/>
      <c r="R171" s="26"/>
      <c r="Y171" s="26"/>
      <c r="Z171" s="26"/>
      <c r="AA171" s="26"/>
      <c r="AN171" s="26"/>
      <c r="BK171" s="26"/>
      <c r="BN171" s="27"/>
      <c r="CA171" s="27"/>
      <c r="CB171" s="27"/>
      <c r="CC171" s="27"/>
      <c r="CP171" s="27"/>
      <c r="CQ171" s="27"/>
      <c r="EA171" s="27"/>
    </row>
    <row r="172" spans="4:131" x14ac:dyDescent="0.25">
      <c r="D172"/>
      <c r="E172"/>
      <c r="Q172" s="26"/>
      <c r="R172" s="26"/>
      <c r="Y172" s="26"/>
      <c r="Z172" s="26"/>
      <c r="AA172" s="26"/>
      <c r="AN172" s="26"/>
      <c r="BK172" s="26"/>
      <c r="BN172" s="27"/>
      <c r="CA172" s="27"/>
      <c r="CB172" s="27"/>
      <c r="CC172" s="27"/>
      <c r="CP172" s="27"/>
      <c r="CQ172" s="27"/>
      <c r="EA172" s="27"/>
    </row>
    <row r="173" spans="4:131" x14ac:dyDescent="0.25">
      <c r="D173"/>
      <c r="E173"/>
      <c r="Q173" s="26"/>
      <c r="R173" s="26"/>
      <c r="Y173" s="26"/>
      <c r="Z173" s="26"/>
      <c r="AA173" s="26"/>
      <c r="AN173" s="26"/>
      <c r="BK173" s="26"/>
      <c r="BN173" s="27"/>
      <c r="CA173" s="27"/>
      <c r="CB173" s="27"/>
      <c r="CC173" s="27"/>
      <c r="CP173" s="27"/>
      <c r="CQ173" s="27"/>
      <c r="EA173" s="27"/>
    </row>
    <row r="174" spans="4:131" x14ac:dyDescent="0.25">
      <c r="D174"/>
      <c r="E174"/>
      <c r="Q174" s="26"/>
      <c r="R174" s="26"/>
      <c r="Y174" s="26"/>
      <c r="Z174" s="26"/>
      <c r="AA174" s="26"/>
      <c r="AN174" s="26"/>
      <c r="BK174" s="26"/>
      <c r="BN174" s="27"/>
      <c r="CA174" s="27"/>
      <c r="CB174" s="27"/>
      <c r="CC174" s="27"/>
      <c r="CP174" s="27"/>
      <c r="CQ174" s="27"/>
      <c r="EA174" s="27"/>
    </row>
    <row r="175" spans="4:131" x14ac:dyDescent="0.25">
      <c r="D175"/>
      <c r="E175"/>
      <c r="Q175" s="26"/>
      <c r="R175" s="26"/>
      <c r="Y175" s="26"/>
      <c r="Z175" s="26"/>
      <c r="AA175" s="26"/>
      <c r="AN175" s="26"/>
      <c r="BK175" s="26"/>
      <c r="BN175" s="27"/>
      <c r="CA175" s="27"/>
      <c r="CB175" s="27"/>
      <c r="CC175" s="27"/>
      <c r="CP175" s="27"/>
      <c r="CQ175" s="27"/>
      <c r="EA175" s="27"/>
    </row>
    <row r="176" spans="4:131" x14ac:dyDescent="0.25">
      <c r="D176"/>
      <c r="E176"/>
      <c r="Q176" s="26"/>
      <c r="R176" s="26"/>
      <c r="Y176" s="26"/>
      <c r="Z176" s="26"/>
      <c r="AA176" s="26"/>
      <c r="AN176" s="26"/>
      <c r="BK176" s="26"/>
      <c r="BN176" s="27"/>
      <c r="CA176" s="27"/>
      <c r="CB176" s="27"/>
      <c r="CC176" s="27"/>
      <c r="CP176" s="27"/>
      <c r="CQ176" s="27"/>
      <c r="EA176" s="27"/>
    </row>
    <row r="177" spans="4:131" x14ac:dyDescent="0.25">
      <c r="D177"/>
      <c r="E177"/>
      <c r="Q177" s="26"/>
      <c r="R177" s="26"/>
      <c r="Y177" s="26"/>
      <c r="Z177" s="26"/>
      <c r="AA177" s="26"/>
      <c r="AN177" s="26"/>
      <c r="BK177" s="26"/>
      <c r="BN177" s="27"/>
      <c r="CA177" s="27"/>
      <c r="CB177" s="27"/>
      <c r="CC177" s="27"/>
      <c r="CP177" s="27"/>
      <c r="CQ177" s="27"/>
      <c r="EA177" s="27"/>
    </row>
    <row r="178" spans="4:131" x14ac:dyDescent="0.25">
      <c r="D178"/>
      <c r="E178"/>
      <c r="Q178" s="26"/>
      <c r="R178" s="26"/>
      <c r="Y178" s="26"/>
      <c r="Z178" s="26"/>
      <c r="AA178" s="26"/>
      <c r="AN178" s="26"/>
      <c r="BK178" s="26"/>
      <c r="BN178" s="27"/>
      <c r="CA178" s="27"/>
      <c r="CB178" s="27"/>
      <c r="CC178" s="27"/>
      <c r="CP178" s="27"/>
      <c r="CQ178" s="27"/>
      <c r="EA178" s="27"/>
    </row>
    <row r="179" spans="4:131" x14ac:dyDescent="0.25">
      <c r="D179"/>
      <c r="E179"/>
      <c r="Q179" s="26"/>
      <c r="R179" s="26"/>
      <c r="Y179" s="26"/>
      <c r="Z179" s="26"/>
      <c r="AA179" s="26"/>
      <c r="AN179" s="26"/>
      <c r="BK179" s="26"/>
      <c r="BN179" s="27"/>
      <c r="CA179" s="27"/>
      <c r="CB179" s="27"/>
      <c r="CC179" s="27"/>
      <c r="CP179" s="27"/>
      <c r="CQ179" s="27"/>
      <c r="EA179" s="27"/>
    </row>
    <row r="180" spans="4:131" x14ac:dyDescent="0.25">
      <c r="D180"/>
      <c r="E180"/>
      <c r="Q180" s="26"/>
      <c r="R180" s="26"/>
      <c r="Y180" s="26"/>
      <c r="Z180" s="26"/>
      <c r="AA180" s="26"/>
      <c r="AN180" s="26"/>
      <c r="BK180" s="26"/>
      <c r="BN180" s="27"/>
      <c r="CA180" s="27"/>
      <c r="CB180" s="27"/>
      <c r="CC180" s="27"/>
      <c r="CP180" s="27"/>
      <c r="CQ180" s="27"/>
      <c r="EA180" s="27"/>
    </row>
    <row r="181" spans="4:131" x14ac:dyDescent="0.25">
      <c r="D181"/>
      <c r="E181"/>
      <c r="Q181" s="26"/>
      <c r="R181" s="26"/>
      <c r="Y181" s="26"/>
      <c r="Z181" s="26"/>
      <c r="AA181" s="26"/>
      <c r="AN181" s="26"/>
      <c r="BK181" s="26"/>
      <c r="BN181" s="27"/>
      <c r="CA181" s="27"/>
      <c r="CB181" s="27"/>
      <c r="CC181" s="27"/>
      <c r="CP181" s="27"/>
      <c r="CQ181" s="27"/>
      <c r="EA181" s="27"/>
    </row>
    <row r="182" spans="4:131" x14ac:dyDescent="0.25">
      <c r="D182"/>
      <c r="E182"/>
      <c r="Q182" s="26"/>
      <c r="R182" s="26"/>
      <c r="Y182" s="26"/>
      <c r="Z182" s="26"/>
      <c r="AA182" s="26"/>
      <c r="AN182" s="26"/>
      <c r="BK182" s="26"/>
      <c r="BN182" s="27"/>
      <c r="CA182" s="27"/>
      <c r="CB182" s="27"/>
      <c r="CC182" s="27"/>
      <c r="CP182" s="27"/>
      <c r="CQ182" s="27"/>
      <c r="EA182" s="27"/>
    </row>
    <row r="183" spans="4:131" x14ac:dyDescent="0.25">
      <c r="D183"/>
      <c r="E183"/>
      <c r="Q183" s="26"/>
      <c r="R183" s="26"/>
      <c r="Y183" s="26"/>
      <c r="Z183" s="26"/>
      <c r="AA183" s="26"/>
      <c r="AN183" s="26"/>
      <c r="BK183" s="26"/>
      <c r="BN183" s="27"/>
      <c r="CA183" s="27"/>
      <c r="CB183" s="27"/>
      <c r="CC183" s="27"/>
      <c r="CP183" s="27"/>
      <c r="CQ183" s="27"/>
      <c r="EA183" s="27"/>
    </row>
    <row r="184" spans="4:131" x14ac:dyDescent="0.25">
      <c r="D184"/>
      <c r="E184"/>
      <c r="Q184" s="26"/>
      <c r="R184" s="26"/>
      <c r="Y184" s="26"/>
      <c r="Z184" s="26"/>
      <c r="AA184" s="26"/>
      <c r="AN184" s="26"/>
      <c r="BK184" s="26"/>
      <c r="BN184" s="27"/>
      <c r="CA184" s="27"/>
      <c r="CB184" s="27"/>
      <c r="CC184" s="27"/>
      <c r="CP184" s="27"/>
      <c r="CQ184" s="27"/>
      <c r="EA184" s="27"/>
    </row>
    <row r="185" spans="4:131" x14ac:dyDescent="0.25">
      <c r="D185"/>
      <c r="E185"/>
      <c r="Q185" s="26"/>
      <c r="R185" s="26"/>
      <c r="Y185" s="26"/>
      <c r="Z185" s="26"/>
      <c r="AA185" s="26"/>
      <c r="AN185" s="26"/>
      <c r="BK185" s="26"/>
      <c r="BN185" s="27"/>
      <c r="CA185" s="27"/>
      <c r="CB185" s="27"/>
      <c r="CC185" s="27"/>
      <c r="CP185" s="27"/>
      <c r="CQ185" s="27"/>
      <c r="EA185" s="27"/>
    </row>
    <row r="186" spans="4:131" x14ac:dyDescent="0.25">
      <c r="D186"/>
      <c r="E186"/>
      <c r="Q186" s="26"/>
      <c r="R186" s="26"/>
      <c r="Y186" s="26"/>
      <c r="Z186" s="26"/>
      <c r="AA186" s="26"/>
      <c r="AN186" s="26"/>
      <c r="BK186" s="26"/>
      <c r="BN186" s="27"/>
      <c r="CA186" s="27"/>
      <c r="CB186" s="27"/>
      <c r="CC186" s="27"/>
      <c r="CP186" s="27"/>
      <c r="CQ186" s="27"/>
      <c r="EA186" s="27"/>
    </row>
    <row r="187" spans="4:131" x14ac:dyDescent="0.25">
      <c r="D187"/>
      <c r="E187"/>
      <c r="Q187" s="26"/>
      <c r="R187" s="26"/>
      <c r="Y187" s="26"/>
      <c r="Z187" s="26"/>
      <c r="AA187" s="26"/>
      <c r="AN187" s="26"/>
      <c r="BK187" s="26"/>
      <c r="BN187" s="27"/>
      <c r="CA187" s="27"/>
      <c r="CB187" s="27"/>
      <c r="CC187" s="27"/>
      <c r="CP187" s="27"/>
      <c r="CQ187" s="27"/>
      <c r="EA187" s="27"/>
    </row>
    <row r="188" spans="4:131" x14ac:dyDescent="0.25">
      <c r="D188"/>
      <c r="E188"/>
      <c r="Q188" s="26"/>
      <c r="R188" s="26"/>
      <c r="Y188" s="26"/>
      <c r="Z188" s="26"/>
      <c r="AA188" s="26"/>
      <c r="AN188" s="26"/>
      <c r="BK188" s="26"/>
      <c r="BN188" s="27"/>
      <c r="CA188" s="27"/>
      <c r="CB188" s="27"/>
      <c r="CC188" s="27"/>
      <c r="CP188" s="27"/>
      <c r="CQ188" s="27"/>
      <c r="EA188" s="27"/>
    </row>
    <row r="189" spans="4:131" x14ac:dyDescent="0.25">
      <c r="D189"/>
      <c r="E189"/>
      <c r="Q189" s="26"/>
      <c r="R189" s="26"/>
      <c r="Y189" s="26"/>
      <c r="Z189" s="26"/>
      <c r="AA189" s="26"/>
      <c r="AN189" s="26"/>
      <c r="BK189" s="26"/>
      <c r="BN189" s="27"/>
      <c r="CA189" s="27"/>
      <c r="CB189" s="27"/>
      <c r="CC189" s="27"/>
      <c r="CP189" s="27"/>
      <c r="CQ189" s="27"/>
      <c r="EA189" s="27"/>
    </row>
    <row r="190" spans="4:131" x14ac:dyDescent="0.25">
      <c r="D190"/>
      <c r="E190"/>
      <c r="Q190" s="26"/>
      <c r="R190" s="26"/>
      <c r="Y190" s="26"/>
      <c r="Z190" s="26"/>
      <c r="AA190" s="26"/>
      <c r="AN190" s="26"/>
      <c r="BK190" s="26"/>
      <c r="BN190" s="27"/>
      <c r="CA190" s="27"/>
      <c r="CB190" s="27"/>
      <c r="CC190" s="27"/>
      <c r="CP190" s="27"/>
      <c r="CQ190" s="27"/>
      <c r="EA190" s="27"/>
    </row>
    <row r="191" spans="4:131" x14ac:dyDescent="0.25">
      <c r="D191"/>
      <c r="E191"/>
      <c r="Q191" s="26"/>
      <c r="R191" s="26"/>
      <c r="Y191" s="26"/>
      <c r="Z191" s="26"/>
      <c r="AA191" s="26"/>
      <c r="AN191" s="26"/>
      <c r="BK191" s="26"/>
      <c r="BN191" s="27"/>
      <c r="CA191" s="27"/>
      <c r="CB191" s="27"/>
      <c r="CC191" s="27"/>
      <c r="CP191" s="27"/>
      <c r="CQ191" s="27"/>
      <c r="EA191" s="27"/>
    </row>
    <row r="192" spans="4:131" x14ac:dyDescent="0.25">
      <c r="D192"/>
      <c r="E192"/>
      <c r="Q192" s="26"/>
      <c r="R192" s="26"/>
      <c r="Y192" s="26"/>
      <c r="Z192" s="26"/>
      <c r="AA192" s="26"/>
      <c r="AN192" s="26"/>
      <c r="BK192" s="26"/>
      <c r="BN192" s="27"/>
      <c r="CA192" s="27"/>
      <c r="CB192" s="27"/>
      <c r="CC192" s="27"/>
      <c r="CP192" s="27"/>
      <c r="CQ192" s="27"/>
      <c r="EA192" s="27"/>
    </row>
    <row r="193" spans="4:131" x14ac:dyDescent="0.25">
      <c r="D193"/>
      <c r="E193"/>
      <c r="Q193" s="26"/>
      <c r="R193" s="26"/>
      <c r="Y193" s="26"/>
      <c r="Z193" s="26"/>
      <c r="AA193" s="26"/>
      <c r="AN193" s="26"/>
      <c r="BK193" s="26"/>
      <c r="BN193" s="27"/>
      <c r="CA193" s="27"/>
      <c r="CB193" s="27"/>
      <c r="CC193" s="27"/>
      <c r="CP193" s="27"/>
      <c r="CQ193" s="27"/>
      <c r="EA193" s="27"/>
    </row>
    <row r="194" spans="4:131" x14ac:dyDescent="0.25">
      <c r="D194"/>
      <c r="E194"/>
      <c r="Q194" s="26"/>
      <c r="R194" s="26"/>
      <c r="Y194" s="26"/>
      <c r="Z194" s="26"/>
      <c r="AA194" s="26"/>
      <c r="AN194" s="26"/>
      <c r="BK194" s="26"/>
      <c r="BN194" s="27"/>
      <c r="CA194" s="27"/>
      <c r="CB194" s="27"/>
      <c r="CC194" s="27"/>
      <c r="CP194" s="27"/>
      <c r="CQ194" s="27"/>
      <c r="EA194" s="27"/>
    </row>
    <row r="195" spans="4:131" x14ac:dyDescent="0.25">
      <c r="D195"/>
      <c r="E195"/>
      <c r="Q195" s="26"/>
      <c r="R195" s="26"/>
      <c r="Y195" s="26"/>
      <c r="Z195" s="26"/>
      <c r="AA195" s="26"/>
      <c r="AN195" s="26"/>
      <c r="BK195" s="26"/>
      <c r="BN195" s="27"/>
      <c r="CA195" s="27"/>
      <c r="CB195" s="27"/>
      <c r="CC195" s="27"/>
      <c r="CP195" s="27"/>
      <c r="CQ195" s="27"/>
      <c r="EA195" s="27"/>
    </row>
    <row r="196" spans="4:131" x14ac:dyDescent="0.25">
      <c r="D196"/>
      <c r="E196"/>
      <c r="Q196" s="26"/>
      <c r="R196" s="26"/>
      <c r="Y196" s="26"/>
      <c r="Z196" s="26"/>
      <c r="AA196" s="26"/>
      <c r="AN196" s="26"/>
      <c r="BK196" s="26"/>
      <c r="BN196" s="27"/>
      <c r="CA196" s="27"/>
      <c r="CB196" s="27"/>
      <c r="CC196" s="27"/>
      <c r="CP196" s="27"/>
      <c r="CQ196" s="27"/>
      <c r="EA196" s="27"/>
    </row>
    <row r="197" spans="4:131" x14ac:dyDescent="0.25">
      <c r="D197"/>
      <c r="E197"/>
      <c r="Q197" s="26"/>
      <c r="R197" s="26"/>
      <c r="Y197" s="26"/>
      <c r="Z197" s="26"/>
      <c r="AA197" s="26"/>
      <c r="AN197" s="26"/>
      <c r="BK197" s="26"/>
      <c r="BN197" s="27"/>
      <c r="CA197" s="27"/>
      <c r="CB197" s="27"/>
      <c r="CC197" s="27"/>
      <c r="CP197" s="27"/>
      <c r="CQ197" s="27"/>
      <c r="EA197" s="27"/>
    </row>
    <row r="198" spans="4:131" x14ac:dyDescent="0.25">
      <c r="D198"/>
      <c r="E198"/>
      <c r="Q198" s="26"/>
      <c r="R198" s="26"/>
      <c r="Y198" s="26"/>
      <c r="Z198" s="26"/>
      <c r="AA198" s="26"/>
      <c r="AN198" s="26"/>
      <c r="BK198" s="26"/>
      <c r="BN198" s="27"/>
      <c r="CA198" s="27"/>
      <c r="CB198" s="27"/>
      <c r="CC198" s="27"/>
      <c r="CP198" s="27"/>
      <c r="CQ198" s="27"/>
      <c r="EA198" s="27"/>
    </row>
    <row r="199" spans="4:131" x14ac:dyDescent="0.25">
      <c r="D199"/>
      <c r="E199"/>
      <c r="Q199" s="26"/>
      <c r="R199" s="26"/>
      <c r="Y199" s="26"/>
      <c r="Z199" s="26"/>
      <c r="AA199" s="26"/>
      <c r="AN199" s="26"/>
      <c r="BK199" s="26"/>
      <c r="BN199" s="27"/>
      <c r="CA199" s="27"/>
      <c r="CB199" s="27"/>
      <c r="CC199" s="27"/>
      <c r="CP199" s="27"/>
      <c r="CQ199" s="27"/>
      <c r="EA199" s="27"/>
    </row>
    <row r="200" spans="4:131" x14ac:dyDescent="0.25">
      <c r="D200"/>
      <c r="E200"/>
      <c r="Q200" s="26"/>
      <c r="R200" s="26"/>
      <c r="Y200" s="26"/>
      <c r="Z200" s="26"/>
      <c r="AA200" s="26"/>
      <c r="AN200" s="26"/>
      <c r="BK200" s="26"/>
      <c r="BN200" s="27"/>
      <c r="CA200" s="27"/>
      <c r="CB200" s="27"/>
      <c r="CC200" s="27"/>
      <c r="CP200" s="27"/>
      <c r="CQ200" s="27"/>
      <c r="EA200" s="27"/>
    </row>
    <row r="201" spans="4:131" x14ac:dyDescent="0.25">
      <c r="D201"/>
      <c r="E201"/>
      <c r="Q201" s="26"/>
      <c r="R201" s="26"/>
      <c r="Y201" s="26"/>
      <c r="Z201" s="26"/>
      <c r="AA201" s="26"/>
      <c r="AN201" s="26"/>
      <c r="BK201" s="26"/>
      <c r="BN201" s="27"/>
      <c r="CA201" s="27"/>
      <c r="CB201" s="27"/>
      <c r="CC201" s="27"/>
      <c r="CP201" s="27"/>
      <c r="CQ201" s="27"/>
      <c r="EA201" s="27"/>
    </row>
    <row r="202" spans="4:131" x14ac:dyDescent="0.25">
      <c r="D202"/>
      <c r="E202"/>
      <c r="Q202" s="26"/>
      <c r="R202" s="26"/>
      <c r="Y202" s="26"/>
      <c r="Z202" s="26"/>
      <c r="AA202" s="26"/>
      <c r="AN202" s="26"/>
      <c r="BK202" s="26"/>
      <c r="BN202" s="27"/>
      <c r="CA202" s="27"/>
      <c r="CB202" s="27"/>
      <c r="CC202" s="27"/>
      <c r="CP202" s="27"/>
      <c r="CQ202" s="27"/>
      <c r="EA202" s="27"/>
    </row>
    <row r="203" spans="4:131" x14ac:dyDescent="0.25">
      <c r="D203"/>
      <c r="E203"/>
      <c r="Q203" s="26"/>
      <c r="R203" s="26"/>
      <c r="Y203" s="26"/>
      <c r="Z203" s="26"/>
      <c r="AA203" s="26"/>
      <c r="AN203" s="26"/>
      <c r="BK203" s="26"/>
      <c r="BN203" s="27"/>
      <c r="CA203" s="27"/>
      <c r="CB203" s="27"/>
      <c r="CC203" s="27"/>
      <c r="CP203" s="27"/>
      <c r="CQ203" s="27"/>
      <c r="EA203" s="27"/>
    </row>
    <row r="204" spans="4:131" x14ac:dyDescent="0.25">
      <c r="D204"/>
      <c r="E204"/>
      <c r="Q204" s="26"/>
      <c r="R204" s="26"/>
      <c r="Y204" s="26"/>
      <c r="Z204" s="26"/>
      <c r="AA204" s="26"/>
      <c r="AN204" s="26"/>
      <c r="BK204" s="26"/>
      <c r="BN204" s="27"/>
      <c r="CA204" s="27"/>
      <c r="CB204" s="27"/>
      <c r="CC204" s="27"/>
      <c r="CP204" s="27"/>
      <c r="CQ204" s="27"/>
      <c r="EA204" s="27"/>
    </row>
    <row r="205" spans="4:131" x14ac:dyDescent="0.25">
      <c r="D205"/>
      <c r="E205"/>
      <c r="Q205" s="26"/>
      <c r="R205" s="26"/>
      <c r="Y205" s="26"/>
      <c r="Z205" s="26"/>
      <c r="AA205" s="26"/>
      <c r="AN205" s="26"/>
      <c r="BK205" s="26"/>
      <c r="BN205" s="27"/>
      <c r="CA205" s="27"/>
      <c r="CB205" s="27"/>
      <c r="CC205" s="27"/>
      <c r="CP205" s="27"/>
      <c r="CQ205" s="27"/>
      <c r="EA205" s="27"/>
    </row>
    <row r="206" spans="4:131" x14ac:dyDescent="0.25">
      <c r="D206"/>
      <c r="E206"/>
      <c r="Q206" s="26"/>
      <c r="R206" s="26"/>
      <c r="Y206" s="26"/>
      <c r="Z206" s="26"/>
      <c r="AA206" s="26"/>
      <c r="AN206" s="26"/>
      <c r="BK206" s="26"/>
      <c r="BN206" s="27"/>
      <c r="CA206" s="27"/>
      <c r="CB206" s="27"/>
      <c r="CC206" s="27"/>
      <c r="CP206" s="27"/>
      <c r="CQ206" s="27"/>
      <c r="EA206" s="27"/>
    </row>
    <row r="207" spans="4:131" x14ac:dyDescent="0.25">
      <c r="D207"/>
      <c r="E207"/>
      <c r="Q207" s="26"/>
      <c r="R207" s="26"/>
      <c r="Y207" s="26"/>
      <c r="Z207" s="26"/>
      <c r="AA207" s="26"/>
      <c r="AN207" s="26"/>
      <c r="BK207" s="26"/>
      <c r="BN207" s="27"/>
      <c r="CA207" s="27"/>
      <c r="CB207" s="27"/>
      <c r="CC207" s="27"/>
      <c r="CP207" s="27"/>
      <c r="CQ207" s="27"/>
      <c r="EA207" s="27"/>
    </row>
    <row r="208" spans="4:131" x14ac:dyDescent="0.25">
      <c r="D208"/>
      <c r="E208"/>
      <c r="Q208" s="26"/>
      <c r="R208" s="26"/>
      <c r="Y208" s="26"/>
      <c r="Z208" s="26"/>
      <c r="AA208" s="26"/>
      <c r="AN208" s="26"/>
      <c r="BK208" s="26"/>
      <c r="BN208" s="27"/>
      <c r="CA208" s="27"/>
      <c r="CB208" s="27"/>
      <c r="CC208" s="27"/>
      <c r="CP208" s="27"/>
      <c r="CQ208" s="27"/>
      <c r="EA208" s="27"/>
    </row>
    <row r="209" spans="4:131" x14ac:dyDescent="0.25">
      <c r="D209"/>
      <c r="E209"/>
      <c r="Q209" s="26"/>
      <c r="R209" s="26"/>
      <c r="Y209" s="26"/>
      <c r="Z209" s="26"/>
      <c r="AA209" s="26"/>
      <c r="AN209" s="26"/>
      <c r="BK209" s="26"/>
      <c r="BN209" s="27"/>
      <c r="CA209" s="27"/>
      <c r="CB209" s="27"/>
      <c r="CC209" s="27"/>
      <c r="CP209" s="27"/>
      <c r="CQ209" s="27"/>
      <c r="EA209" s="27"/>
    </row>
    <row r="210" spans="4:131" x14ac:dyDescent="0.25">
      <c r="D210"/>
      <c r="E210"/>
      <c r="Q210" s="26"/>
      <c r="R210" s="26"/>
      <c r="Y210" s="26"/>
      <c r="Z210" s="26"/>
      <c r="AA210" s="26"/>
      <c r="AN210" s="26"/>
      <c r="BK210" s="26"/>
      <c r="BN210" s="27"/>
      <c r="CA210" s="27"/>
      <c r="CB210" s="27"/>
      <c r="CC210" s="27"/>
      <c r="CP210" s="27"/>
      <c r="CQ210" s="27"/>
      <c r="EA210" s="27"/>
    </row>
    <row r="211" spans="4:131" x14ac:dyDescent="0.25">
      <c r="D211"/>
      <c r="E211"/>
      <c r="Q211" s="26"/>
      <c r="R211" s="26"/>
      <c r="Y211" s="26"/>
      <c r="Z211" s="26"/>
      <c r="AA211" s="26"/>
      <c r="AN211" s="26"/>
      <c r="BK211" s="26"/>
      <c r="BN211" s="27"/>
      <c r="CA211" s="27"/>
      <c r="CB211" s="27"/>
      <c r="CC211" s="27"/>
      <c r="CP211" s="27"/>
      <c r="CQ211" s="27"/>
      <c r="EA211" s="27"/>
    </row>
    <row r="212" spans="4:131" x14ac:dyDescent="0.25">
      <c r="D212"/>
      <c r="E212"/>
      <c r="Q212" s="26"/>
      <c r="R212" s="26"/>
      <c r="Y212" s="26"/>
      <c r="Z212" s="26"/>
      <c r="AA212" s="26"/>
      <c r="AN212" s="26"/>
      <c r="BK212" s="26"/>
      <c r="BN212" s="27"/>
      <c r="CA212" s="27"/>
      <c r="CB212" s="27"/>
      <c r="CC212" s="27"/>
      <c r="CP212" s="27"/>
      <c r="CQ212" s="27"/>
      <c r="EA212" s="27"/>
    </row>
    <row r="213" spans="4:131" x14ac:dyDescent="0.25">
      <c r="D213"/>
      <c r="E213"/>
      <c r="Q213" s="26"/>
      <c r="R213" s="26"/>
      <c r="Y213" s="26"/>
      <c r="Z213" s="26"/>
      <c r="AA213" s="26"/>
      <c r="AN213" s="26"/>
      <c r="BK213" s="26"/>
      <c r="BN213" s="27"/>
      <c r="CA213" s="27"/>
      <c r="CB213" s="27"/>
      <c r="CC213" s="27"/>
      <c r="CP213" s="27"/>
      <c r="CQ213" s="27"/>
      <c r="EA213" s="27"/>
    </row>
    <row r="214" spans="4:131" x14ac:dyDescent="0.25">
      <c r="D214"/>
      <c r="E214"/>
      <c r="Q214" s="26"/>
      <c r="R214" s="26"/>
      <c r="Y214" s="26"/>
      <c r="Z214" s="26"/>
      <c r="AA214" s="26"/>
      <c r="AN214" s="26"/>
      <c r="BK214" s="26"/>
      <c r="BN214" s="27"/>
      <c r="CA214" s="27"/>
      <c r="CB214" s="27"/>
      <c r="CC214" s="27"/>
      <c r="CP214" s="27"/>
      <c r="CQ214" s="27"/>
      <c r="EA214" s="27"/>
    </row>
    <row r="215" spans="4:131" x14ac:dyDescent="0.25">
      <c r="D215"/>
      <c r="E215"/>
      <c r="Q215" s="26"/>
      <c r="R215" s="26"/>
      <c r="Y215" s="26"/>
      <c r="Z215" s="26"/>
      <c r="AA215" s="26"/>
      <c r="AN215" s="26"/>
      <c r="BK215" s="26"/>
      <c r="BN215" s="27"/>
      <c r="CA215" s="27"/>
      <c r="CB215" s="27"/>
      <c r="CC215" s="27"/>
      <c r="CP215" s="27"/>
      <c r="CQ215" s="27"/>
      <c r="EA215" s="27"/>
    </row>
    <row r="216" spans="4:131" x14ac:dyDescent="0.25">
      <c r="D216"/>
      <c r="E216"/>
      <c r="Q216" s="26"/>
      <c r="R216" s="26"/>
      <c r="Y216" s="26"/>
      <c r="Z216" s="26"/>
      <c r="AA216" s="26"/>
      <c r="AN216" s="26"/>
      <c r="BK216" s="26"/>
      <c r="BN216" s="27"/>
      <c r="CA216" s="27"/>
      <c r="CB216" s="27"/>
      <c r="CC216" s="27"/>
      <c r="CP216" s="27"/>
      <c r="CQ216" s="27"/>
      <c r="EA216" s="27"/>
    </row>
    <row r="217" spans="4:131" x14ac:dyDescent="0.25">
      <c r="D217"/>
      <c r="E217"/>
      <c r="Q217" s="26"/>
      <c r="R217" s="26"/>
      <c r="Y217" s="26"/>
      <c r="Z217" s="26"/>
      <c r="AA217" s="26"/>
      <c r="AN217" s="26"/>
      <c r="BK217" s="26"/>
      <c r="BN217" s="27"/>
      <c r="CA217" s="27"/>
      <c r="CB217" s="27"/>
      <c r="CC217" s="27"/>
      <c r="CP217" s="27"/>
      <c r="CQ217" s="27"/>
      <c r="EA217" s="27"/>
    </row>
    <row r="218" spans="4:131" x14ac:dyDescent="0.25">
      <c r="D218"/>
      <c r="E218"/>
      <c r="Q218" s="26"/>
      <c r="R218" s="26"/>
      <c r="Y218" s="26"/>
      <c r="Z218" s="26"/>
      <c r="AA218" s="26"/>
      <c r="AN218" s="26"/>
      <c r="BK218" s="26"/>
      <c r="BN218" s="27"/>
      <c r="CA218" s="27"/>
      <c r="CB218" s="27"/>
      <c r="CC218" s="27"/>
      <c r="CP218" s="27"/>
      <c r="CQ218" s="27"/>
      <c r="EA218" s="27"/>
    </row>
    <row r="219" spans="4:131" x14ac:dyDescent="0.25">
      <c r="D219"/>
      <c r="E219"/>
      <c r="Q219" s="26"/>
      <c r="R219" s="26"/>
      <c r="Y219" s="26"/>
      <c r="Z219" s="26"/>
      <c r="AA219" s="26"/>
      <c r="AN219" s="26"/>
      <c r="BK219" s="26"/>
      <c r="BN219" s="27"/>
      <c r="CA219" s="27"/>
      <c r="CB219" s="27"/>
      <c r="CC219" s="27"/>
      <c r="CP219" s="27"/>
      <c r="CQ219" s="27"/>
      <c r="EA219" s="27"/>
    </row>
    <row r="220" spans="4:131" x14ac:dyDescent="0.25">
      <c r="D220"/>
      <c r="E220"/>
      <c r="Q220" s="26"/>
      <c r="R220" s="26"/>
      <c r="Y220" s="26"/>
      <c r="Z220" s="26"/>
      <c r="AA220" s="26"/>
      <c r="AN220" s="26"/>
      <c r="BK220" s="26"/>
      <c r="BN220" s="27"/>
      <c r="CA220" s="27"/>
      <c r="CB220" s="27"/>
      <c r="CC220" s="27"/>
      <c r="CP220" s="27"/>
      <c r="CQ220" s="27"/>
      <c r="EA220" s="27"/>
    </row>
    <row r="221" spans="4:131" x14ac:dyDescent="0.25">
      <c r="D221"/>
      <c r="E221"/>
      <c r="Q221" s="26"/>
      <c r="R221" s="26"/>
      <c r="Y221" s="26"/>
      <c r="Z221" s="26"/>
      <c r="AA221" s="26"/>
      <c r="AN221" s="26"/>
      <c r="BK221" s="26"/>
      <c r="BN221" s="27"/>
      <c r="CA221" s="27"/>
      <c r="CB221" s="27"/>
      <c r="CC221" s="27"/>
      <c r="CP221" s="27"/>
      <c r="CQ221" s="27"/>
      <c r="EA221" s="27"/>
    </row>
    <row r="222" spans="4:131" x14ac:dyDescent="0.25">
      <c r="D222"/>
      <c r="E222"/>
      <c r="Q222" s="26"/>
      <c r="R222" s="26"/>
      <c r="Y222" s="26"/>
      <c r="Z222" s="26"/>
      <c r="AA222" s="26"/>
      <c r="AN222" s="26"/>
      <c r="BK222" s="26"/>
      <c r="BN222" s="27"/>
      <c r="CA222" s="27"/>
      <c r="CB222" s="27"/>
      <c r="CC222" s="27"/>
      <c r="CP222" s="27"/>
      <c r="CQ222" s="27"/>
      <c r="EA222" s="27"/>
    </row>
    <row r="223" spans="4:131" x14ac:dyDescent="0.25">
      <c r="D223"/>
      <c r="E223"/>
      <c r="Q223" s="26"/>
      <c r="R223" s="26"/>
      <c r="Y223" s="26"/>
      <c r="Z223" s="26"/>
      <c r="AA223" s="26"/>
      <c r="AN223" s="26"/>
      <c r="BK223" s="26"/>
      <c r="BN223" s="27"/>
      <c r="CA223" s="27"/>
      <c r="CB223" s="27"/>
      <c r="CC223" s="27"/>
      <c r="CP223" s="27"/>
      <c r="CQ223" s="27"/>
      <c r="EA223" s="27"/>
    </row>
    <row r="224" spans="4:131" x14ac:dyDescent="0.25">
      <c r="D224"/>
      <c r="E224"/>
      <c r="Q224" s="26"/>
      <c r="R224" s="26"/>
      <c r="Y224" s="26"/>
      <c r="Z224" s="26"/>
      <c r="AA224" s="26"/>
      <c r="AN224" s="26"/>
      <c r="BK224" s="26"/>
      <c r="BN224" s="27"/>
      <c r="CA224" s="27"/>
      <c r="CB224" s="27"/>
      <c r="CC224" s="27"/>
      <c r="CP224" s="27"/>
      <c r="CQ224" s="27"/>
      <c r="EA224" s="27"/>
    </row>
    <row r="225" spans="4:131" x14ac:dyDescent="0.25">
      <c r="D225"/>
      <c r="E225"/>
      <c r="Q225" s="26"/>
      <c r="R225" s="26"/>
      <c r="Y225" s="26"/>
      <c r="Z225" s="26"/>
      <c r="AA225" s="26"/>
      <c r="AN225" s="26"/>
      <c r="BK225" s="26"/>
      <c r="BN225" s="27"/>
      <c r="CA225" s="27"/>
      <c r="CB225" s="27"/>
      <c r="CC225" s="27"/>
      <c r="CP225" s="27"/>
      <c r="CQ225" s="27"/>
      <c r="EA225" s="27"/>
    </row>
    <row r="226" spans="4:131" x14ac:dyDescent="0.25">
      <c r="D226"/>
      <c r="E226"/>
      <c r="Q226" s="26"/>
      <c r="R226" s="26"/>
      <c r="Y226" s="26"/>
      <c r="Z226" s="26"/>
      <c r="AA226" s="26"/>
      <c r="AN226" s="26"/>
      <c r="BK226" s="26"/>
      <c r="BN226" s="27"/>
      <c r="CA226" s="27"/>
      <c r="CB226" s="27"/>
      <c r="CC226" s="27"/>
      <c r="CP226" s="27"/>
      <c r="CQ226" s="27"/>
      <c r="EA226" s="27"/>
    </row>
    <row r="227" spans="4:131" x14ac:dyDescent="0.25">
      <c r="D227"/>
      <c r="E227"/>
      <c r="Q227" s="26"/>
      <c r="R227" s="26"/>
      <c r="Y227" s="26"/>
      <c r="Z227" s="26"/>
      <c r="AA227" s="26"/>
      <c r="AN227" s="26"/>
      <c r="BK227" s="26"/>
      <c r="BN227" s="27"/>
      <c r="CA227" s="27"/>
      <c r="CB227" s="27"/>
      <c r="CC227" s="27"/>
      <c r="CP227" s="27"/>
      <c r="CQ227" s="27"/>
      <c r="EA227" s="27"/>
    </row>
    <row r="228" spans="4:131" x14ac:dyDescent="0.25">
      <c r="D228"/>
      <c r="E228"/>
      <c r="Q228" s="26"/>
      <c r="R228" s="26"/>
      <c r="Y228" s="26"/>
      <c r="Z228" s="26"/>
      <c r="AA228" s="26"/>
      <c r="AN228" s="26"/>
      <c r="BK228" s="26"/>
      <c r="BN228" s="27"/>
      <c r="CA228" s="27"/>
      <c r="CB228" s="27"/>
      <c r="CC228" s="27"/>
      <c r="CP228" s="27"/>
      <c r="CQ228" s="27"/>
      <c r="EA228" s="27"/>
    </row>
    <row r="229" spans="4:131" x14ac:dyDescent="0.25">
      <c r="D229"/>
      <c r="E229"/>
      <c r="Q229" s="26"/>
      <c r="R229" s="26"/>
      <c r="Y229" s="26"/>
      <c r="Z229" s="26"/>
      <c r="AA229" s="26"/>
      <c r="AN229" s="26"/>
      <c r="BK229" s="26"/>
      <c r="BN229" s="27"/>
      <c r="CA229" s="27"/>
      <c r="CB229" s="27"/>
      <c r="CC229" s="27"/>
      <c r="CP229" s="27"/>
      <c r="CQ229" s="27"/>
      <c r="EA229" s="27"/>
    </row>
    <row r="230" spans="4:131" x14ac:dyDescent="0.25">
      <c r="D230"/>
      <c r="E230"/>
      <c r="Q230" s="26"/>
      <c r="R230" s="26"/>
      <c r="Y230" s="26"/>
      <c r="Z230" s="26"/>
      <c r="AA230" s="26"/>
      <c r="AN230" s="26"/>
      <c r="BK230" s="26"/>
      <c r="BN230" s="27"/>
      <c r="CA230" s="27"/>
      <c r="CB230" s="27"/>
      <c r="CC230" s="27"/>
      <c r="CP230" s="27"/>
      <c r="CQ230" s="27"/>
      <c r="EA230" s="27"/>
    </row>
    <row r="231" spans="4:131" x14ac:dyDescent="0.25">
      <c r="D231"/>
      <c r="E231"/>
      <c r="Q231" s="26"/>
      <c r="R231" s="26"/>
      <c r="Y231" s="26"/>
      <c r="Z231" s="26"/>
      <c r="AA231" s="26"/>
      <c r="AN231" s="26"/>
      <c r="BK231" s="26"/>
      <c r="BN231" s="27"/>
      <c r="CA231" s="27"/>
      <c r="CB231" s="27"/>
      <c r="CC231" s="27"/>
      <c r="CP231" s="27"/>
      <c r="CQ231" s="27"/>
      <c r="EA231" s="27"/>
    </row>
    <row r="232" spans="4:131" x14ac:dyDescent="0.25">
      <c r="D232"/>
      <c r="E232"/>
      <c r="Q232" s="26"/>
      <c r="R232" s="26"/>
      <c r="Y232" s="26"/>
      <c r="Z232" s="26"/>
      <c r="AA232" s="26"/>
      <c r="AN232" s="26"/>
      <c r="BK232" s="26"/>
      <c r="BN232" s="27"/>
      <c r="CA232" s="27"/>
      <c r="CB232" s="27"/>
      <c r="CC232" s="27"/>
      <c r="CP232" s="27"/>
      <c r="CQ232" s="27"/>
      <c r="EA232" s="27"/>
    </row>
    <row r="233" spans="4:131" x14ac:dyDescent="0.25">
      <c r="D233"/>
      <c r="E233"/>
      <c r="Q233" s="26"/>
      <c r="R233" s="26"/>
      <c r="Y233" s="26"/>
      <c r="Z233" s="26"/>
      <c r="AA233" s="26"/>
      <c r="AN233" s="26"/>
      <c r="BK233" s="26"/>
      <c r="BN233" s="27"/>
      <c r="CA233" s="27"/>
      <c r="CB233" s="27"/>
      <c r="CC233" s="27"/>
      <c r="CP233" s="27"/>
      <c r="CQ233" s="27"/>
      <c r="EA233" s="27"/>
    </row>
    <row r="234" spans="4:131" x14ac:dyDescent="0.25">
      <c r="D234"/>
      <c r="E234"/>
      <c r="Q234" s="26"/>
      <c r="R234" s="26"/>
      <c r="Y234" s="26"/>
      <c r="Z234" s="26"/>
      <c r="AA234" s="26"/>
      <c r="AN234" s="26"/>
      <c r="BK234" s="26"/>
      <c r="BN234" s="27"/>
      <c r="CA234" s="27"/>
      <c r="CB234" s="27"/>
      <c r="CC234" s="27"/>
      <c r="CP234" s="27"/>
      <c r="CQ234" s="27"/>
      <c r="EA234" s="27"/>
    </row>
    <row r="235" spans="4:131" x14ac:dyDescent="0.25">
      <c r="D235"/>
      <c r="E235"/>
      <c r="Q235" s="26"/>
      <c r="R235" s="26"/>
      <c r="Y235" s="26"/>
      <c r="Z235" s="26"/>
      <c r="AA235" s="26"/>
      <c r="AN235" s="26"/>
      <c r="BK235" s="26"/>
      <c r="BN235" s="27"/>
      <c r="CA235" s="27"/>
      <c r="CB235" s="27"/>
      <c r="CC235" s="27"/>
      <c r="CP235" s="27"/>
      <c r="CQ235" s="27"/>
      <c r="EA235" s="27"/>
    </row>
    <row r="236" spans="4:131" x14ac:dyDescent="0.25">
      <c r="D236"/>
      <c r="E236"/>
      <c r="Q236" s="26"/>
      <c r="R236" s="26"/>
      <c r="Y236" s="26"/>
      <c r="Z236" s="26"/>
      <c r="AA236" s="26"/>
      <c r="AN236" s="26"/>
      <c r="BK236" s="26"/>
      <c r="BN236" s="27"/>
      <c r="CA236" s="27"/>
      <c r="CB236" s="27"/>
      <c r="CC236" s="27"/>
      <c r="CP236" s="27"/>
      <c r="CQ236" s="27"/>
      <c r="EA236" s="27"/>
    </row>
    <row r="237" spans="4:131" x14ac:dyDescent="0.25">
      <c r="D237"/>
      <c r="E237"/>
      <c r="Q237" s="26"/>
      <c r="R237" s="26"/>
      <c r="Y237" s="26"/>
      <c r="Z237" s="26"/>
      <c r="AA237" s="26"/>
      <c r="AN237" s="26"/>
      <c r="BK237" s="26"/>
      <c r="BN237" s="27"/>
      <c r="CA237" s="27"/>
      <c r="CB237" s="27"/>
      <c r="CC237" s="27"/>
      <c r="CP237" s="27"/>
      <c r="CQ237" s="27"/>
      <c r="EA237" s="27"/>
    </row>
    <row r="238" spans="4:131" x14ac:dyDescent="0.25">
      <c r="D238"/>
      <c r="E238"/>
      <c r="Q238" s="26"/>
      <c r="R238" s="26"/>
      <c r="Y238" s="26"/>
      <c r="Z238" s="26"/>
      <c r="AA238" s="26"/>
      <c r="AN238" s="26"/>
      <c r="BK238" s="26"/>
      <c r="BN238" s="27"/>
      <c r="CA238" s="27"/>
      <c r="CB238" s="27"/>
      <c r="CC238" s="27"/>
      <c r="CP238" s="27"/>
      <c r="CQ238" s="27"/>
      <c r="EA238" s="27"/>
    </row>
    <row r="239" spans="4:131" x14ac:dyDescent="0.25">
      <c r="D239"/>
      <c r="E239"/>
      <c r="Q239" s="26"/>
      <c r="R239" s="26"/>
      <c r="Y239" s="26"/>
      <c r="Z239" s="26"/>
      <c r="AA239" s="26"/>
      <c r="AN239" s="26"/>
      <c r="BK239" s="26"/>
      <c r="BN239" s="27"/>
      <c r="CA239" s="27"/>
      <c r="CB239" s="27"/>
      <c r="CC239" s="27"/>
      <c r="CP239" s="27"/>
      <c r="CQ239" s="27"/>
      <c r="EA239" s="27"/>
    </row>
    <row r="240" spans="4:131" x14ac:dyDescent="0.25">
      <c r="D240"/>
      <c r="E240"/>
      <c r="Q240" s="26"/>
      <c r="R240" s="26"/>
      <c r="Y240" s="26"/>
      <c r="Z240" s="26"/>
      <c r="AA240" s="26"/>
      <c r="AN240" s="26"/>
      <c r="BK240" s="26"/>
      <c r="BN240" s="27"/>
      <c r="CA240" s="27"/>
      <c r="CB240" s="27"/>
      <c r="CC240" s="27"/>
      <c r="CP240" s="27"/>
      <c r="CQ240" s="27"/>
      <c r="EA240" s="27"/>
    </row>
    <row r="241" spans="4:131" x14ac:dyDescent="0.25">
      <c r="D241"/>
      <c r="E241"/>
      <c r="Q241" s="26"/>
      <c r="R241" s="26"/>
      <c r="Y241" s="26"/>
      <c r="Z241" s="26"/>
      <c r="AA241" s="26"/>
      <c r="AN241" s="26"/>
      <c r="BK241" s="26"/>
      <c r="BN241" s="27"/>
      <c r="CA241" s="27"/>
      <c r="CB241" s="27"/>
      <c r="CC241" s="27"/>
      <c r="CP241" s="27"/>
      <c r="CQ241" s="27"/>
      <c r="EA241" s="27"/>
    </row>
    <row r="242" spans="4:131" x14ac:dyDescent="0.25">
      <c r="D242"/>
      <c r="E242"/>
      <c r="Q242" s="26"/>
      <c r="R242" s="26"/>
      <c r="Y242" s="26"/>
      <c r="Z242" s="26"/>
      <c r="AA242" s="26"/>
      <c r="AN242" s="26"/>
      <c r="BK242" s="26"/>
      <c r="BN242" s="27"/>
      <c r="CA242" s="27"/>
      <c r="CB242" s="27"/>
      <c r="CC242" s="27"/>
      <c r="CP242" s="27"/>
      <c r="CQ242" s="27"/>
      <c r="EA242" s="27"/>
    </row>
    <row r="243" spans="4:131" x14ac:dyDescent="0.25">
      <c r="D243"/>
      <c r="E243"/>
      <c r="Q243" s="26"/>
      <c r="R243" s="26"/>
      <c r="Y243" s="26"/>
      <c r="Z243" s="26"/>
      <c r="AA243" s="26"/>
      <c r="AN243" s="26"/>
      <c r="BK243" s="26"/>
      <c r="BN243" s="27"/>
      <c r="CA243" s="27"/>
      <c r="CB243" s="27"/>
      <c r="CC243" s="27"/>
      <c r="CP243" s="27"/>
      <c r="CQ243" s="27"/>
      <c r="EA243" s="27"/>
    </row>
    <row r="244" spans="4:131" x14ac:dyDescent="0.25">
      <c r="D244"/>
      <c r="E244"/>
      <c r="Q244" s="26"/>
      <c r="R244" s="26"/>
      <c r="Y244" s="26"/>
      <c r="Z244" s="26"/>
      <c r="AA244" s="26"/>
      <c r="AN244" s="26"/>
      <c r="BK244" s="26"/>
      <c r="BN244" s="27"/>
      <c r="CA244" s="27"/>
      <c r="CB244" s="27"/>
      <c r="CC244" s="27"/>
      <c r="CP244" s="27"/>
      <c r="CQ244" s="27"/>
      <c r="EA244" s="27"/>
    </row>
    <row r="245" spans="4:131" x14ac:dyDescent="0.25">
      <c r="D245"/>
      <c r="E245"/>
      <c r="Q245" s="26"/>
      <c r="R245" s="26"/>
      <c r="Y245" s="26"/>
      <c r="Z245" s="26"/>
      <c r="AA245" s="26"/>
      <c r="AN245" s="26"/>
      <c r="BK245" s="26"/>
      <c r="BN245" s="27"/>
      <c r="CA245" s="27"/>
      <c r="CB245" s="27"/>
      <c r="CC245" s="27"/>
      <c r="CP245" s="27"/>
      <c r="CQ245" s="27"/>
      <c r="EA245" s="27"/>
    </row>
    <row r="246" spans="4:131" x14ac:dyDescent="0.25">
      <c r="D246"/>
      <c r="E246"/>
      <c r="Q246" s="26"/>
      <c r="R246" s="26"/>
      <c r="Y246" s="26"/>
      <c r="Z246" s="26"/>
      <c r="AA246" s="26"/>
      <c r="AN246" s="26"/>
      <c r="BK246" s="26"/>
      <c r="BN246" s="27"/>
      <c r="CA246" s="27"/>
      <c r="CB246" s="27"/>
      <c r="CC246" s="27"/>
      <c r="CP246" s="27"/>
      <c r="CQ246" s="27"/>
      <c r="EA246" s="27"/>
    </row>
    <row r="247" spans="4:131" x14ac:dyDescent="0.25">
      <c r="D247"/>
      <c r="E247"/>
      <c r="Q247" s="26"/>
      <c r="R247" s="26"/>
      <c r="Y247" s="26"/>
      <c r="Z247" s="26"/>
      <c r="AA247" s="26"/>
      <c r="AN247" s="26"/>
      <c r="BK247" s="26"/>
      <c r="BN247" s="27"/>
      <c r="CA247" s="27"/>
      <c r="CB247" s="27"/>
      <c r="CC247" s="27"/>
      <c r="CP247" s="27"/>
      <c r="CQ247" s="27"/>
      <c r="EA247" s="27"/>
    </row>
    <row r="248" spans="4:131" x14ac:dyDescent="0.25">
      <c r="D248"/>
      <c r="E248"/>
      <c r="Q248" s="26"/>
      <c r="R248" s="26"/>
      <c r="Y248" s="26"/>
      <c r="Z248" s="26"/>
      <c r="AA248" s="26"/>
      <c r="AN248" s="26"/>
      <c r="BK248" s="26"/>
      <c r="BN248" s="27"/>
      <c r="CA248" s="27"/>
      <c r="CB248" s="27"/>
      <c r="CC248" s="27"/>
      <c r="CP248" s="27"/>
      <c r="CQ248" s="27"/>
      <c r="EA248" s="27"/>
    </row>
    <row r="249" spans="4:131" x14ac:dyDescent="0.25">
      <c r="D249"/>
      <c r="E249"/>
      <c r="Q249" s="26"/>
      <c r="R249" s="26"/>
      <c r="Y249" s="26"/>
      <c r="Z249" s="26"/>
      <c r="AA249" s="26"/>
      <c r="AN249" s="26"/>
      <c r="BK249" s="26"/>
      <c r="BN249" s="27"/>
      <c r="CA249" s="27"/>
      <c r="CB249" s="27"/>
      <c r="CC249" s="27"/>
      <c r="CP249" s="27"/>
      <c r="CQ249" s="27"/>
      <c r="EA249" s="27"/>
    </row>
    <row r="250" spans="4:131" x14ac:dyDescent="0.25">
      <c r="D250"/>
      <c r="E250"/>
      <c r="Q250" s="26"/>
      <c r="R250" s="26"/>
      <c r="Y250" s="26"/>
      <c r="Z250" s="26"/>
      <c r="AA250" s="26"/>
      <c r="AN250" s="26"/>
      <c r="BK250" s="26"/>
      <c r="BN250" s="27"/>
      <c r="CA250" s="27"/>
      <c r="CB250" s="27"/>
      <c r="CC250" s="27"/>
      <c r="CP250" s="27"/>
      <c r="CQ250" s="27"/>
      <c r="EA250" s="27"/>
    </row>
    <row r="251" spans="4:131" x14ac:dyDescent="0.25">
      <c r="D251"/>
      <c r="E251"/>
      <c r="Q251" s="26"/>
      <c r="R251" s="26"/>
      <c r="Y251" s="26"/>
      <c r="Z251" s="26"/>
      <c r="AA251" s="26"/>
      <c r="AN251" s="26"/>
      <c r="BK251" s="26"/>
      <c r="BN251" s="27"/>
      <c r="CA251" s="27"/>
      <c r="CB251" s="27"/>
      <c r="CC251" s="27"/>
      <c r="CP251" s="27"/>
      <c r="CQ251" s="27"/>
      <c r="EA251" s="27"/>
    </row>
    <row r="252" spans="4:131" x14ac:dyDescent="0.25">
      <c r="D252"/>
      <c r="E252"/>
      <c r="Q252" s="26"/>
      <c r="R252" s="26"/>
      <c r="Y252" s="26"/>
      <c r="Z252" s="26"/>
      <c r="AA252" s="26"/>
      <c r="AN252" s="26"/>
      <c r="BK252" s="26"/>
      <c r="BN252" s="27"/>
      <c r="CA252" s="27"/>
      <c r="CB252" s="27"/>
      <c r="CC252" s="27"/>
      <c r="CP252" s="27"/>
      <c r="CQ252" s="27"/>
      <c r="EA252" s="27"/>
    </row>
    <row r="253" spans="4:131" x14ac:dyDescent="0.25">
      <c r="D253"/>
      <c r="E253"/>
      <c r="Q253" s="26"/>
      <c r="R253" s="26"/>
      <c r="Y253" s="26"/>
      <c r="Z253" s="26"/>
      <c r="AA253" s="26"/>
      <c r="AN253" s="26"/>
      <c r="BK253" s="26"/>
      <c r="BN253" s="27"/>
      <c r="CA253" s="27"/>
      <c r="CB253" s="27"/>
      <c r="CC253" s="27"/>
      <c r="CP253" s="27"/>
      <c r="CQ253" s="27"/>
      <c r="EA253" s="27"/>
    </row>
    <row r="254" spans="4:131" x14ac:dyDescent="0.25">
      <c r="D254"/>
      <c r="E254"/>
      <c r="Q254" s="26"/>
      <c r="R254" s="26"/>
      <c r="Y254" s="26"/>
      <c r="Z254" s="26"/>
      <c r="AA254" s="26"/>
      <c r="AN254" s="26"/>
      <c r="BK254" s="26"/>
      <c r="BN254" s="27"/>
      <c r="CA254" s="27"/>
      <c r="CB254" s="27"/>
      <c r="CC254" s="27"/>
      <c r="CP254" s="27"/>
      <c r="CQ254" s="27"/>
      <c r="EA254" s="27"/>
    </row>
    <row r="255" spans="4:131" x14ac:dyDescent="0.25">
      <c r="D255"/>
      <c r="E255"/>
      <c r="Q255" s="26"/>
      <c r="R255" s="26"/>
      <c r="Y255" s="26"/>
      <c r="Z255" s="26"/>
      <c r="AA255" s="26"/>
      <c r="AN255" s="26"/>
      <c r="BK255" s="26"/>
      <c r="BN255" s="27"/>
      <c r="CA255" s="27"/>
      <c r="CB255" s="27"/>
      <c r="CC255" s="27"/>
      <c r="CP255" s="27"/>
      <c r="CQ255" s="27"/>
      <c r="EA255" s="27"/>
    </row>
    <row r="256" spans="4:131" x14ac:dyDescent="0.25">
      <c r="D256"/>
      <c r="E256"/>
      <c r="Q256" s="26"/>
      <c r="R256" s="26"/>
      <c r="Y256" s="26"/>
      <c r="Z256" s="26"/>
      <c r="AA256" s="26"/>
      <c r="AN256" s="26"/>
      <c r="BK256" s="26"/>
      <c r="BN256" s="27"/>
      <c r="CA256" s="27"/>
      <c r="CB256" s="27"/>
      <c r="CC256" s="27"/>
      <c r="CP256" s="27"/>
      <c r="CQ256" s="27"/>
      <c r="EA256" s="27"/>
    </row>
    <row r="257" spans="4:131" x14ac:dyDescent="0.25">
      <c r="D257"/>
      <c r="E257"/>
      <c r="Q257" s="26"/>
      <c r="R257" s="26"/>
      <c r="Y257" s="26"/>
      <c r="Z257" s="26"/>
      <c r="AA257" s="26"/>
      <c r="AN257" s="26"/>
      <c r="BK257" s="26"/>
      <c r="BN257" s="27"/>
      <c r="CA257" s="27"/>
      <c r="CB257" s="27"/>
      <c r="CC257" s="27"/>
      <c r="CP257" s="27"/>
      <c r="CQ257" s="27"/>
      <c r="EA257" s="27"/>
    </row>
    <row r="258" spans="4:131" x14ac:dyDescent="0.25">
      <c r="D258"/>
      <c r="E258"/>
      <c r="Q258" s="26"/>
      <c r="R258" s="26"/>
      <c r="Y258" s="26"/>
      <c r="Z258" s="26"/>
      <c r="AA258" s="26"/>
      <c r="AN258" s="26"/>
      <c r="BK258" s="26"/>
      <c r="BN258" s="27"/>
      <c r="CA258" s="27"/>
      <c r="CB258" s="27"/>
      <c r="CC258" s="27"/>
      <c r="CP258" s="27"/>
      <c r="CQ258" s="27"/>
      <c r="EA258" s="27"/>
    </row>
    <row r="259" spans="4:131" x14ac:dyDescent="0.25">
      <c r="D259"/>
      <c r="E259"/>
      <c r="Q259" s="26"/>
      <c r="R259" s="26"/>
      <c r="Y259" s="26"/>
      <c r="Z259" s="26"/>
      <c r="AA259" s="26"/>
      <c r="AN259" s="26"/>
      <c r="BK259" s="26"/>
      <c r="BN259" s="27"/>
      <c r="CA259" s="27"/>
      <c r="CB259" s="27"/>
      <c r="CC259" s="27"/>
      <c r="CP259" s="27"/>
      <c r="CQ259" s="27"/>
      <c r="EA259" s="27"/>
    </row>
    <row r="260" spans="4:131" x14ac:dyDescent="0.25">
      <c r="D260"/>
      <c r="E260"/>
      <c r="Q260" s="26"/>
      <c r="R260" s="26"/>
      <c r="Y260" s="26"/>
      <c r="Z260" s="26"/>
      <c r="AA260" s="26"/>
      <c r="AN260" s="26"/>
      <c r="BK260" s="26"/>
      <c r="BN260" s="27"/>
      <c r="CA260" s="27"/>
      <c r="CB260" s="27"/>
      <c r="CC260" s="27"/>
      <c r="CP260" s="27"/>
      <c r="CQ260" s="27"/>
      <c r="EA260" s="27"/>
    </row>
    <row r="261" spans="4:131" x14ac:dyDescent="0.25">
      <c r="D261"/>
      <c r="E261"/>
      <c r="Q261" s="26"/>
      <c r="R261" s="26"/>
      <c r="Y261" s="26"/>
      <c r="Z261" s="26"/>
      <c r="AA261" s="26"/>
      <c r="AN261" s="26"/>
      <c r="BK261" s="26"/>
      <c r="BN261" s="27"/>
      <c r="CA261" s="27"/>
      <c r="CB261" s="27"/>
      <c r="CC261" s="27"/>
      <c r="CP261" s="27"/>
      <c r="CQ261" s="27"/>
      <c r="EA261" s="27"/>
    </row>
    <row r="262" spans="4:131" x14ac:dyDescent="0.25">
      <c r="D262"/>
      <c r="E262"/>
      <c r="Q262" s="26"/>
      <c r="R262" s="26"/>
      <c r="Y262" s="26"/>
      <c r="Z262" s="26"/>
      <c r="AA262" s="26"/>
      <c r="AN262" s="26"/>
      <c r="BK262" s="26"/>
      <c r="BN262" s="27"/>
      <c r="CA262" s="27"/>
      <c r="CB262" s="27"/>
      <c r="CC262" s="27"/>
      <c r="CP262" s="27"/>
      <c r="CQ262" s="27"/>
      <c r="EA262" s="27"/>
    </row>
    <row r="263" spans="4:131" x14ac:dyDescent="0.25">
      <c r="D263"/>
      <c r="E263"/>
      <c r="Q263" s="26"/>
      <c r="R263" s="26"/>
      <c r="Y263" s="26"/>
      <c r="Z263" s="26"/>
      <c r="AA263" s="26"/>
      <c r="AN263" s="26"/>
      <c r="BK263" s="26"/>
      <c r="BN263" s="27"/>
      <c r="CA263" s="27"/>
      <c r="CB263" s="27"/>
      <c r="CC263" s="27"/>
      <c r="CP263" s="27"/>
      <c r="CQ263" s="27"/>
      <c r="EA263" s="27"/>
    </row>
    <row r="264" spans="4:131" x14ac:dyDescent="0.25">
      <c r="D264"/>
      <c r="E264"/>
      <c r="Q264" s="26"/>
      <c r="R264" s="26"/>
      <c r="Y264" s="26"/>
      <c r="Z264" s="26"/>
      <c r="AA264" s="26"/>
      <c r="AN264" s="26"/>
      <c r="BK264" s="26"/>
      <c r="BN264" s="27"/>
      <c r="CA264" s="27"/>
      <c r="CB264" s="27"/>
      <c r="CC264" s="27"/>
      <c r="CP264" s="27"/>
      <c r="CQ264" s="27"/>
      <c r="EA264" s="27"/>
    </row>
    <row r="265" spans="4:131" x14ac:dyDescent="0.25">
      <c r="D265"/>
      <c r="E265"/>
      <c r="Q265" s="26"/>
      <c r="R265" s="26"/>
      <c r="Y265" s="26"/>
      <c r="Z265" s="26"/>
      <c r="AA265" s="26"/>
      <c r="AN265" s="26"/>
      <c r="BK265" s="26"/>
      <c r="BN265" s="27"/>
      <c r="CA265" s="27"/>
      <c r="CB265" s="27"/>
      <c r="CC265" s="27"/>
      <c r="CP265" s="27"/>
      <c r="CQ265" s="27"/>
      <c r="EA265" s="27"/>
    </row>
    <row r="266" spans="4:131" x14ac:dyDescent="0.25">
      <c r="D266"/>
      <c r="E266"/>
      <c r="Q266" s="26"/>
      <c r="R266" s="26"/>
      <c r="Y266" s="26"/>
      <c r="Z266" s="26"/>
      <c r="AA266" s="26"/>
      <c r="AN266" s="26"/>
      <c r="BK266" s="26"/>
      <c r="BN266" s="27"/>
      <c r="CA266" s="27"/>
      <c r="CB266" s="27"/>
      <c r="CC266" s="27"/>
      <c r="CP266" s="27"/>
      <c r="CQ266" s="27"/>
      <c r="EA266" s="27"/>
    </row>
    <row r="267" spans="4:131" x14ac:dyDescent="0.25">
      <c r="D267"/>
      <c r="E267"/>
      <c r="Q267" s="26"/>
      <c r="R267" s="26"/>
      <c r="Y267" s="26"/>
      <c r="Z267" s="26"/>
      <c r="AA267" s="26"/>
      <c r="AN267" s="26"/>
      <c r="BK267" s="26"/>
      <c r="BN267" s="27"/>
      <c r="CA267" s="27"/>
      <c r="CB267" s="27"/>
      <c r="CC267" s="27"/>
      <c r="CP267" s="27"/>
      <c r="CQ267" s="27"/>
      <c r="EA267" s="27"/>
    </row>
    <row r="268" spans="4:131" x14ac:dyDescent="0.25">
      <c r="D268"/>
      <c r="E268"/>
      <c r="Q268" s="26"/>
      <c r="R268" s="26"/>
      <c r="Y268" s="26"/>
      <c r="Z268" s="26"/>
      <c r="AA268" s="26"/>
      <c r="AN268" s="26"/>
      <c r="BK268" s="26"/>
      <c r="BN268" s="27"/>
      <c r="CA268" s="27"/>
      <c r="CB268" s="27"/>
      <c r="CC268" s="27"/>
      <c r="CP268" s="27"/>
      <c r="CQ268" s="27"/>
      <c r="EA268" s="27"/>
    </row>
    <row r="269" spans="4:131" x14ac:dyDescent="0.25">
      <c r="D269"/>
      <c r="E269"/>
      <c r="Q269" s="26"/>
      <c r="R269" s="26"/>
      <c r="Y269" s="26"/>
      <c r="Z269" s="26"/>
      <c r="AA269" s="26"/>
      <c r="AN269" s="26"/>
      <c r="BK269" s="26"/>
      <c r="BN269" s="27"/>
      <c r="CA269" s="27"/>
      <c r="CB269" s="27"/>
      <c r="CC269" s="27"/>
      <c r="CP269" s="27"/>
      <c r="CQ269" s="27"/>
      <c r="EA269" s="27"/>
    </row>
    <row r="270" spans="4:131" x14ac:dyDescent="0.25">
      <c r="D270"/>
      <c r="E270"/>
      <c r="Q270" s="26"/>
      <c r="R270" s="26"/>
      <c r="Y270" s="26"/>
      <c r="Z270" s="26"/>
      <c r="AA270" s="26"/>
      <c r="AN270" s="26"/>
      <c r="BK270" s="26"/>
      <c r="BN270" s="27"/>
      <c r="CA270" s="27"/>
      <c r="CB270" s="27"/>
      <c r="CC270" s="27"/>
      <c r="CP270" s="27"/>
      <c r="CQ270" s="27"/>
      <c r="EA270" s="27"/>
    </row>
    <row r="271" spans="4:131" x14ac:dyDescent="0.25">
      <c r="D271"/>
      <c r="E271"/>
      <c r="Q271" s="26"/>
      <c r="R271" s="26"/>
      <c r="Y271" s="26"/>
      <c r="Z271" s="26"/>
      <c r="AA271" s="26"/>
      <c r="AN271" s="26"/>
      <c r="BK271" s="26"/>
      <c r="BN271" s="27"/>
      <c r="CA271" s="27"/>
      <c r="CB271" s="27"/>
      <c r="CC271" s="27"/>
      <c r="CP271" s="27"/>
      <c r="CQ271" s="27"/>
      <c r="EA271" s="27"/>
    </row>
    <row r="272" spans="4:131" x14ac:dyDescent="0.25">
      <c r="D272"/>
      <c r="E272"/>
      <c r="Q272" s="26"/>
      <c r="R272" s="26"/>
      <c r="Y272" s="26"/>
      <c r="Z272" s="26"/>
      <c r="AA272" s="26"/>
      <c r="AN272" s="26"/>
      <c r="BK272" s="26"/>
      <c r="BN272" s="27"/>
      <c r="CA272" s="27"/>
      <c r="CB272" s="27"/>
      <c r="CC272" s="27"/>
      <c r="CP272" s="27"/>
      <c r="CQ272" s="27"/>
      <c r="EA272" s="27"/>
    </row>
    <row r="273" spans="4:131" x14ac:dyDescent="0.25">
      <c r="D273"/>
      <c r="E273"/>
      <c r="Q273" s="26"/>
      <c r="R273" s="26"/>
      <c r="Y273" s="26"/>
      <c r="Z273" s="26"/>
      <c r="AA273" s="26"/>
      <c r="AN273" s="26"/>
      <c r="BK273" s="26"/>
      <c r="BN273" s="27"/>
      <c r="CA273" s="27"/>
      <c r="CB273" s="27"/>
      <c r="CC273" s="27"/>
      <c r="CP273" s="27"/>
      <c r="CQ273" s="27"/>
      <c r="EA273" s="27"/>
    </row>
    <row r="274" spans="4:131" x14ac:dyDescent="0.25">
      <c r="D274"/>
      <c r="E274"/>
      <c r="Q274" s="26"/>
      <c r="R274" s="26"/>
      <c r="Y274" s="26"/>
      <c r="Z274" s="26"/>
      <c r="AA274" s="26"/>
      <c r="AN274" s="26"/>
      <c r="BK274" s="26"/>
      <c r="BN274" s="27"/>
      <c r="CA274" s="27"/>
      <c r="CB274" s="27"/>
      <c r="CC274" s="27"/>
      <c r="CP274" s="27"/>
      <c r="CQ274" s="27"/>
      <c r="EA274" s="27"/>
    </row>
    <row r="275" spans="4:131" x14ac:dyDescent="0.25">
      <c r="D275"/>
      <c r="E275"/>
      <c r="Q275" s="26"/>
      <c r="R275" s="26"/>
      <c r="Y275" s="26"/>
      <c r="Z275" s="26"/>
      <c r="AA275" s="26"/>
      <c r="AN275" s="26"/>
      <c r="BK275" s="26"/>
      <c r="BN275" s="27"/>
      <c r="CA275" s="27"/>
      <c r="CB275" s="27"/>
      <c r="CC275" s="27"/>
      <c r="CP275" s="27"/>
      <c r="CQ275" s="27"/>
      <c r="EA275" s="27"/>
    </row>
    <row r="276" spans="4:131" x14ac:dyDescent="0.25">
      <c r="D276"/>
      <c r="E276"/>
      <c r="Q276" s="26"/>
      <c r="R276" s="26"/>
      <c r="Y276" s="26"/>
      <c r="Z276" s="26"/>
      <c r="AA276" s="26"/>
      <c r="AN276" s="26"/>
      <c r="BK276" s="26"/>
      <c r="BN276" s="27"/>
      <c r="CA276" s="27"/>
      <c r="CB276" s="27"/>
      <c r="CC276" s="27"/>
      <c r="CP276" s="27"/>
      <c r="CQ276" s="27"/>
      <c r="EA276" s="27"/>
    </row>
    <row r="277" spans="4:131" x14ac:dyDescent="0.25">
      <c r="D277"/>
      <c r="E277"/>
      <c r="Q277" s="26"/>
      <c r="R277" s="26"/>
      <c r="Y277" s="26"/>
      <c r="Z277" s="26"/>
      <c r="AA277" s="26"/>
      <c r="AN277" s="26"/>
      <c r="BK277" s="26"/>
      <c r="BN277" s="27"/>
      <c r="CA277" s="27"/>
      <c r="CB277" s="27"/>
      <c r="CC277" s="27"/>
      <c r="CP277" s="27"/>
      <c r="CQ277" s="27"/>
      <c r="EA277" s="27"/>
    </row>
    <row r="278" spans="4:131" x14ac:dyDescent="0.25">
      <c r="D278"/>
      <c r="E278"/>
      <c r="Q278" s="26"/>
      <c r="R278" s="26"/>
      <c r="Y278" s="26"/>
      <c r="Z278" s="26"/>
      <c r="AA278" s="26"/>
      <c r="AN278" s="26"/>
      <c r="BK278" s="26"/>
      <c r="BN278" s="27"/>
      <c r="CA278" s="27"/>
      <c r="CB278" s="27"/>
      <c r="CC278" s="27"/>
      <c r="CP278" s="27"/>
      <c r="CQ278" s="27"/>
      <c r="EA278" s="27"/>
    </row>
    <row r="279" spans="4:131" x14ac:dyDescent="0.25">
      <c r="D279"/>
      <c r="E279"/>
      <c r="Q279" s="26"/>
      <c r="R279" s="26"/>
      <c r="Y279" s="26"/>
      <c r="Z279" s="26"/>
      <c r="AA279" s="26"/>
      <c r="AN279" s="26"/>
      <c r="BK279" s="26"/>
      <c r="BN279" s="27"/>
      <c r="CA279" s="27"/>
      <c r="CB279" s="27"/>
      <c r="CC279" s="27"/>
      <c r="CP279" s="27"/>
      <c r="CQ279" s="27"/>
      <c r="EA279" s="27"/>
    </row>
    <row r="280" spans="4:131" x14ac:dyDescent="0.25">
      <c r="D280"/>
      <c r="E280"/>
      <c r="Q280" s="26"/>
      <c r="R280" s="26"/>
      <c r="Y280" s="26"/>
      <c r="Z280" s="26"/>
      <c r="AA280" s="26"/>
      <c r="AN280" s="26"/>
      <c r="BK280" s="26"/>
      <c r="BN280" s="27"/>
      <c r="CA280" s="27"/>
      <c r="CB280" s="27"/>
      <c r="CC280" s="27"/>
      <c r="CP280" s="27"/>
      <c r="CQ280" s="27"/>
      <c r="EA280" s="27"/>
    </row>
    <row r="281" spans="4:131" x14ac:dyDescent="0.25">
      <c r="D281"/>
      <c r="E281"/>
      <c r="Q281" s="26"/>
      <c r="R281" s="26"/>
      <c r="Y281" s="26"/>
      <c r="Z281" s="26"/>
      <c r="AA281" s="26"/>
      <c r="AN281" s="26"/>
      <c r="BK281" s="26"/>
      <c r="BN281" s="27"/>
      <c r="CA281" s="27"/>
      <c r="CB281" s="27"/>
      <c r="CC281" s="27"/>
      <c r="CP281" s="27"/>
      <c r="CQ281" s="27"/>
      <c r="EA281" s="27"/>
    </row>
    <row r="282" spans="4:131" x14ac:dyDescent="0.25">
      <c r="D282"/>
      <c r="E282"/>
      <c r="Q282" s="26"/>
      <c r="R282" s="26"/>
      <c r="Y282" s="26"/>
      <c r="Z282" s="26"/>
      <c r="AA282" s="26"/>
      <c r="AN282" s="26"/>
      <c r="BK282" s="26"/>
      <c r="BN282" s="27"/>
      <c r="CA282" s="27"/>
      <c r="CB282" s="27"/>
      <c r="CC282" s="27"/>
      <c r="CP282" s="27"/>
      <c r="CQ282" s="27"/>
      <c r="EA282" s="27"/>
    </row>
    <row r="283" spans="4:131" x14ac:dyDescent="0.25">
      <c r="D283"/>
      <c r="E283"/>
      <c r="Q283" s="26"/>
      <c r="R283" s="26"/>
      <c r="Y283" s="26"/>
      <c r="Z283" s="26"/>
      <c r="AA283" s="26"/>
      <c r="AN283" s="26"/>
      <c r="BK283" s="26"/>
      <c r="BN283" s="27"/>
      <c r="CA283" s="27"/>
      <c r="CB283" s="27"/>
      <c r="CC283" s="27"/>
      <c r="CP283" s="27"/>
      <c r="CQ283" s="27"/>
      <c r="EA283" s="27"/>
    </row>
    <row r="284" spans="4:131" x14ac:dyDescent="0.25">
      <c r="D284"/>
      <c r="E284"/>
      <c r="Q284" s="26"/>
      <c r="R284" s="26"/>
      <c r="Y284" s="26"/>
      <c r="Z284" s="26"/>
      <c r="AA284" s="26"/>
      <c r="AN284" s="26"/>
      <c r="BK284" s="26"/>
      <c r="BN284" s="27"/>
      <c r="CA284" s="27"/>
      <c r="CB284" s="27"/>
      <c r="CC284" s="27"/>
      <c r="CP284" s="27"/>
      <c r="CQ284" s="27"/>
      <c r="EA284" s="27"/>
    </row>
    <row r="285" spans="4:131" x14ac:dyDescent="0.25">
      <c r="D285"/>
      <c r="E285"/>
      <c r="Q285" s="26"/>
      <c r="R285" s="26"/>
      <c r="Y285" s="26"/>
      <c r="Z285" s="26"/>
      <c r="AA285" s="26"/>
      <c r="AN285" s="26"/>
      <c r="BK285" s="26"/>
      <c r="BN285" s="27"/>
      <c r="CA285" s="27"/>
      <c r="CB285" s="27"/>
      <c r="CC285" s="27"/>
      <c r="CP285" s="27"/>
      <c r="CQ285" s="27"/>
      <c r="EA285" s="27"/>
    </row>
    <row r="286" spans="4:131" x14ac:dyDescent="0.25">
      <c r="D286"/>
      <c r="E286"/>
      <c r="Q286" s="26"/>
      <c r="R286" s="26"/>
      <c r="Y286" s="26"/>
      <c r="Z286" s="26"/>
      <c r="AA286" s="26"/>
      <c r="AN286" s="26"/>
      <c r="BK286" s="26"/>
      <c r="BN286" s="27"/>
      <c r="CA286" s="27"/>
      <c r="CB286" s="27"/>
      <c r="CC286" s="27"/>
      <c r="CP286" s="27"/>
      <c r="CQ286" s="27"/>
      <c r="EA286" s="27"/>
    </row>
    <row r="287" spans="4:131" x14ac:dyDescent="0.25">
      <c r="D287"/>
      <c r="E287"/>
      <c r="Q287" s="26"/>
      <c r="R287" s="26"/>
      <c r="Y287" s="26"/>
      <c r="Z287" s="26"/>
      <c r="AA287" s="26"/>
      <c r="AN287" s="26"/>
      <c r="BK287" s="26"/>
      <c r="BN287" s="27"/>
      <c r="CA287" s="27"/>
      <c r="CB287" s="27"/>
      <c r="CC287" s="27"/>
      <c r="CP287" s="27"/>
      <c r="CQ287" s="27"/>
      <c r="EA287" s="27"/>
    </row>
    <row r="288" spans="4:131" x14ac:dyDescent="0.25">
      <c r="D288"/>
      <c r="E288"/>
      <c r="Q288" s="26"/>
      <c r="R288" s="26"/>
      <c r="Y288" s="26"/>
      <c r="Z288" s="26"/>
      <c r="AA288" s="26"/>
      <c r="AN288" s="26"/>
      <c r="BK288" s="26"/>
      <c r="BN288" s="27"/>
      <c r="CA288" s="27"/>
      <c r="CB288" s="27"/>
      <c r="CC288" s="27"/>
      <c r="CP288" s="27"/>
      <c r="CQ288" s="27"/>
      <c r="EA288" s="27"/>
    </row>
    <row r="289" spans="4:131" x14ac:dyDescent="0.25">
      <c r="D289"/>
      <c r="E289"/>
      <c r="Q289" s="26"/>
      <c r="R289" s="26"/>
      <c r="Y289" s="26"/>
      <c r="Z289" s="26"/>
      <c r="AA289" s="26"/>
      <c r="AN289" s="26"/>
      <c r="BK289" s="26"/>
      <c r="BN289" s="27"/>
      <c r="CA289" s="27"/>
      <c r="CB289" s="27"/>
      <c r="CC289" s="27"/>
      <c r="CP289" s="27"/>
      <c r="CQ289" s="27"/>
      <c r="EA289" s="27"/>
    </row>
    <row r="290" spans="4:131" x14ac:dyDescent="0.25">
      <c r="D290"/>
      <c r="E290"/>
      <c r="AE290" s="15"/>
    </row>
    <row r="291" spans="4:131" x14ac:dyDescent="0.25">
      <c r="D291"/>
      <c r="E291"/>
      <c r="AE291" s="15"/>
    </row>
    <row r="292" spans="4:131" x14ac:dyDescent="0.25">
      <c r="D292"/>
      <c r="E292"/>
      <c r="AE292" s="15"/>
    </row>
    <row r="293" spans="4:131" x14ac:dyDescent="0.25">
      <c r="D293"/>
      <c r="E293"/>
      <c r="AE293" s="15"/>
    </row>
    <row r="294" spans="4:131" x14ac:dyDescent="0.25">
      <c r="D294"/>
      <c r="E294"/>
      <c r="AE294" s="15"/>
    </row>
    <row r="295" spans="4:131" x14ac:dyDescent="0.25">
      <c r="D295"/>
      <c r="E295"/>
      <c r="AE295" s="15"/>
    </row>
    <row r="296" spans="4:131" x14ac:dyDescent="0.25">
      <c r="D296"/>
      <c r="E296"/>
      <c r="AE296" s="15"/>
    </row>
    <row r="297" spans="4:131" x14ac:dyDescent="0.25">
      <c r="D297"/>
      <c r="E297"/>
      <c r="AE297" s="15"/>
    </row>
    <row r="298" spans="4:131" x14ac:dyDescent="0.25">
      <c r="D298"/>
      <c r="E298"/>
      <c r="AE298" s="15"/>
    </row>
    <row r="299" spans="4:131" x14ac:dyDescent="0.25">
      <c r="D299"/>
      <c r="E299"/>
      <c r="AE299" s="15"/>
    </row>
    <row r="300" spans="4:131" x14ac:dyDescent="0.25">
      <c r="D300"/>
      <c r="E300"/>
      <c r="AE300" s="15"/>
    </row>
    <row r="301" spans="4:131" x14ac:dyDescent="0.25">
      <c r="D301"/>
      <c r="E301"/>
      <c r="AE301" s="15"/>
    </row>
    <row r="302" spans="4:131" x14ac:dyDescent="0.25">
      <c r="D302"/>
      <c r="E302"/>
      <c r="AE302" s="15"/>
    </row>
    <row r="303" spans="4:131" x14ac:dyDescent="0.25">
      <c r="D303"/>
      <c r="E303"/>
      <c r="AE303" s="15"/>
    </row>
    <row r="304" spans="4:131" x14ac:dyDescent="0.25">
      <c r="D304"/>
      <c r="E304"/>
      <c r="AE304" s="15"/>
    </row>
    <row r="305" spans="4:31" x14ac:dyDescent="0.25">
      <c r="D305"/>
      <c r="E305"/>
      <c r="AE305" s="15"/>
    </row>
    <row r="306" spans="4:31" x14ac:dyDescent="0.25">
      <c r="D306"/>
      <c r="E306"/>
      <c r="AE306" s="15"/>
    </row>
    <row r="307" spans="4:31" x14ac:dyDescent="0.25">
      <c r="D307"/>
      <c r="E307"/>
      <c r="AE307" s="15"/>
    </row>
    <row r="308" spans="4:31" x14ac:dyDescent="0.25">
      <c r="D308"/>
      <c r="E308"/>
      <c r="AE308" s="15"/>
    </row>
    <row r="309" spans="4:31" x14ac:dyDescent="0.25">
      <c r="D309"/>
      <c r="E309"/>
      <c r="AE309" s="15"/>
    </row>
    <row r="310" spans="4:31" x14ac:dyDescent="0.25">
      <c r="D310"/>
      <c r="E310"/>
      <c r="AE310" s="15"/>
    </row>
    <row r="311" spans="4:31" x14ac:dyDescent="0.25">
      <c r="D311"/>
      <c r="E311"/>
      <c r="AE311" s="15"/>
    </row>
    <row r="312" spans="4:31" x14ac:dyDescent="0.25">
      <c r="D312"/>
      <c r="E312"/>
      <c r="AE312" s="15"/>
    </row>
    <row r="313" spans="4:31" x14ac:dyDescent="0.25">
      <c r="D313"/>
      <c r="E313"/>
      <c r="AE313" s="15"/>
    </row>
    <row r="314" spans="4:31" x14ac:dyDescent="0.25">
      <c r="D314"/>
      <c r="E314"/>
      <c r="AE314" s="15"/>
    </row>
    <row r="315" spans="4:31" x14ac:dyDescent="0.25">
      <c r="D315"/>
      <c r="E315"/>
      <c r="AE315" s="15"/>
    </row>
    <row r="316" spans="4:31" x14ac:dyDescent="0.25">
      <c r="D316"/>
      <c r="E316"/>
      <c r="AE316" s="15"/>
    </row>
    <row r="317" spans="4:31" x14ac:dyDescent="0.25">
      <c r="D317"/>
      <c r="E317"/>
      <c r="AE317" s="15"/>
    </row>
    <row r="318" spans="4:31" x14ac:dyDescent="0.25">
      <c r="D318"/>
      <c r="E318"/>
      <c r="AE318" s="15"/>
    </row>
    <row r="319" spans="4:31" x14ac:dyDescent="0.25">
      <c r="D319"/>
      <c r="E319"/>
      <c r="AE319" s="15"/>
    </row>
    <row r="320" spans="4:31" x14ac:dyDescent="0.25">
      <c r="D320"/>
      <c r="E320"/>
      <c r="AE320" s="15"/>
    </row>
    <row r="321" spans="4:31" x14ac:dyDescent="0.25">
      <c r="D321"/>
      <c r="E321"/>
      <c r="AE321" s="15"/>
    </row>
    <row r="322" spans="4:31" x14ac:dyDescent="0.25">
      <c r="D322"/>
      <c r="E322"/>
      <c r="AE322" s="15"/>
    </row>
    <row r="323" spans="4:31" x14ac:dyDescent="0.25">
      <c r="D323"/>
      <c r="E323"/>
      <c r="AE323" s="15"/>
    </row>
    <row r="324" spans="4:31" x14ac:dyDescent="0.25">
      <c r="D324"/>
      <c r="E324"/>
      <c r="AE324" s="15"/>
    </row>
    <row r="325" spans="4:31" x14ac:dyDescent="0.25">
      <c r="D325"/>
      <c r="E325"/>
      <c r="AE325" s="15"/>
    </row>
    <row r="326" spans="4:31" x14ac:dyDescent="0.25">
      <c r="D326"/>
      <c r="E326"/>
      <c r="AE326" s="15"/>
    </row>
    <row r="327" spans="4:31" x14ac:dyDescent="0.25">
      <c r="D327"/>
      <c r="E327"/>
      <c r="AE327" s="15"/>
    </row>
    <row r="328" spans="4:31" x14ac:dyDescent="0.25">
      <c r="D328"/>
      <c r="E328"/>
      <c r="AE328" s="15"/>
    </row>
    <row r="329" spans="4:31" x14ac:dyDescent="0.25">
      <c r="D329"/>
      <c r="E329"/>
      <c r="AE329" s="15"/>
    </row>
    <row r="330" spans="4:31" x14ac:dyDescent="0.25">
      <c r="D330"/>
      <c r="E330"/>
      <c r="AE330" s="15"/>
    </row>
    <row r="331" spans="4:31" x14ac:dyDescent="0.25">
      <c r="D331"/>
      <c r="E331"/>
      <c r="AE331" s="15"/>
    </row>
    <row r="332" spans="4:31" x14ac:dyDescent="0.25">
      <c r="D332"/>
      <c r="E332"/>
      <c r="AE332" s="15"/>
    </row>
    <row r="333" spans="4:31" x14ac:dyDescent="0.25">
      <c r="D333"/>
      <c r="E333"/>
      <c r="AE333" s="15"/>
    </row>
    <row r="334" spans="4:31" x14ac:dyDescent="0.25">
      <c r="D334"/>
      <c r="E334"/>
      <c r="AE334" s="15"/>
    </row>
    <row r="335" spans="4:31" x14ac:dyDescent="0.25">
      <c r="D335"/>
      <c r="E335"/>
      <c r="AE335" s="15"/>
    </row>
    <row r="336" spans="4:31" x14ac:dyDescent="0.25">
      <c r="D336"/>
      <c r="E336"/>
      <c r="AE336" s="15"/>
    </row>
    <row r="337" spans="4:31" x14ac:dyDescent="0.25">
      <c r="D337"/>
      <c r="E337"/>
      <c r="AE337" s="15"/>
    </row>
    <row r="338" spans="4:31" x14ac:dyDescent="0.25">
      <c r="D338"/>
      <c r="E338"/>
      <c r="AE338" s="15"/>
    </row>
    <row r="339" spans="4:31" x14ac:dyDescent="0.25">
      <c r="D339"/>
      <c r="E339"/>
      <c r="AE339" s="15"/>
    </row>
    <row r="340" spans="4:31" x14ac:dyDescent="0.25">
      <c r="D340"/>
      <c r="E340"/>
      <c r="AE340" s="15"/>
    </row>
    <row r="341" spans="4:31" x14ac:dyDescent="0.25">
      <c r="D341"/>
      <c r="E341"/>
      <c r="AE341" s="15"/>
    </row>
    <row r="342" spans="4:31" x14ac:dyDescent="0.25">
      <c r="D342"/>
      <c r="E342"/>
      <c r="AE342" s="15"/>
    </row>
    <row r="343" spans="4:31" x14ac:dyDescent="0.25">
      <c r="D343"/>
      <c r="E343"/>
      <c r="AE343" s="15"/>
    </row>
    <row r="344" spans="4:31" x14ac:dyDescent="0.25">
      <c r="D344"/>
      <c r="E344"/>
      <c r="AE344" s="15"/>
    </row>
    <row r="345" spans="4:31" x14ac:dyDescent="0.25">
      <c r="D345"/>
      <c r="E345"/>
      <c r="AE345" s="15"/>
    </row>
    <row r="346" spans="4:31" x14ac:dyDescent="0.25">
      <c r="D346"/>
      <c r="E346"/>
      <c r="AE346" s="15"/>
    </row>
    <row r="347" spans="4:31" x14ac:dyDescent="0.25">
      <c r="D347"/>
      <c r="E347"/>
      <c r="AE347" s="15"/>
    </row>
    <row r="348" spans="4:31" x14ac:dyDescent="0.25">
      <c r="D348"/>
      <c r="E348"/>
      <c r="AE348" s="15"/>
    </row>
    <row r="349" spans="4:31" x14ac:dyDescent="0.25">
      <c r="D349"/>
      <c r="E349"/>
      <c r="AE349" s="15"/>
    </row>
    <row r="350" spans="4:31" x14ac:dyDescent="0.25">
      <c r="D350"/>
      <c r="E350"/>
      <c r="AE350" s="15"/>
    </row>
    <row r="351" spans="4:31" x14ac:dyDescent="0.25">
      <c r="D351"/>
      <c r="E351"/>
      <c r="AE351" s="15"/>
    </row>
    <row r="352" spans="4:31" x14ac:dyDescent="0.25">
      <c r="D352"/>
      <c r="E352"/>
      <c r="AE352" s="15"/>
    </row>
    <row r="353" spans="4:31" x14ac:dyDescent="0.25">
      <c r="D353"/>
      <c r="E353"/>
      <c r="AE353" s="15"/>
    </row>
    <row r="354" spans="4:31" x14ac:dyDescent="0.25">
      <c r="D354"/>
      <c r="E354"/>
      <c r="AE354" s="15"/>
    </row>
    <row r="355" spans="4:31" x14ac:dyDescent="0.25">
      <c r="D355"/>
      <c r="E355"/>
      <c r="AE355" s="15"/>
    </row>
    <row r="356" spans="4:31" x14ac:dyDescent="0.25">
      <c r="D356"/>
      <c r="E356"/>
      <c r="AE356" s="15"/>
    </row>
    <row r="357" spans="4:31" x14ac:dyDescent="0.25">
      <c r="D357"/>
      <c r="E357"/>
      <c r="AE357" s="15"/>
    </row>
    <row r="358" spans="4:31" x14ac:dyDescent="0.25">
      <c r="D358"/>
      <c r="E358"/>
      <c r="AE358" s="15"/>
    </row>
    <row r="359" spans="4:31" x14ac:dyDescent="0.25">
      <c r="D359"/>
      <c r="E359"/>
      <c r="AE359" s="15"/>
    </row>
    <row r="360" spans="4:31" x14ac:dyDescent="0.25">
      <c r="D360"/>
      <c r="E360"/>
      <c r="AE360" s="15"/>
    </row>
    <row r="361" spans="4:31" x14ac:dyDescent="0.25">
      <c r="D361"/>
      <c r="E361"/>
      <c r="AE361" s="15"/>
    </row>
    <row r="362" spans="4:31" x14ac:dyDescent="0.25">
      <c r="D362"/>
      <c r="E362"/>
      <c r="AE362" s="15"/>
    </row>
    <row r="363" spans="4:31" x14ac:dyDescent="0.25">
      <c r="D363"/>
      <c r="E363"/>
      <c r="AE363" s="15"/>
    </row>
    <row r="364" spans="4:31" x14ac:dyDescent="0.25">
      <c r="D364"/>
      <c r="E364"/>
      <c r="AE364" s="15"/>
    </row>
    <row r="365" spans="4:31" x14ac:dyDescent="0.25">
      <c r="D365"/>
      <c r="E365"/>
      <c r="AE365" s="15"/>
    </row>
    <row r="366" spans="4:31" x14ac:dyDescent="0.25">
      <c r="D366"/>
      <c r="E366"/>
      <c r="AE366" s="15"/>
    </row>
    <row r="367" spans="4:31" x14ac:dyDescent="0.25">
      <c r="D367"/>
      <c r="E367"/>
      <c r="AE367" s="15"/>
    </row>
    <row r="368" spans="4:31" x14ac:dyDescent="0.25">
      <c r="D368"/>
      <c r="E368"/>
      <c r="AE368" s="15"/>
    </row>
    <row r="369" spans="4:31" x14ac:dyDescent="0.25">
      <c r="D369"/>
      <c r="E369"/>
      <c r="AE369" s="15"/>
    </row>
    <row r="370" spans="4:31" x14ac:dyDescent="0.25">
      <c r="D370"/>
      <c r="E370"/>
      <c r="AE370" s="15"/>
    </row>
    <row r="371" spans="4:31" x14ac:dyDescent="0.25">
      <c r="D371"/>
      <c r="E371"/>
      <c r="AE371" s="15"/>
    </row>
    <row r="372" spans="4:31" x14ac:dyDescent="0.25">
      <c r="D372"/>
      <c r="E372"/>
      <c r="AE372" s="15"/>
    </row>
    <row r="373" spans="4:31" x14ac:dyDescent="0.25">
      <c r="D373"/>
      <c r="E373"/>
      <c r="AE373" s="15"/>
    </row>
    <row r="374" spans="4:31" x14ac:dyDescent="0.25">
      <c r="D374"/>
      <c r="E374"/>
      <c r="AE374" s="15"/>
    </row>
    <row r="375" spans="4:31" x14ac:dyDescent="0.25">
      <c r="D375"/>
      <c r="E375"/>
      <c r="AE375" s="15"/>
    </row>
    <row r="376" spans="4:31" x14ac:dyDescent="0.25">
      <c r="D376"/>
      <c r="E376"/>
      <c r="AE376" s="15"/>
    </row>
    <row r="377" spans="4:31" x14ac:dyDescent="0.25">
      <c r="D377"/>
      <c r="E377"/>
      <c r="AE377" s="15"/>
    </row>
    <row r="378" spans="4:31" x14ac:dyDescent="0.25">
      <c r="D378"/>
      <c r="E378"/>
      <c r="AE378" s="15"/>
    </row>
    <row r="379" spans="4:31" x14ac:dyDescent="0.25">
      <c r="D379"/>
      <c r="E379"/>
      <c r="AE379" s="15"/>
    </row>
    <row r="380" spans="4:31" x14ac:dyDescent="0.25">
      <c r="D380"/>
      <c r="E380"/>
      <c r="AE380" s="15"/>
    </row>
    <row r="381" spans="4:31" x14ac:dyDescent="0.25">
      <c r="D381"/>
      <c r="E381"/>
      <c r="AE381" s="15"/>
    </row>
    <row r="382" spans="4:31" x14ac:dyDescent="0.25">
      <c r="D382"/>
      <c r="E382"/>
      <c r="AE382" s="15"/>
    </row>
    <row r="383" spans="4:31" x14ac:dyDescent="0.25">
      <c r="D383"/>
      <c r="E383"/>
      <c r="AE383" s="15"/>
    </row>
    <row r="384" spans="4:31" x14ac:dyDescent="0.25">
      <c r="D384"/>
      <c r="E384"/>
      <c r="AE384" s="15"/>
    </row>
    <row r="385" spans="4:31" x14ac:dyDescent="0.25">
      <c r="D385"/>
      <c r="E385"/>
      <c r="AE385" s="15"/>
    </row>
    <row r="386" spans="4:31" x14ac:dyDescent="0.25">
      <c r="D386"/>
      <c r="E386"/>
      <c r="AE386" s="15"/>
    </row>
    <row r="387" spans="4:31" x14ac:dyDescent="0.25">
      <c r="D387"/>
      <c r="E387"/>
      <c r="AE387" s="15"/>
    </row>
    <row r="388" spans="4:31" x14ac:dyDescent="0.25">
      <c r="D388"/>
      <c r="E388"/>
      <c r="AE388" s="15"/>
    </row>
    <row r="389" spans="4:31" x14ac:dyDescent="0.25">
      <c r="D389"/>
      <c r="E389"/>
      <c r="AE389" s="15"/>
    </row>
    <row r="390" spans="4:31" x14ac:dyDescent="0.25">
      <c r="D390"/>
      <c r="E390"/>
      <c r="AE390" s="15"/>
    </row>
    <row r="391" spans="4:31" x14ac:dyDescent="0.25">
      <c r="D391"/>
      <c r="E391"/>
      <c r="AE391" s="15"/>
    </row>
    <row r="392" spans="4:31" x14ac:dyDescent="0.25">
      <c r="D392"/>
      <c r="E392"/>
      <c r="AE392" s="15"/>
    </row>
    <row r="393" spans="4:31" x14ac:dyDescent="0.25">
      <c r="D393"/>
      <c r="E393"/>
      <c r="AE393" s="15"/>
    </row>
    <row r="394" spans="4:31" x14ac:dyDescent="0.25">
      <c r="D394"/>
      <c r="E394"/>
      <c r="AE394" s="15"/>
    </row>
    <row r="395" spans="4:31" x14ac:dyDescent="0.25">
      <c r="D395"/>
      <c r="E395"/>
      <c r="AE395" s="15"/>
    </row>
    <row r="396" spans="4:31" x14ac:dyDescent="0.25">
      <c r="D396"/>
      <c r="E396"/>
      <c r="AE396" s="15"/>
    </row>
    <row r="397" spans="4:31" x14ac:dyDescent="0.25">
      <c r="D397"/>
      <c r="E397"/>
      <c r="AE397" s="15"/>
    </row>
    <row r="398" spans="4:31" x14ac:dyDescent="0.25">
      <c r="D398"/>
      <c r="E398"/>
      <c r="AE398" s="15"/>
    </row>
    <row r="399" spans="4:31" x14ac:dyDescent="0.25">
      <c r="D399"/>
      <c r="E399"/>
      <c r="AE399" s="15"/>
    </row>
    <row r="400" spans="4:31" x14ac:dyDescent="0.25">
      <c r="D400"/>
      <c r="E400"/>
      <c r="AE400" s="15"/>
    </row>
    <row r="401" spans="4:31" x14ac:dyDescent="0.25">
      <c r="D401"/>
      <c r="E401"/>
      <c r="AE401" s="15"/>
    </row>
    <row r="402" spans="4:31" x14ac:dyDescent="0.25">
      <c r="D402"/>
      <c r="E402"/>
      <c r="AE402" s="15"/>
    </row>
    <row r="403" spans="4:31" x14ac:dyDescent="0.25">
      <c r="D403"/>
      <c r="E403"/>
      <c r="AE403" s="15"/>
    </row>
    <row r="404" spans="4:31" x14ac:dyDescent="0.25">
      <c r="D404"/>
      <c r="E404"/>
      <c r="AE404" s="15"/>
    </row>
    <row r="405" spans="4:31" x14ac:dyDescent="0.25">
      <c r="D405"/>
      <c r="E405"/>
      <c r="AE405" s="15"/>
    </row>
    <row r="406" spans="4:31" x14ac:dyDescent="0.25">
      <c r="D406"/>
      <c r="E406"/>
      <c r="AE406" s="15"/>
    </row>
    <row r="407" spans="4:31" x14ac:dyDescent="0.25">
      <c r="D407"/>
      <c r="E407"/>
      <c r="AE407" s="15"/>
    </row>
    <row r="408" spans="4:31" x14ac:dyDescent="0.25">
      <c r="D408"/>
      <c r="E408"/>
      <c r="AE408" s="15"/>
    </row>
    <row r="409" spans="4:31" x14ac:dyDescent="0.25">
      <c r="D409"/>
      <c r="E409"/>
      <c r="AE409" s="15"/>
    </row>
    <row r="410" spans="4:31" x14ac:dyDescent="0.25">
      <c r="D410"/>
      <c r="E410"/>
      <c r="AE410" s="15"/>
    </row>
    <row r="411" spans="4:31" x14ac:dyDescent="0.25">
      <c r="D411"/>
      <c r="E411"/>
      <c r="AE411" s="15"/>
    </row>
    <row r="412" spans="4:31" x14ac:dyDescent="0.25">
      <c r="D412"/>
      <c r="E412"/>
      <c r="AE412" s="15"/>
    </row>
    <row r="413" spans="4:31" x14ac:dyDescent="0.25">
      <c r="D413"/>
      <c r="E413"/>
      <c r="AE413" s="15"/>
    </row>
    <row r="414" spans="4:31" x14ac:dyDescent="0.25">
      <c r="D414"/>
      <c r="E414"/>
      <c r="AE414" s="15"/>
    </row>
    <row r="415" spans="4:31" x14ac:dyDescent="0.25">
      <c r="D415"/>
      <c r="E415"/>
      <c r="AE415" s="15"/>
    </row>
    <row r="416" spans="4:31" x14ac:dyDescent="0.25">
      <c r="D416"/>
      <c r="E416"/>
      <c r="AE416" s="15"/>
    </row>
    <row r="417" spans="4:31" x14ac:dyDescent="0.25">
      <c r="D417"/>
      <c r="E417"/>
      <c r="AE417" s="15"/>
    </row>
    <row r="418" spans="4:31" x14ac:dyDescent="0.25">
      <c r="D418"/>
      <c r="E418"/>
      <c r="AE418" s="15"/>
    </row>
    <row r="419" spans="4:31" x14ac:dyDescent="0.25">
      <c r="D419"/>
      <c r="E419"/>
      <c r="AE419" s="15"/>
    </row>
    <row r="420" spans="4:31" x14ac:dyDescent="0.25">
      <c r="D420"/>
      <c r="E420"/>
      <c r="AE420" s="15"/>
    </row>
    <row r="421" spans="4:31" x14ac:dyDescent="0.25">
      <c r="D421"/>
      <c r="E421"/>
      <c r="AE421" s="15"/>
    </row>
    <row r="422" spans="4:31" x14ac:dyDescent="0.25">
      <c r="D422"/>
      <c r="E422"/>
      <c r="AE422" s="15"/>
    </row>
    <row r="423" spans="4:31" x14ac:dyDescent="0.25">
      <c r="D423"/>
      <c r="E423"/>
      <c r="AE423" s="15"/>
    </row>
    <row r="424" spans="4:31" x14ac:dyDescent="0.25">
      <c r="D424"/>
      <c r="E424"/>
      <c r="AE424" s="15"/>
    </row>
    <row r="425" spans="4:31" x14ac:dyDescent="0.25">
      <c r="D425"/>
      <c r="E425"/>
      <c r="AE425" s="15"/>
    </row>
    <row r="426" spans="4:31" x14ac:dyDescent="0.25">
      <c r="D426"/>
      <c r="E426"/>
      <c r="AE426" s="15"/>
    </row>
    <row r="427" spans="4:31" x14ac:dyDescent="0.25">
      <c r="D427"/>
      <c r="E427"/>
      <c r="AE427" s="15"/>
    </row>
    <row r="428" spans="4:31" x14ac:dyDescent="0.25">
      <c r="D428"/>
      <c r="E428"/>
      <c r="AE428" s="15"/>
    </row>
    <row r="429" spans="4:31" x14ac:dyDescent="0.25">
      <c r="D429"/>
      <c r="E429"/>
      <c r="AE429" s="15"/>
    </row>
    <row r="430" spans="4:31" x14ac:dyDescent="0.25">
      <c r="D430"/>
      <c r="E430"/>
      <c r="AE430" s="15"/>
    </row>
    <row r="431" spans="4:31" x14ac:dyDescent="0.25">
      <c r="D431"/>
      <c r="E431"/>
      <c r="AE431" s="15"/>
    </row>
    <row r="432" spans="4:31" x14ac:dyDescent="0.25">
      <c r="D432"/>
      <c r="E432"/>
      <c r="AE432" s="15"/>
    </row>
    <row r="433" spans="4:31" x14ac:dyDescent="0.25">
      <c r="D433"/>
      <c r="E433"/>
      <c r="AE433" s="15"/>
    </row>
    <row r="434" spans="4:31" x14ac:dyDescent="0.25">
      <c r="D434"/>
      <c r="E434"/>
      <c r="AE434" s="15"/>
    </row>
    <row r="435" spans="4:31" x14ac:dyDescent="0.25">
      <c r="D435"/>
      <c r="E435"/>
      <c r="AE435" s="15"/>
    </row>
    <row r="436" spans="4:31" x14ac:dyDescent="0.25">
      <c r="D436"/>
      <c r="E436"/>
      <c r="AE436" s="15"/>
    </row>
    <row r="437" spans="4:31" x14ac:dyDescent="0.25">
      <c r="D437"/>
      <c r="E437"/>
      <c r="AE437" s="15"/>
    </row>
    <row r="438" spans="4:31" x14ac:dyDescent="0.25">
      <c r="D438"/>
      <c r="E438"/>
      <c r="AE438" s="15"/>
    </row>
    <row r="439" spans="4:31" x14ac:dyDescent="0.25">
      <c r="D439"/>
      <c r="E439"/>
      <c r="AE439" s="15"/>
    </row>
    <row r="440" spans="4:31" x14ac:dyDescent="0.25">
      <c r="D440"/>
      <c r="E440"/>
      <c r="AE440" s="15"/>
    </row>
    <row r="441" spans="4:31" x14ac:dyDescent="0.25">
      <c r="D441"/>
      <c r="E441"/>
      <c r="AE441" s="15"/>
    </row>
    <row r="442" spans="4:31" x14ac:dyDescent="0.25">
      <c r="D442"/>
      <c r="E442"/>
      <c r="AE442" s="15"/>
    </row>
    <row r="443" spans="4:31" x14ac:dyDescent="0.25">
      <c r="D443"/>
      <c r="E443"/>
      <c r="AE443" s="15"/>
    </row>
    <row r="444" spans="4:31" x14ac:dyDescent="0.25">
      <c r="D444"/>
      <c r="E444"/>
      <c r="AE444" s="15"/>
    </row>
    <row r="445" spans="4:31" x14ac:dyDescent="0.25">
      <c r="D445"/>
      <c r="E445"/>
      <c r="AE445" s="15"/>
    </row>
    <row r="446" spans="4:31" x14ac:dyDescent="0.25">
      <c r="D446"/>
      <c r="E446"/>
      <c r="AE446" s="15"/>
    </row>
    <row r="447" spans="4:31" x14ac:dyDescent="0.25">
      <c r="D447"/>
      <c r="E447"/>
      <c r="AE447" s="15"/>
    </row>
    <row r="448" spans="4:31" x14ac:dyDescent="0.25">
      <c r="D448"/>
      <c r="E448"/>
      <c r="AE448" s="15"/>
    </row>
    <row r="449" spans="4:31" x14ac:dyDescent="0.25">
      <c r="D449"/>
      <c r="E449"/>
      <c r="AE449" s="15"/>
    </row>
    <row r="450" spans="4:31" x14ac:dyDescent="0.25">
      <c r="D450"/>
      <c r="E450"/>
      <c r="AE450" s="15"/>
    </row>
    <row r="451" spans="4:31" x14ac:dyDescent="0.25">
      <c r="D451"/>
      <c r="E451"/>
      <c r="AE451" s="15"/>
    </row>
    <row r="452" spans="4:31" x14ac:dyDescent="0.25">
      <c r="D452"/>
      <c r="E452"/>
      <c r="AE452" s="15"/>
    </row>
    <row r="453" spans="4:31" x14ac:dyDescent="0.25">
      <c r="D453"/>
      <c r="E453"/>
      <c r="AE453" s="15"/>
    </row>
    <row r="454" spans="4:31" x14ac:dyDescent="0.25">
      <c r="D454"/>
      <c r="E454"/>
      <c r="AE454" s="15"/>
    </row>
    <row r="455" spans="4:31" x14ac:dyDescent="0.25">
      <c r="D455"/>
      <c r="E455"/>
      <c r="AE455" s="15"/>
    </row>
    <row r="456" spans="4:31" x14ac:dyDescent="0.25">
      <c r="D456"/>
      <c r="E456"/>
      <c r="AE456" s="15"/>
    </row>
    <row r="457" spans="4:31" x14ac:dyDescent="0.25">
      <c r="D457"/>
      <c r="E457"/>
      <c r="AE457" s="15"/>
    </row>
    <row r="458" spans="4:31" x14ac:dyDescent="0.25">
      <c r="D458"/>
      <c r="E458"/>
      <c r="AE458" s="15"/>
    </row>
    <row r="459" spans="4:31" x14ac:dyDescent="0.25">
      <c r="D459"/>
      <c r="E459"/>
      <c r="AE459" s="15"/>
    </row>
    <row r="460" spans="4:31" x14ac:dyDescent="0.25">
      <c r="D460"/>
      <c r="E460"/>
      <c r="AE460" s="15"/>
    </row>
    <row r="461" spans="4:31" x14ac:dyDescent="0.25">
      <c r="D461"/>
      <c r="E461"/>
      <c r="AE461" s="15"/>
    </row>
    <row r="462" spans="4:31" x14ac:dyDescent="0.25">
      <c r="D462"/>
      <c r="E462"/>
      <c r="AE462" s="15"/>
    </row>
    <row r="463" spans="4:31" x14ac:dyDescent="0.25">
      <c r="D463"/>
      <c r="E463"/>
      <c r="AE463" s="15"/>
    </row>
    <row r="464" spans="4:31" x14ac:dyDescent="0.25">
      <c r="D464"/>
      <c r="E464"/>
      <c r="AE464" s="15"/>
    </row>
    <row r="465" spans="4:31" x14ac:dyDescent="0.25">
      <c r="D465"/>
      <c r="E465"/>
      <c r="AE465" s="15"/>
    </row>
    <row r="466" spans="4:31" x14ac:dyDescent="0.25">
      <c r="D466"/>
      <c r="E466"/>
      <c r="AE466" s="15"/>
    </row>
    <row r="467" spans="4:31" x14ac:dyDescent="0.25">
      <c r="D467"/>
      <c r="E467"/>
      <c r="AE467" s="15"/>
    </row>
    <row r="468" spans="4:31" x14ac:dyDescent="0.25">
      <c r="D468"/>
      <c r="E468"/>
      <c r="AE468" s="15"/>
    </row>
    <row r="469" spans="4:31" x14ac:dyDescent="0.25">
      <c r="D469"/>
      <c r="E469"/>
      <c r="AE469" s="15"/>
    </row>
    <row r="470" spans="4:31" x14ac:dyDescent="0.25">
      <c r="D470"/>
      <c r="E470"/>
      <c r="AE470" s="15"/>
    </row>
    <row r="471" spans="4:31" x14ac:dyDescent="0.25">
      <c r="D471"/>
      <c r="E471"/>
      <c r="AE471" s="15"/>
    </row>
    <row r="472" spans="4:31" x14ac:dyDescent="0.25">
      <c r="D472"/>
      <c r="E472"/>
      <c r="AE472" s="15"/>
    </row>
    <row r="473" spans="4:31" x14ac:dyDescent="0.25">
      <c r="D473"/>
      <c r="E473"/>
      <c r="AE473" s="15"/>
    </row>
    <row r="474" spans="4:31" x14ac:dyDescent="0.25">
      <c r="D474"/>
      <c r="E474"/>
      <c r="AE474" s="15"/>
    </row>
    <row r="475" spans="4:31" x14ac:dyDescent="0.25">
      <c r="D475"/>
      <c r="E475"/>
      <c r="AE475" s="15"/>
    </row>
    <row r="476" spans="4:31" x14ac:dyDescent="0.25">
      <c r="D476"/>
      <c r="E476"/>
      <c r="AE476" s="15"/>
    </row>
    <row r="477" spans="4:31" x14ac:dyDescent="0.25">
      <c r="D477"/>
      <c r="E477"/>
      <c r="AE477" s="15"/>
    </row>
    <row r="478" spans="4:31" x14ac:dyDescent="0.25">
      <c r="D478"/>
      <c r="E478"/>
      <c r="AE478" s="15"/>
    </row>
    <row r="479" spans="4:31" x14ac:dyDescent="0.25">
      <c r="D479"/>
      <c r="E479"/>
      <c r="AE479" s="15"/>
    </row>
    <row r="480" spans="4:31" x14ac:dyDescent="0.25">
      <c r="D480"/>
      <c r="E480"/>
      <c r="AE480" s="15"/>
    </row>
    <row r="481" spans="4:31" x14ac:dyDescent="0.25">
      <c r="D481"/>
      <c r="E481"/>
      <c r="AE481" s="15"/>
    </row>
    <row r="482" spans="4:31" x14ac:dyDescent="0.25">
      <c r="D482"/>
      <c r="E482"/>
      <c r="AE482" s="15"/>
    </row>
    <row r="483" spans="4:31" x14ac:dyDescent="0.25">
      <c r="D483"/>
      <c r="E483"/>
      <c r="AE483" s="15"/>
    </row>
    <row r="484" spans="4:31" x14ac:dyDescent="0.25">
      <c r="D484"/>
      <c r="E484"/>
      <c r="AE484" s="15"/>
    </row>
    <row r="485" spans="4:31" x14ac:dyDescent="0.25">
      <c r="D485"/>
      <c r="E485"/>
      <c r="AE485" s="15"/>
    </row>
    <row r="486" spans="4:31" x14ac:dyDescent="0.25">
      <c r="D486"/>
      <c r="E486"/>
      <c r="AE486" s="15"/>
    </row>
    <row r="487" spans="4:31" x14ac:dyDescent="0.25">
      <c r="D487"/>
      <c r="E487"/>
      <c r="AE487" s="15"/>
    </row>
    <row r="488" spans="4:31" x14ac:dyDescent="0.25">
      <c r="D488"/>
      <c r="E488"/>
      <c r="AE488" s="15"/>
    </row>
    <row r="489" spans="4:31" x14ac:dyDescent="0.25">
      <c r="D489"/>
      <c r="E489"/>
      <c r="AE489" s="15"/>
    </row>
    <row r="490" spans="4:31" x14ac:dyDescent="0.25">
      <c r="D490"/>
      <c r="E490"/>
      <c r="AE490" s="15"/>
    </row>
    <row r="491" spans="4:31" x14ac:dyDescent="0.25">
      <c r="D491"/>
      <c r="E491"/>
      <c r="AE491" s="15"/>
    </row>
    <row r="492" spans="4:31" x14ac:dyDescent="0.25">
      <c r="D492"/>
      <c r="E492"/>
      <c r="AE492" s="15"/>
    </row>
    <row r="493" spans="4:31" x14ac:dyDescent="0.25">
      <c r="D493"/>
      <c r="E493"/>
      <c r="AE493" s="15"/>
    </row>
    <row r="494" spans="4:31" x14ac:dyDescent="0.25">
      <c r="D494"/>
      <c r="E494"/>
      <c r="AE494" s="15"/>
    </row>
    <row r="495" spans="4:31" x14ac:dyDescent="0.25">
      <c r="D495"/>
      <c r="E495"/>
      <c r="AE495" s="15"/>
    </row>
    <row r="496" spans="4:31" x14ac:dyDescent="0.25">
      <c r="D496"/>
      <c r="E496"/>
      <c r="AE496" s="15"/>
    </row>
    <row r="497" spans="4:31" x14ac:dyDescent="0.25">
      <c r="D497"/>
      <c r="E497"/>
      <c r="AE497" s="15"/>
    </row>
    <row r="498" spans="4:31" x14ac:dyDescent="0.25">
      <c r="D498"/>
      <c r="E498"/>
      <c r="AE498" s="15"/>
    </row>
    <row r="499" spans="4:31" x14ac:dyDescent="0.25">
      <c r="D499"/>
      <c r="E499"/>
      <c r="AE499" s="15"/>
    </row>
    <row r="500" spans="4:31" x14ac:dyDescent="0.25">
      <c r="D500"/>
      <c r="E500"/>
      <c r="AE500" s="15"/>
    </row>
    <row r="501" spans="4:31" x14ac:dyDescent="0.25">
      <c r="D501"/>
      <c r="E501"/>
      <c r="AE501" s="15"/>
    </row>
    <row r="502" spans="4:31" x14ac:dyDescent="0.25">
      <c r="D502"/>
      <c r="E502"/>
      <c r="AE502" s="15"/>
    </row>
    <row r="503" spans="4:31" x14ac:dyDescent="0.25">
      <c r="D503"/>
      <c r="E503"/>
      <c r="AE503" s="15"/>
    </row>
    <row r="504" spans="4:31" x14ac:dyDescent="0.25">
      <c r="D504"/>
      <c r="E504"/>
      <c r="AE504" s="15"/>
    </row>
    <row r="505" spans="4:31" x14ac:dyDescent="0.25">
      <c r="D505"/>
      <c r="E505"/>
      <c r="AE505" s="15"/>
    </row>
    <row r="506" spans="4:31" x14ac:dyDescent="0.25">
      <c r="D506"/>
      <c r="E506"/>
      <c r="AE506" s="15"/>
    </row>
    <row r="507" spans="4:31" x14ac:dyDescent="0.25">
      <c r="D507"/>
      <c r="E507"/>
      <c r="AE507" s="15"/>
    </row>
    <row r="508" spans="4:31" x14ac:dyDescent="0.25">
      <c r="D508"/>
      <c r="E508"/>
      <c r="AE508" s="15"/>
    </row>
    <row r="509" spans="4:31" x14ac:dyDescent="0.25">
      <c r="D509"/>
      <c r="E509"/>
      <c r="AE509" s="15"/>
    </row>
    <row r="510" spans="4:31" x14ac:dyDescent="0.25">
      <c r="D510"/>
      <c r="E510"/>
      <c r="AE510" s="15"/>
    </row>
    <row r="511" spans="4:31" x14ac:dyDescent="0.25">
      <c r="D511"/>
      <c r="E511"/>
      <c r="AE511" s="15"/>
    </row>
    <row r="512" spans="4:31" x14ac:dyDescent="0.25">
      <c r="D512"/>
      <c r="E512"/>
      <c r="AE512" s="15"/>
    </row>
    <row r="513" spans="4:31" x14ac:dyDescent="0.25">
      <c r="D513"/>
      <c r="E513"/>
      <c r="AE513" s="15"/>
    </row>
    <row r="514" spans="4:31" x14ac:dyDescent="0.25">
      <c r="D514"/>
      <c r="E514"/>
      <c r="AE514" s="15"/>
    </row>
    <row r="515" spans="4:31" x14ac:dyDescent="0.25">
      <c r="D515"/>
      <c r="E515"/>
      <c r="AE515" s="15"/>
    </row>
    <row r="516" spans="4:31" x14ac:dyDescent="0.25">
      <c r="D516"/>
      <c r="E516"/>
      <c r="AE516" s="15"/>
    </row>
    <row r="517" spans="4:31" x14ac:dyDescent="0.25">
      <c r="D517"/>
      <c r="E517"/>
      <c r="AE517" s="15"/>
    </row>
    <row r="518" spans="4:31" x14ac:dyDescent="0.25">
      <c r="D518"/>
      <c r="E518"/>
      <c r="AE518" s="15"/>
    </row>
    <row r="519" spans="4:31" x14ac:dyDescent="0.25">
      <c r="D519"/>
      <c r="E519"/>
      <c r="AE519" s="15"/>
    </row>
    <row r="520" spans="4:31" x14ac:dyDescent="0.25">
      <c r="D520"/>
      <c r="E520"/>
      <c r="AE520" s="15"/>
    </row>
    <row r="521" spans="4:31" x14ac:dyDescent="0.25">
      <c r="D521"/>
      <c r="E521"/>
      <c r="AE521" s="15"/>
    </row>
    <row r="522" spans="4:31" x14ac:dyDescent="0.25">
      <c r="D522"/>
      <c r="E522"/>
      <c r="AE522" s="15"/>
    </row>
    <row r="523" spans="4:31" x14ac:dyDescent="0.25">
      <c r="D523"/>
      <c r="E523"/>
      <c r="AE523" s="15"/>
    </row>
    <row r="524" spans="4:31" x14ac:dyDescent="0.25">
      <c r="D524"/>
      <c r="E524"/>
      <c r="AE524" s="15"/>
    </row>
    <row r="525" spans="4:31" x14ac:dyDescent="0.25">
      <c r="D525"/>
      <c r="E525"/>
      <c r="AE525" s="15"/>
    </row>
    <row r="526" spans="4:31" x14ac:dyDescent="0.25">
      <c r="D526"/>
      <c r="E526"/>
      <c r="AE526" s="15"/>
    </row>
    <row r="527" spans="4:31" x14ac:dyDescent="0.25">
      <c r="D527"/>
      <c r="E527"/>
      <c r="AE527" s="15"/>
    </row>
    <row r="528" spans="4:31" x14ac:dyDescent="0.25">
      <c r="D528"/>
      <c r="E528"/>
      <c r="AE528" s="15"/>
    </row>
    <row r="529" spans="4:31" x14ac:dyDescent="0.25">
      <c r="D529"/>
      <c r="E529"/>
      <c r="AE529" s="15"/>
    </row>
    <row r="530" spans="4:31" x14ac:dyDescent="0.25">
      <c r="D530"/>
      <c r="E530"/>
      <c r="AE530" s="15"/>
    </row>
    <row r="531" spans="4:31" x14ac:dyDescent="0.25">
      <c r="D531"/>
      <c r="E531"/>
      <c r="AE531" s="15"/>
    </row>
    <row r="532" spans="4:31" x14ac:dyDescent="0.25">
      <c r="D532"/>
      <c r="E532"/>
      <c r="AE532" s="15"/>
    </row>
    <row r="533" spans="4:31" x14ac:dyDescent="0.25">
      <c r="D533"/>
      <c r="E533"/>
      <c r="AE533" s="15"/>
    </row>
    <row r="534" spans="4:31" x14ac:dyDescent="0.25">
      <c r="D534"/>
      <c r="E534"/>
      <c r="AE534" s="15"/>
    </row>
    <row r="535" spans="4:31" x14ac:dyDescent="0.25">
      <c r="D535"/>
      <c r="E535"/>
      <c r="AE535" s="15"/>
    </row>
    <row r="536" spans="4:31" x14ac:dyDescent="0.25">
      <c r="D536"/>
      <c r="E536"/>
      <c r="AE536" s="15"/>
    </row>
    <row r="537" spans="4:31" x14ac:dyDescent="0.25">
      <c r="D537"/>
      <c r="E537"/>
      <c r="AE537" s="15"/>
    </row>
    <row r="538" spans="4:31" x14ac:dyDescent="0.25">
      <c r="D538"/>
      <c r="E538"/>
      <c r="AE538" s="15"/>
    </row>
    <row r="539" spans="4:31" x14ac:dyDescent="0.25">
      <c r="D539"/>
      <c r="E539"/>
      <c r="AE539" s="15"/>
    </row>
    <row r="540" spans="4:31" x14ac:dyDescent="0.25">
      <c r="D540"/>
      <c r="E540"/>
      <c r="AE540" s="15"/>
    </row>
    <row r="541" spans="4:31" x14ac:dyDescent="0.25">
      <c r="D541"/>
      <c r="E541"/>
      <c r="AE541" s="15"/>
    </row>
    <row r="542" spans="4:31" x14ac:dyDescent="0.25">
      <c r="D542"/>
      <c r="E542"/>
      <c r="AE542" s="15"/>
    </row>
    <row r="543" spans="4:31" x14ac:dyDescent="0.25">
      <c r="D543"/>
      <c r="E543"/>
      <c r="AE543" s="15"/>
    </row>
    <row r="544" spans="4:31" x14ac:dyDescent="0.25">
      <c r="D544"/>
      <c r="E544"/>
      <c r="AE544" s="15"/>
    </row>
    <row r="545" spans="4:31" x14ac:dyDescent="0.25">
      <c r="D545"/>
      <c r="E545"/>
      <c r="AE545" s="15"/>
    </row>
    <row r="546" spans="4:31" x14ac:dyDescent="0.25">
      <c r="D546"/>
      <c r="E546"/>
      <c r="AE546" s="15"/>
    </row>
    <row r="547" spans="4:31" x14ac:dyDescent="0.25">
      <c r="D547"/>
      <c r="E547"/>
      <c r="AE547" s="15"/>
    </row>
    <row r="548" spans="4:31" x14ac:dyDescent="0.25">
      <c r="D548"/>
      <c r="E548"/>
      <c r="AE548" s="15"/>
    </row>
    <row r="549" spans="4:31" x14ac:dyDescent="0.25">
      <c r="D549"/>
      <c r="E549"/>
      <c r="AE549" s="15"/>
    </row>
    <row r="550" spans="4:31" x14ac:dyDescent="0.25">
      <c r="D550"/>
      <c r="E550"/>
      <c r="AE550" s="15"/>
    </row>
    <row r="551" spans="4:31" x14ac:dyDescent="0.25">
      <c r="D551"/>
      <c r="E551"/>
      <c r="AE551" s="15"/>
    </row>
    <row r="552" spans="4:31" x14ac:dyDescent="0.25">
      <c r="D552"/>
      <c r="E552"/>
      <c r="AE552" s="15"/>
    </row>
    <row r="553" spans="4:31" x14ac:dyDescent="0.25">
      <c r="D553"/>
      <c r="E553"/>
      <c r="AE553" s="15"/>
    </row>
    <row r="554" spans="4:31" x14ac:dyDescent="0.25">
      <c r="D554"/>
      <c r="E554"/>
      <c r="AE554" s="15"/>
    </row>
    <row r="555" spans="4:31" x14ac:dyDescent="0.25">
      <c r="D555"/>
      <c r="E555"/>
      <c r="AE555" s="15"/>
    </row>
    <row r="556" spans="4:31" x14ac:dyDescent="0.25">
      <c r="D556"/>
      <c r="E556"/>
      <c r="AE556" s="15"/>
    </row>
    <row r="557" spans="4:31" x14ac:dyDescent="0.25">
      <c r="D557"/>
      <c r="E557"/>
      <c r="AE557" s="15"/>
    </row>
    <row r="558" spans="4:31" x14ac:dyDescent="0.25">
      <c r="D558"/>
      <c r="E558"/>
      <c r="AE558" s="15"/>
    </row>
    <row r="559" spans="4:31" x14ac:dyDescent="0.25">
      <c r="D559"/>
      <c r="E559"/>
      <c r="AE559" s="15"/>
    </row>
    <row r="560" spans="4:31" x14ac:dyDescent="0.25">
      <c r="D560"/>
      <c r="E560"/>
      <c r="AE560" s="15"/>
    </row>
    <row r="561" spans="4:31" x14ac:dyDescent="0.25">
      <c r="D561"/>
      <c r="E561"/>
      <c r="AE561" s="15"/>
    </row>
    <row r="562" spans="4:31" x14ac:dyDescent="0.25">
      <c r="D562"/>
      <c r="E562"/>
      <c r="AE562" s="15"/>
    </row>
    <row r="563" spans="4:31" x14ac:dyDescent="0.25">
      <c r="D563"/>
      <c r="E563"/>
      <c r="AE563" s="15"/>
    </row>
    <row r="564" spans="4:31" x14ac:dyDescent="0.25">
      <c r="D564"/>
      <c r="E564"/>
      <c r="AE564" s="15"/>
    </row>
    <row r="565" spans="4:31" x14ac:dyDescent="0.25">
      <c r="D565"/>
      <c r="E565"/>
      <c r="AE565" s="15"/>
    </row>
    <row r="566" spans="4:31" x14ac:dyDescent="0.25">
      <c r="D566"/>
      <c r="E566"/>
      <c r="AE566" s="15"/>
    </row>
    <row r="567" spans="4:31" x14ac:dyDescent="0.25">
      <c r="D567"/>
      <c r="E567"/>
      <c r="AE567" s="15"/>
    </row>
    <row r="568" spans="4:31" x14ac:dyDescent="0.25">
      <c r="D568"/>
      <c r="E568"/>
      <c r="AE568" s="15"/>
    </row>
    <row r="569" spans="4:31" x14ac:dyDescent="0.25">
      <c r="D569"/>
      <c r="E569"/>
      <c r="AE569" s="15"/>
    </row>
    <row r="570" spans="4:31" x14ac:dyDescent="0.25">
      <c r="D570"/>
      <c r="E570"/>
      <c r="AE570" s="15"/>
    </row>
    <row r="571" spans="4:31" x14ac:dyDescent="0.25">
      <c r="D571"/>
      <c r="E571"/>
      <c r="AE571" s="15"/>
    </row>
    <row r="572" spans="4:31" x14ac:dyDescent="0.25">
      <c r="D572"/>
      <c r="E572"/>
      <c r="AE572" s="15"/>
    </row>
    <row r="573" spans="4:31" x14ac:dyDescent="0.25">
      <c r="D573"/>
      <c r="E573"/>
      <c r="AE573" s="15"/>
    </row>
    <row r="574" spans="4:31" x14ac:dyDescent="0.25">
      <c r="D574"/>
      <c r="E574"/>
      <c r="AE574" s="15"/>
    </row>
    <row r="575" spans="4:31" x14ac:dyDescent="0.25">
      <c r="D575"/>
      <c r="E575"/>
      <c r="AE575" s="15"/>
    </row>
    <row r="576" spans="4:31" x14ac:dyDescent="0.25">
      <c r="D576"/>
      <c r="E576"/>
      <c r="AE576" s="15"/>
    </row>
    <row r="577" spans="4:31" x14ac:dyDescent="0.25">
      <c r="D577"/>
      <c r="E577"/>
      <c r="AE577" s="15"/>
    </row>
    <row r="578" spans="4:31" x14ac:dyDescent="0.25">
      <c r="D578"/>
      <c r="E578"/>
      <c r="AE578" s="15"/>
    </row>
    <row r="579" spans="4:31" x14ac:dyDescent="0.25">
      <c r="D579"/>
      <c r="E579"/>
      <c r="AE579" s="15"/>
    </row>
    <row r="580" spans="4:31" x14ac:dyDescent="0.25">
      <c r="D580"/>
      <c r="E580"/>
      <c r="AE580" s="15"/>
    </row>
    <row r="581" spans="4:31" x14ac:dyDescent="0.25">
      <c r="D581"/>
      <c r="E581"/>
      <c r="AE581" s="15"/>
    </row>
    <row r="582" spans="4:31" x14ac:dyDescent="0.25">
      <c r="D582"/>
      <c r="E582"/>
      <c r="AE582" s="15"/>
    </row>
    <row r="583" spans="4:31" x14ac:dyDescent="0.25">
      <c r="D583"/>
      <c r="E583"/>
      <c r="AE583" s="15"/>
    </row>
    <row r="584" spans="4:31" x14ac:dyDescent="0.25">
      <c r="D584"/>
      <c r="E584"/>
      <c r="AE584" s="15"/>
    </row>
    <row r="585" spans="4:31" x14ac:dyDescent="0.25">
      <c r="D585"/>
      <c r="E585"/>
      <c r="AE585" s="15"/>
    </row>
    <row r="586" spans="4:31" x14ac:dyDescent="0.25">
      <c r="D586"/>
      <c r="E586"/>
      <c r="AE586" s="15"/>
    </row>
    <row r="587" spans="4:31" x14ac:dyDescent="0.25">
      <c r="D587"/>
      <c r="E587"/>
      <c r="AE587" s="15"/>
    </row>
    <row r="588" spans="4:31" x14ac:dyDescent="0.25">
      <c r="D588"/>
      <c r="E588"/>
      <c r="AE588" s="15"/>
    </row>
    <row r="589" spans="4:31" x14ac:dyDescent="0.25">
      <c r="D589"/>
      <c r="E589"/>
      <c r="AE589" s="15"/>
    </row>
    <row r="590" spans="4:31" x14ac:dyDescent="0.25">
      <c r="D590"/>
      <c r="E590"/>
      <c r="AE590" s="15"/>
    </row>
    <row r="591" spans="4:31" x14ac:dyDescent="0.25">
      <c r="D591"/>
      <c r="E591"/>
      <c r="AE591" s="15"/>
    </row>
    <row r="592" spans="4:31" x14ac:dyDescent="0.25">
      <c r="D592"/>
      <c r="E592"/>
      <c r="AE592" s="15"/>
    </row>
    <row r="593" spans="4:31" x14ac:dyDescent="0.25">
      <c r="D593"/>
      <c r="E593"/>
      <c r="AE593" s="15"/>
    </row>
    <row r="594" spans="4:31" x14ac:dyDescent="0.25">
      <c r="D594"/>
      <c r="E594"/>
      <c r="AE594" s="15"/>
    </row>
    <row r="595" spans="4:31" x14ac:dyDescent="0.25">
      <c r="D595"/>
      <c r="E595"/>
      <c r="AE595" s="15"/>
    </row>
    <row r="596" spans="4:31" x14ac:dyDescent="0.25">
      <c r="D596"/>
      <c r="E596"/>
      <c r="AE596" s="15"/>
    </row>
    <row r="597" spans="4:31" x14ac:dyDescent="0.25">
      <c r="D597"/>
      <c r="E597"/>
      <c r="AE597" s="15"/>
    </row>
    <row r="598" spans="4:31" x14ac:dyDescent="0.25">
      <c r="D598"/>
      <c r="E598"/>
      <c r="AE598" s="15"/>
    </row>
    <row r="599" spans="4:31" x14ac:dyDescent="0.25">
      <c r="D599"/>
      <c r="E599"/>
      <c r="AE599" s="15"/>
    </row>
    <row r="600" spans="4:31" x14ac:dyDescent="0.25">
      <c r="D600"/>
      <c r="E600"/>
      <c r="AE600" s="15"/>
    </row>
    <row r="601" spans="4:31" x14ac:dyDescent="0.25">
      <c r="D601"/>
      <c r="E601"/>
      <c r="AE601" s="15"/>
    </row>
    <row r="602" spans="4:31" x14ac:dyDescent="0.25">
      <c r="D602"/>
      <c r="E602"/>
      <c r="AE602" s="15"/>
    </row>
    <row r="603" spans="4:31" x14ac:dyDescent="0.25">
      <c r="D603"/>
      <c r="E603"/>
      <c r="AE603" s="15"/>
    </row>
    <row r="604" spans="4:31" x14ac:dyDescent="0.25">
      <c r="D604"/>
      <c r="E604"/>
      <c r="AE604" s="15"/>
    </row>
    <row r="605" spans="4:31" x14ac:dyDescent="0.25">
      <c r="D605"/>
      <c r="E605"/>
      <c r="AE605" s="15"/>
    </row>
    <row r="606" spans="4:31" x14ac:dyDescent="0.25">
      <c r="D606"/>
      <c r="E606"/>
      <c r="AE606" s="15"/>
    </row>
    <row r="607" spans="4:31" x14ac:dyDescent="0.25">
      <c r="D607"/>
      <c r="E607"/>
      <c r="AE607" s="15"/>
    </row>
    <row r="608" spans="4:31" x14ac:dyDescent="0.25">
      <c r="D608"/>
      <c r="E608"/>
      <c r="AE608" s="15"/>
    </row>
    <row r="609" spans="4:31" x14ac:dyDescent="0.25">
      <c r="D609"/>
      <c r="E609"/>
      <c r="AE609" s="15"/>
    </row>
    <row r="610" spans="4:31" x14ac:dyDescent="0.25">
      <c r="D610"/>
      <c r="E610"/>
      <c r="AE610" s="15"/>
    </row>
    <row r="611" spans="4:31" x14ac:dyDescent="0.25">
      <c r="D611"/>
      <c r="E611"/>
      <c r="AE611" s="15"/>
    </row>
    <row r="612" spans="4:31" x14ac:dyDescent="0.25">
      <c r="D612"/>
      <c r="E612"/>
      <c r="AE612" s="15"/>
    </row>
    <row r="613" spans="4:31" x14ac:dyDescent="0.25">
      <c r="D613"/>
      <c r="E613"/>
      <c r="AE613" s="15"/>
    </row>
    <row r="614" spans="4:31" x14ac:dyDescent="0.25">
      <c r="D614"/>
      <c r="E614"/>
      <c r="AE614" s="15"/>
    </row>
    <row r="615" spans="4:31" x14ac:dyDescent="0.25">
      <c r="D615"/>
      <c r="E615"/>
      <c r="AE615" s="15"/>
    </row>
    <row r="616" spans="4:31" x14ac:dyDescent="0.25">
      <c r="D616"/>
      <c r="E616"/>
      <c r="AE616" s="15"/>
    </row>
    <row r="617" spans="4:31" x14ac:dyDescent="0.25">
      <c r="D617"/>
      <c r="E617"/>
      <c r="AE617" s="15"/>
    </row>
    <row r="618" spans="4:31" x14ac:dyDescent="0.25">
      <c r="D618"/>
      <c r="E618"/>
      <c r="AE618" s="15"/>
    </row>
    <row r="619" spans="4:31" x14ac:dyDescent="0.25">
      <c r="D619"/>
      <c r="E619"/>
      <c r="AE619" s="15"/>
    </row>
    <row r="620" spans="4:31" x14ac:dyDescent="0.25">
      <c r="D620"/>
      <c r="E620"/>
      <c r="AE620" s="15"/>
    </row>
    <row r="621" spans="4:31" x14ac:dyDescent="0.25">
      <c r="D621"/>
      <c r="E621"/>
      <c r="AE621" s="15"/>
    </row>
    <row r="622" spans="4:31" x14ac:dyDescent="0.25">
      <c r="D622"/>
      <c r="E622"/>
      <c r="AE622" s="15"/>
    </row>
    <row r="623" spans="4:31" x14ac:dyDescent="0.25">
      <c r="D623"/>
      <c r="E623"/>
      <c r="AE623" s="15"/>
    </row>
    <row r="624" spans="4:31" x14ac:dyDescent="0.25">
      <c r="D624"/>
      <c r="E624"/>
      <c r="AE624" s="15"/>
    </row>
    <row r="625" spans="4:31" x14ac:dyDescent="0.25">
      <c r="D625"/>
      <c r="E625"/>
      <c r="AE625" s="15"/>
    </row>
    <row r="626" spans="4:31" x14ac:dyDescent="0.25">
      <c r="D626"/>
      <c r="E626"/>
      <c r="AE626" s="15"/>
    </row>
    <row r="627" spans="4:31" x14ac:dyDescent="0.25">
      <c r="D627"/>
      <c r="E627"/>
      <c r="AE627" s="15"/>
    </row>
    <row r="628" spans="4:31" x14ac:dyDescent="0.25">
      <c r="D628"/>
      <c r="E628"/>
      <c r="AE628" s="15"/>
    </row>
    <row r="629" spans="4:31" x14ac:dyDescent="0.25">
      <c r="D629"/>
      <c r="E629"/>
      <c r="AE629" s="15"/>
    </row>
    <row r="630" spans="4:31" x14ac:dyDescent="0.25">
      <c r="D630"/>
      <c r="E630"/>
      <c r="AE630" s="15"/>
    </row>
    <row r="631" spans="4:31" x14ac:dyDescent="0.25">
      <c r="D631"/>
      <c r="E631"/>
      <c r="AE631" s="15"/>
    </row>
    <row r="632" spans="4:31" x14ac:dyDescent="0.25">
      <c r="D632"/>
      <c r="E632"/>
      <c r="AE632" s="15"/>
    </row>
    <row r="633" spans="4:31" x14ac:dyDescent="0.25">
      <c r="D633"/>
      <c r="E633"/>
      <c r="AE633" s="15"/>
    </row>
    <row r="634" spans="4:31" x14ac:dyDescent="0.25">
      <c r="D634"/>
      <c r="E634"/>
      <c r="AE634" s="15"/>
    </row>
    <row r="635" spans="4:31" x14ac:dyDescent="0.25">
      <c r="D635"/>
      <c r="E635"/>
      <c r="AE635" s="15"/>
    </row>
    <row r="636" spans="4:31" x14ac:dyDescent="0.25">
      <c r="D636"/>
      <c r="E636"/>
      <c r="AE636" s="15"/>
    </row>
    <row r="637" spans="4:31" x14ac:dyDescent="0.25">
      <c r="D637"/>
      <c r="E637"/>
      <c r="AE637" s="15"/>
    </row>
    <row r="638" spans="4:31" x14ac:dyDescent="0.25">
      <c r="D638"/>
      <c r="E638"/>
      <c r="AE638" s="15"/>
    </row>
    <row r="639" spans="4:31" x14ac:dyDescent="0.25">
      <c r="D639"/>
      <c r="E639"/>
      <c r="AE639" s="15"/>
    </row>
    <row r="640" spans="4:31" x14ac:dyDescent="0.25">
      <c r="D640"/>
      <c r="E640"/>
      <c r="AE640" s="15"/>
    </row>
    <row r="641" spans="4:31" x14ac:dyDescent="0.25">
      <c r="D641"/>
      <c r="E641"/>
      <c r="AE641" s="15"/>
    </row>
    <row r="642" spans="4:31" x14ac:dyDescent="0.25">
      <c r="D642"/>
      <c r="E642"/>
      <c r="AE642" s="15"/>
    </row>
    <row r="643" spans="4:31" x14ac:dyDescent="0.25">
      <c r="D643"/>
      <c r="E643"/>
      <c r="AE643" s="15"/>
    </row>
    <row r="644" spans="4:31" x14ac:dyDescent="0.25">
      <c r="D644"/>
      <c r="E644"/>
      <c r="AE644" s="15"/>
    </row>
    <row r="645" spans="4:31" x14ac:dyDescent="0.25">
      <c r="D645"/>
      <c r="E645"/>
      <c r="AE645" s="15"/>
    </row>
    <row r="646" spans="4:31" x14ac:dyDescent="0.25">
      <c r="D646"/>
      <c r="E646"/>
      <c r="AE646" s="15"/>
    </row>
    <row r="647" spans="4:31" x14ac:dyDescent="0.25">
      <c r="D647"/>
      <c r="E647"/>
      <c r="AE647" s="15"/>
    </row>
    <row r="648" spans="4:31" x14ac:dyDescent="0.25">
      <c r="D648"/>
      <c r="E648"/>
      <c r="AE648" s="15"/>
    </row>
    <row r="649" spans="4:31" x14ac:dyDescent="0.25">
      <c r="D649"/>
      <c r="E649"/>
      <c r="AE649" s="15"/>
    </row>
    <row r="650" spans="4:31" x14ac:dyDescent="0.25">
      <c r="D650"/>
      <c r="E650"/>
      <c r="AE650" s="15"/>
    </row>
    <row r="651" spans="4:31" x14ac:dyDescent="0.25">
      <c r="D651"/>
      <c r="E651"/>
      <c r="AE651" s="15"/>
    </row>
    <row r="652" spans="4:31" x14ac:dyDescent="0.25">
      <c r="D652"/>
      <c r="E652"/>
      <c r="AE652" s="15"/>
    </row>
    <row r="653" spans="4:31" x14ac:dyDescent="0.25">
      <c r="D653"/>
      <c r="E653"/>
      <c r="AE653" s="15"/>
    </row>
    <row r="654" spans="4:31" x14ac:dyDescent="0.25">
      <c r="D654"/>
      <c r="E654"/>
      <c r="AE654" s="15"/>
    </row>
    <row r="655" spans="4:31" x14ac:dyDescent="0.25">
      <c r="D655"/>
      <c r="E655"/>
      <c r="AE655" s="15"/>
    </row>
    <row r="656" spans="4:31" x14ac:dyDescent="0.25">
      <c r="D656"/>
      <c r="E656"/>
      <c r="AE656" s="15"/>
    </row>
    <row r="657" spans="4:31" x14ac:dyDescent="0.25">
      <c r="D657"/>
      <c r="E657"/>
      <c r="AE657" s="15"/>
    </row>
    <row r="658" spans="4:31" x14ac:dyDescent="0.25">
      <c r="D658"/>
      <c r="E658"/>
      <c r="AE658" s="15"/>
    </row>
    <row r="659" spans="4:31" x14ac:dyDescent="0.25">
      <c r="D659"/>
      <c r="E659"/>
      <c r="AE659" s="15"/>
    </row>
    <row r="660" spans="4:31" x14ac:dyDescent="0.25">
      <c r="D660"/>
      <c r="E660"/>
      <c r="AE660" s="15"/>
    </row>
    <row r="661" spans="4:31" x14ac:dyDescent="0.25">
      <c r="D661"/>
      <c r="E661"/>
      <c r="AE661" s="15"/>
    </row>
    <row r="662" spans="4:31" x14ac:dyDescent="0.25">
      <c r="D662"/>
      <c r="E662"/>
      <c r="AE662" s="15"/>
    </row>
    <row r="663" spans="4:31" x14ac:dyDescent="0.25">
      <c r="D663"/>
      <c r="E663"/>
      <c r="AE663" s="15"/>
    </row>
    <row r="664" spans="4:31" x14ac:dyDescent="0.25">
      <c r="D664"/>
      <c r="E664"/>
      <c r="AE664" s="15"/>
    </row>
    <row r="665" spans="4:31" x14ac:dyDescent="0.25">
      <c r="D665"/>
      <c r="E665"/>
      <c r="AE665" s="15"/>
    </row>
    <row r="666" spans="4:31" x14ac:dyDescent="0.25">
      <c r="D666"/>
      <c r="E666"/>
      <c r="AE666" s="15"/>
    </row>
    <row r="667" spans="4:31" x14ac:dyDescent="0.25">
      <c r="D667"/>
      <c r="E667"/>
      <c r="AE667" s="15"/>
    </row>
    <row r="668" spans="4:31" x14ac:dyDescent="0.25">
      <c r="D668"/>
      <c r="E668"/>
      <c r="AE668" s="15"/>
    </row>
    <row r="669" spans="4:31" x14ac:dyDescent="0.25">
      <c r="D669"/>
      <c r="E669"/>
      <c r="AE669" s="15"/>
    </row>
    <row r="670" spans="4:31" x14ac:dyDescent="0.25">
      <c r="D670"/>
      <c r="E670"/>
      <c r="AE670" s="15"/>
    </row>
    <row r="671" spans="4:31" x14ac:dyDescent="0.25">
      <c r="D671"/>
      <c r="E671"/>
      <c r="AE671" s="15"/>
    </row>
    <row r="672" spans="4:31" x14ac:dyDescent="0.25">
      <c r="D672"/>
      <c r="E672"/>
      <c r="AE672" s="15"/>
    </row>
    <row r="673" spans="4:31" x14ac:dyDescent="0.25">
      <c r="D673"/>
      <c r="E673"/>
      <c r="AE673" s="15"/>
    </row>
    <row r="674" spans="4:31" x14ac:dyDescent="0.25">
      <c r="D674"/>
      <c r="E674"/>
      <c r="AE674" s="15"/>
    </row>
    <row r="675" spans="4:31" x14ac:dyDescent="0.25">
      <c r="D675"/>
      <c r="E675"/>
      <c r="AE675" s="15"/>
    </row>
    <row r="676" spans="4:31" x14ac:dyDescent="0.25">
      <c r="D676"/>
      <c r="E676"/>
      <c r="AE676" s="15"/>
    </row>
    <row r="677" spans="4:31" x14ac:dyDescent="0.25">
      <c r="D677"/>
      <c r="E677"/>
      <c r="AE677" s="15"/>
    </row>
    <row r="678" spans="4:31" x14ac:dyDescent="0.25">
      <c r="D678"/>
      <c r="E678"/>
      <c r="AE678" s="15"/>
    </row>
    <row r="679" spans="4:31" x14ac:dyDescent="0.25">
      <c r="D679"/>
      <c r="E679"/>
      <c r="AE679" s="15"/>
    </row>
    <row r="680" spans="4:31" x14ac:dyDescent="0.25">
      <c r="D680"/>
      <c r="E680"/>
      <c r="AE680" s="15"/>
    </row>
    <row r="681" spans="4:31" x14ac:dyDescent="0.25">
      <c r="D681"/>
      <c r="E681"/>
      <c r="AE681" s="15"/>
    </row>
    <row r="682" spans="4:31" x14ac:dyDescent="0.25">
      <c r="D682"/>
      <c r="E682"/>
      <c r="AE682" s="15"/>
    </row>
    <row r="683" spans="4:31" x14ac:dyDescent="0.25">
      <c r="D683"/>
      <c r="E683"/>
      <c r="AE683" s="15"/>
    </row>
    <row r="684" spans="4:31" x14ac:dyDescent="0.25">
      <c r="D684"/>
      <c r="E684"/>
      <c r="AE684" s="15"/>
    </row>
    <row r="685" spans="4:31" x14ac:dyDescent="0.25">
      <c r="D685"/>
      <c r="E685"/>
      <c r="AE685" s="15"/>
    </row>
    <row r="686" spans="4:31" x14ac:dyDescent="0.25">
      <c r="D686"/>
      <c r="E686"/>
      <c r="AE686" s="15"/>
    </row>
    <row r="687" spans="4:31" x14ac:dyDescent="0.25">
      <c r="D687"/>
      <c r="E687"/>
      <c r="AE687" s="15"/>
    </row>
    <row r="688" spans="4:31" x14ac:dyDescent="0.25">
      <c r="D688"/>
      <c r="E688"/>
      <c r="AE688" s="15"/>
    </row>
    <row r="689" spans="4:31" x14ac:dyDescent="0.25">
      <c r="D689"/>
      <c r="E689"/>
      <c r="AE689" s="15"/>
    </row>
    <row r="690" spans="4:31" x14ac:dyDescent="0.25">
      <c r="D690"/>
      <c r="E690"/>
      <c r="AE690" s="15"/>
    </row>
    <row r="691" spans="4:31" x14ac:dyDescent="0.25">
      <c r="D691"/>
      <c r="E691"/>
      <c r="AE691" s="15"/>
    </row>
    <row r="692" spans="4:31" x14ac:dyDescent="0.25">
      <c r="D692"/>
      <c r="E692"/>
      <c r="AE692" s="15"/>
    </row>
    <row r="693" spans="4:31" x14ac:dyDescent="0.25">
      <c r="D693"/>
      <c r="E693"/>
      <c r="AE693" s="15"/>
    </row>
    <row r="694" spans="4:31" x14ac:dyDescent="0.25">
      <c r="D694"/>
      <c r="E694"/>
      <c r="AE694" s="15"/>
    </row>
    <row r="695" spans="4:31" x14ac:dyDescent="0.25">
      <c r="D695"/>
      <c r="E695"/>
      <c r="AE695" s="15"/>
    </row>
    <row r="696" spans="4:31" x14ac:dyDescent="0.25">
      <c r="D696"/>
      <c r="E696"/>
      <c r="AE696" s="15"/>
    </row>
    <row r="697" spans="4:31" x14ac:dyDescent="0.25">
      <c r="D697"/>
      <c r="E697"/>
      <c r="AE697" s="15"/>
    </row>
    <row r="698" spans="4:31" x14ac:dyDescent="0.25">
      <c r="D698"/>
      <c r="E698"/>
      <c r="AE698" s="15"/>
    </row>
    <row r="699" spans="4:31" x14ac:dyDescent="0.25">
      <c r="D699"/>
      <c r="E699"/>
      <c r="AE699" s="15"/>
    </row>
    <row r="700" spans="4:31" x14ac:dyDescent="0.25">
      <c r="D700"/>
      <c r="E700"/>
      <c r="AE700" s="15"/>
    </row>
    <row r="701" spans="4:31" x14ac:dyDescent="0.25">
      <c r="D701"/>
      <c r="E701"/>
      <c r="AE701" s="15"/>
    </row>
    <row r="702" spans="4:31" x14ac:dyDescent="0.25">
      <c r="D702"/>
      <c r="E702"/>
      <c r="AE702" s="15"/>
    </row>
    <row r="703" spans="4:31" x14ac:dyDescent="0.25">
      <c r="D703"/>
      <c r="E703"/>
      <c r="AE703" s="15"/>
    </row>
    <row r="704" spans="4:31" x14ac:dyDescent="0.25">
      <c r="D704"/>
      <c r="E704"/>
      <c r="AE704" s="15"/>
    </row>
    <row r="705" spans="4:31" x14ac:dyDescent="0.25">
      <c r="D705"/>
      <c r="E705"/>
      <c r="AE705" s="15"/>
    </row>
    <row r="706" spans="4:31" x14ac:dyDescent="0.25">
      <c r="D706"/>
      <c r="E706"/>
      <c r="AE706" s="15"/>
    </row>
    <row r="707" spans="4:31" x14ac:dyDescent="0.25">
      <c r="D707"/>
      <c r="E707"/>
      <c r="AE707" s="15"/>
    </row>
    <row r="708" spans="4:31" x14ac:dyDescent="0.25">
      <c r="D708"/>
      <c r="E708"/>
      <c r="AE708" s="15"/>
    </row>
    <row r="709" spans="4:31" x14ac:dyDescent="0.25">
      <c r="D709"/>
      <c r="E709"/>
      <c r="AE709" s="15"/>
    </row>
    <row r="710" spans="4:31" x14ac:dyDescent="0.25">
      <c r="D710"/>
      <c r="E710"/>
      <c r="AE710" s="15"/>
    </row>
    <row r="711" spans="4:31" x14ac:dyDescent="0.25">
      <c r="D711"/>
      <c r="E711"/>
      <c r="AE711" s="15"/>
    </row>
    <row r="712" spans="4:31" x14ac:dyDescent="0.25">
      <c r="D712"/>
      <c r="E712"/>
      <c r="AE712" s="15"/>
    </row>
    <row r="713" spans="4:31" x14ac:dyDescent="0.25">
      <c r="D713"/>
      <c r="E713"/>
      <c r="AE713" s="15"/>
    </row>
    <row r="714" spans="4:31" x14ac:dyDescent="0.25">
      <c r="D714"/>
      <c r="E714"/>
      <c r="AE714" s="15"/>
    </row>
    <row r="715" spans="4:31" x14ac:dyDescent="0.25">
      <c r="D715"/>
      <c r="E715"/>
      <c r="AE715" s="15"/>
    </row>
    <row r="716" spans="4:31" x14ac:dyDescent="0.25">
      <c r="D716"/>
      <c r="E716"/>
      <c r="AE716" s="15"/>
    </row>
    <row r="717" spans="4:31" x14ac:dyDescent="0.25">
      <c r="D717"/>
      <c r="E717"/>
      <c r="AE717" s="15"/>
    </row>
    <row r="718" spans="4:31" x14ac:dyDescent="0.25">
      <c r="D718"/>
      <c r="E718"/>
      <c r="AE718" s="15"/>
    </row>
    <row r="719" spans="4:31" x14ac:dyDescent="0.25">
      <c r="D719"/>
      <c r="E719"/>
      <c r="AE719" s="15"/>
    </row>
    <row r="720" spans="4:31" x14ac:dyDescent="0.25">
      <c r="D720"/>
      <c r="E720"/>
      <c r="AE720" s="15"/>
    </row>
    <row r="721" spans="4:31" x14ac:dyDescent="0.25">
      <c r="D721"/>
      <c r="E721"/>
      <c r="AE721" s="15"/>
    </row>
    <row r="722" spans="4:31" x14ac:dyDescent="0.25">
      <c r="D722"/>
      <c r="E722"/>
      <c r="AE722" s="15"/>
    </row>
    <row r="723" spans="4:31" x14ac:dyDescent="0.25">
      <c r="D723"/>
      <c r="E723"/>
      <c r="AE723" s="15"/>
    </row>
    <row r="724" spans="4:31" x14ac:dyDescent="0.25">
      <c r="D724"/>
      <c r="E724"/>
      <c r="AE724" s="15"/>
    </row>
    <row r="725" spans="4:31" x14ac:dyDescent="0.25">
      <c r="D725"/>
      <c r="E725"/>
      <c r="AE725" s="15"/>
    </row>
    <row r="726" spans="4:31" x14ac:dyDescent="0.25">
      <c r="D726"/>
      <c r="E726"/>
      <c r="AE726" s="15"/>
    </row>
    <row r="727" spans="4:31" x14ac:dyDescent="0.25">
      <c r="D727"/>
      <c r="E727"/>
      <c r="AE727" s="15"/>
    </row>
    <row r="728" spans="4:31" x14ac:dyDescent="0.25">
      <c r="D728"/>
      <c r="E728"/>
      <c r="AE728" s="15"/>
    </row>
    <row r="729" spans="4:31" x14ac:dyDescent="0.25">
      <c r="D729"/>
      <c r="E729"/>
      <c r="AE729" s="15"/>
    </row>
    <row r="730" spans="4:31" x14ac:dyDescent="0.25">
      <c r="D730"/>
      <c r="E730"/>
      <c r="AE730" s="15"/>
    </row>
    <row r="731" spans="4:31" x14ac:dyDescent="0.25">
      <c r="D731"/>
      <c r="E731"/>
      <c r="AE731" s="15"/>
    </row>
    <row r="732" spans="4:31" x14ac:dyDescent="0.25">
      <c r="D732"/>
      <c r="E732"/>
      <c r="AE732" s="15"/>
    </row>
    <row r="733" spans="4:31" x14ac:dyDescent="0.25">
      <c r="D733"/>
      <c r="E733"/>
      <c r="AE733" s="15"/>
    </row>
    <row r="734" spans="4:31" x14ac:dyDescent="0.25">
      <c r="D734"/>
      <c r="E734"/>
      <c r="AE734" s="15"/>
    </row>
    <row r="735" spans="4:31" x14ac:dyDescent="0.25">
      <c r="D735"/>
      <c r="E735"/>
      <c r="AE735" s="15"/>
    </row>
    <row r="736" spans="4:31" x14ac:dyDescent="0.25">
      <c r="D736"/>
      <c r="E736"/>
      <c r="AE736" s="15"/>
    </row>
    <row r="737" spans="4:31" x14ac:dyDescent="0.25">
      <c r="D737"/>
      <c r="E737"/>
      <c r="AE737" s="15"/>
    </row>
    <row r="738" spans="4:31" x14ac:dyDescent="0.25">
      <c r="D738"/>
      <c r="E738"/>
      <c r="AE738" s="15"/>
    </row>
    <row r="739" spans="4:31" x14ac:dyDescent="0.25">
      <c r="D739"/>
      <c r="E739"/>
      <c r="AE739" s="15"/>
    </row>
    <row r="740" spans="4:31" x14ac:dyDescent="0.25">
      <c r="D740"/>
      <c r="E740"/>
      <c r="AE740" s="15"/>
    </row>
    <row r="741" spans="4:31" x14ac:dyDescent="0.25">
      <c r="D741"/>
      <c r="E741"/>
      <c r="AE741" s="15"/>
    </row>
    <row r="742" spans="4:31" x14ac:dyDescent="0.25">
      <c r="D742"/>
      <c r="E742"/>
      <c r="AE742" s="15"/>
    </row>
    <row r="743" spans="4:31" x14ac:dyDescent="0.25">
      <c r="D743"/>
      <c r="E743"/>
      <c r="AE743" s="15"/>
    </row>
    <row r="744" spans="4:31" x14ac:dyDescent="0.25">
      <c r="D744"/>
      <c r="E744"/>
      <c r="AE744" s="15"/>
    </row>
    <row r="745" spans="4:31" x14ac:dyDescent="0.25">
      <c r="D745"/>
      <c r="E745"/>
      <c r="AE745" s="15"/>
    </row>
    <row r="746" spans="4:31" x14ac:dyDescent="0.25">
      <c r="D746"/>
      <c r="E746"/>
      <c r="AE746" s="15"/>
    </row>
    <row r="747" spans="4:31" x14ac:dyDescent="0.25">
      <c r="D747"/>
      <c r="E747"/>
      <c r="AE747" s="15"/>
    </row>
    <row r="748" spans="4:31" x14ac:dyDescent="0.25">
      <c r="D748"/>
      <c r="E748"/>
      <c r="AE748" s="15"/>
    </row>
    <row r="749" spans="4:31" x14ac:dyDescent="0.25">
      <c r="D749"/>
      <c r="E749"/>
      <c r="AE749" s="15"/>
    </row>
    <row r="750" spans="4:31" x14ac:dyDescent="0.25">
      <c r="D750"/>
      <c r="E750"/>
      <c r="AE750" s="15"/>
    </row>
    <row r="751" spans="4:31" x14ac:dyDescent="0.25">
      <c r="D751"/>
      <c r="E751"/>
      <c r="AE751" s="15"/>
    </row>
    <row r="752" spans="4:31" x14ac:dyDescent="0.25">
      <c r="D752"/>
      <c r="E752"/>
      <c r="AE752" s="15"/>
    </row>
    <row r="753" spans="4:31" x14ac:dyDescent="0.25">
      <c r="D753"/>
      <c r="E753"/>
      <c r="AE753" s="15"/>
    </row>
    <row r="754" spans="4:31" x14ac:dyDescent="0.25">
      <c r="D754"/>
      <c r="E754"/>
      <c r="AE754" s="15"/>
    </row>
    <row r="755" spans="4:31" x14ac:dyDescent="0.25">
      <c r="D755"/>
      <c r="E755"/>
      <c r="AE755" s="15"/>
    </row>
    <row r="756" spans="4:31" x14ac:dyDescent="0.25">
      <c r="D756"/>
      <c r="E756"/>
      <c r="AE756" s="15"/>
    </row>
    <row r="757" spans="4:31" x14ac:dyDescent="0.25">
      <c r="D757"/>
      <c r="E757"/>
      <c r="AE757" s="15"/>
    </row>
    <row r="758" spans="4:31" x14ac:dyDescent="0.25">
      <c r="D758"/>
      <c r="E758"/>
      <c r="AE758" s="15"/>
    </row>
    <row r="759" spans="4:31" x14ac:dyDescent="0.25">
      <c r="D759"/>
      <c r="E759"/>
      <c r="AE759" s="15"/>
    </row>
    <row r="760" spans="4:31" x14ac:dyDescent="0.25">
      <c r="D760"/>
      <c r="E760"/>
      <c r="AE760" s="15"/>
    </row>
    <row r="761" spans="4:31" x14ac:dyDescent="0.25">
      <c r="D761"/>
      <c r="E761"/>
      <c r="AE761" s="15"/>
    </row>
    <row r="762" spans="4:31" x14ac:dyDescent="0.25">
      <c r="D762"/>
      <c r="E762"/>
      <c r="AE762" s="15"/>
    </row>
    <row r="763" spans="4:31" x14ac:dyDescent="0.25">
      <c r="D763"/>
      <c r="E763"/>
      <c r="AE763" s="15"/>
    </row>
    <row r="764" spans="4:31" x14ac:dyDescent="0.25">
      <c r="D764"/>
      <c r="E764"/>
      <c r="AE764" s="15"/>
    </row>
    <row r="765" spans="4:31" x14ac:dyDescent="0.25">
      <c r="D765"/>
      <c r="E765"/>
      <c r="AE765" s="15"/>
    </row>
    <row r="766" spans="4:31" x14ac:dyDescent="0.25">
      <c r="D766"/>
      <c r="E766"/>
      <c r="AE766" s="15"/>
    </row>
    <row r="767" spans="4:31" x14ac:dyDescent="0.25">
      <c r="D767"/>
      <c r="E767"/>
      <c r="AE767" s="15"/>
    </row>
    <row r="768" spans="4:31" x14ac:dyDescent="0.25">
      <c r="D768"/>
      <c r="E768"/>
      <c r="AE768" s="15"/>
    </row>
    <row r="769" spans="4:31" x14ac:dyDescent="0.25">
      <c r="D769"/>
      <c r="E769"/>
      <c r="AE769" s="15"/>
    </row>
    <row r="770" spans="4:31" x14ac:dyDescent="0.25">
      <c r="D770"/>
      <c r="E770"/>
      <c r="AE770" s="15"/>
    </row>
    <row r="771" spans="4:31" x14ac:dyDescent="0.25">
      <c r="D771"/>
      <c r="E771"/>
      <c r="AE771" s="15"/>
    </row>
    <row r="772" spans="4:31" x14ac:dyDescent="0.25">
      <c r="D772"/>
      <c r="E772"/>
      <c r="AE772" s="15"/>
    </row>
    <row r="773" spans="4:31" x14ac:dyDescent="0.25">
      <c r="D773"/>
      <c r="E773"/>
      <c r="AE773" s="15"/>
    </row>
    <row r="774" spans="4:31" x14ac:dyDescent="0.25">
      <c r="D774"/>
      <c r="E774"/>
      <c r="AE774" s="15"/>
    </row>
    <row r="775" spans="4:31" x14ac:dyDescent="0.25">
      <c r="D775"/>
      <c r="E775"/>
      <c r="AE775" s="15"/>
    </row>
    <row r="776" spans="4:31" x14ac:dyDescent="0.25">
      <c r="D776"/>
      <c r="E776"/>
      <c r="AE776" s="15"/>
    </row>
    <row r="777" spans="4:31" x14ac:dyDescent="0.25">
      <c r="D777"/>
      <c r="E777"/>
      <c r="AE777" s="15"/>
    </row>
    <row r="778" spans="4:31" x14ac:dyDescent="0.25">
      <c r="D778"/>
      <c r="E778"/>
      <c r="AE778" s="15"/>
    </row>
    <row r="779" spans="4:31" x14ac:dyDescent="0.25">
      <c r="D779"/>
      <c r="E779"/>
      <c r="AE779" s="15"/>
    </row>
    <row r="780" spans="4:31" x14ac:dyDescent="0.25">
      <c r="D780"/>
      <c r="E780"/>
      <c r="AE780" s="15"/>
    </row>
    <row r="781" spans="4:31" x14ac:dyDescent="0.25">
      <c r="D781"/>
      <c r="E781"/>
      <c r="AE781" s="15"/>
    </row>
    <row r="782" spans="4:31" x14ac:dyDescent="0.25">
      <c r="D782"/>
      <c r="E782"/>
      <c r="AE782" s="15"/>
    </row>
    <row r="783" spans="4:31" x14ac:dyDescent="0.25">
      <c r="D783"/>
      <c r="E783"/>
      <c r="AE783" s="15"/>
    </row>
    <row r="784" spans="4:31" x14ac:dyDescent="0.25">
      <c r="D784"/>
      <c r="E784"/>
      <c r="AE784" s="15"/>
    </row>
    <row r="785" spans="4:31" x14ac:dyDescent="0.25">
      <c r="D785"/>
      <c r="E785"/>
      <c r="AE785" s="15"/>
    </row>
    <row r="786" spans="4:31" x14ac:dyDescent="0.25">
      <c r="D786"/>
      <c r="E786"/>
      <c r="AE786" s="15"/>
    </row>
    <row r="787" spans="4:31" x14ac:dyDescent="0.25">
      <c r="D787"/>
      <c r="E787"/>
      <c r="AE787" s="15"/>
    </row>
    <row r="788" spans="4:31" x14ac:dyDescent="0.25">
      <c r="D788"/>
      <c r="E788"/>
      <c r="AE788" s="15"/>
    </row>
    <row r="789" spans="4:31" x14ac:dyDescent="0.25">
      <c r="D789"/>
      <c r="E789"/>
      <c r="AE789" s="15"/>
    </row>
    <row r="790" spans="4:31" x14ac:dyDescent="0.25">
      <c r="D790"/>
      <c r="E790"/>
      <c r="AE790" s="15"/>
    </row>
    <row r="791" spans="4:31" x14ac:dyDescent="0.25">
      <c r="D791"/>
      <c r="E791"/>
      <c r="AE791" s="15"/>
    </row>
    <row r="792" spans="4:31" x14ac:dyDescent="0.25">
      <c r="D792"/>
      <c r="E792"/>
      <c r="AE792" s="15"/>
    </row>
    <row r="793" spans="4:31" x14ac:dyDescent="0.25">
      <c r="D793"/>
      <c r="E793"/>
      <c r="AE793" s="15"/>
    </row>
    <row r="794" spans="4:31" x14ac:dyDescent="0.25">
      <c r="D794"/>
      <c r="E794"/>
      <c r="AE794" s="15"/>
    </row>
    <row r="795" spans="4:31" x14ac:dyDescent="0.25">
      <c r="D795"/>
      <c r="E795"/>
      <c r="AE795" s="15"/>
    </row>
    <row r="796" spans="4:31" x14ac:dyDescent="0.25">
      <c r="D796"/>
      <c r="E796"/>
      <c r="AE796" s="15"/>
    </row>
    <row r="797" spans="4:31" x14ac:dyDescent="0.25">
      <c r="D797"/>
      <c r="E797"/>
      <c r="AE797" s="15"/>
    </row>
    <row r="798" spans="4:31" x14ac:dyDescent="0.25">
      <c r="D798"/>
      <c r="E798"/>
      <c r="AE798" s="15"/>
    </row>
    <row r="799" spans="4:31" x14ac:dyDescent="0.25">
      <c r="D799"/>
      <c r="E799"/>
      <c r="AE799" s="15"/>
    </row>
    <row r="800" spans="4:31" x14ac:dyDescent="0.25">
      <c r="D800"/>
      <c r="E800"/>
      <c r="AE800" s="15"/>
    </row>
    <row r="801" spans="4:31" x14ac:dyDescent="0.25">
      <c r="D801"/>
      <c r="E801"/>
      <c r="AE801" s="15"/>
    </row>
    <row r="802" spans="4:31" x14ac:dyDescent="0.25">
      <c r="D802"/>
      <c r="E802"/>
      <c r="AE802" s="15"/>
    </row>
    <row r="803" spans="4:31" x14ac:dyDescent="0.25">
      <c r="D803"/>
      <c r="E803"/>
      <c r="AE803" s="15"/>
    </row>
    <row r="804" spans="4:31" x14ac:dyDescent="0.25">
      <c r="D804"/>
      <c r="E804"/>
      <c r="AE804" s="15"/>
    </row>
    <row r="805" spans="4:31" x14ac:dyDescent="0.25">
      <c r="D805"/>
      <c r="E805"/>
      <c r="AE805" s="15"/>
    </row>
    <row r="806" spans="4:31" x14ac:dyDescent="0.25">
      <c r="D806"/>
      <c r="E806"/>
      <c r="AE806" s="15"/>
    </row>
    <row r="807" spans="4:31" x14ac:dyDescent="0.25">
      <c r="D807"/>
      <c r="E807"/>
      <c r="AE807" s="15"/>
    </row>
    <row r="808" spans="4:31" x14ac:dyDescent="0.25">
      <c r="D808"/>
      <c r="E808"/>
      <c r="AE808" s="15"/>
    </row>
    <row r="809" spans="4:31" x14ac:dyDescent="0.25">
      <c r="D809"/>
      <c r="E809"/>
      <c r="AE809" s="15"/>
    </row>
    <row r="810" spans="4:31" x14ac:dyDescent="0.25">
      <c r="D810"/>
      <c r="E810"/>
      <c r="AE810" s="15"/>
    </row>
    <row r="811" spans="4:31" x14ac:dyDescent="0.25">
      <c r="D811"/>
      <c r="E811"/>
      <c r="AE811" s="15"/>
    </row>
    <row r="812" spans="4:31" x14ac:dyDescent="0.25">
      <c r="D812"/>
      <c r="E812"/>
      <c r="AE812" s="15"/>
    </row>
    <row r="813" spans="4:31" x14ac:dyDescent="0.25">
      <c r="D813"/>
      <c r="E813"/>
      <c r="AE813" s="15"/>
    </row>
    <row r="814" spans="4:31" x14ac:dyDescent="0.25">
      <c r="D814"/>
      <c r="E814"/>
      <c r="AE814" s="15"/>
    </row>
    <row r="815" spans="4:31" x14ac:dyDescent="0.25">
      <c r="D815"/>
      <c r="E815"/>
      <c r="AE815" s="15"/>
    </row>
    <row r="816" spans="4:31" x14ac:dyDescent="0.25">
      <c r="D816"/>
      <c r="E816"/>
      <c r="AE816" s="15"/>
    </row>
    <row r="817" spans="4:31" x14ac:dyDescent="0.25">
      <c r="D817"/>
      <c r="E817"/>
      <c r="AE817" s="15"/>
    </row>
    <row r="818" spans="4:31" x14ac:dyDescent="0.25">
      <c r="D818"/>
      <c r="E818"/>
      <c r="AE818" s="15"/>
    </row>
    <row r="819" spans="4:31" x14ac:dyDescent="0.25">
      <c r="D819"/>
      <c r="E819"/>
      <c r="AE819" s="15"/>
    </row>
    <row r="820" spans="4:31" x14ac:dyDescent="0.25">
      <c r="D820"/>
      <c r="E820"/>
      <c r="AE820" s="15"/>
    </row>
    <row r="821" spans="4:31" x14ac:dyDescent="0.25">
      <c r="D821"/>
      <c r="E821"/>
      <c r="AE821" s="15"/>
    </row>
    <row r="822" spans="4:31" x14ac:dyDescent="0.25">
      <c r="D822"/>
      <c r="E822"/>
      <c r="AE822" s="15"/>
    </row>
    <row r="823" spans="4:31" x14ac:dyDescent="0.25">
      <c r="D823"/>
      <c r="E823"/>
      <c r="AE823" s="15"/>
    </row>
    <row r="824" spans="4:31" x14ac:dyDescent="0.25">
      <c r="D824"/>
      <c r="E824"/>
      <c r="AE824" s="15"/>
    </row>
    <row r="825" spans="4:31" x14ac:dyDescent="0.25">
      <c r="D825"/>
      <c r="E825"/>
      <c r="AE825" s="15"/>
    </row>
    <row r="826" spans="4:31" x14ac:dyDescent="0.25">
      <c r="D826"/>
      <c r="E826"/>
      <c r="AE826" s="15"/>
    </row>
    <row r="827" spans="4:31" x14ac:dyDescent="0.25">
      <c r="D827"/>
      <c r="E827"/>
      <c r="AE827" s="15"/>
    </row>
    <row r="828" spans="4:31" x14ac:dyDescent="0.25">
      <c r="D828"/>
      <c r="E828"/>
      <c r="AE828" s="15"/>
    </row>
    <row r="829" spans="4:31" x14ac:dyDescent="0.25">
      <c r="D829"/>
      <c r="E829"/>
      <c r="AE829" s="15"/>
    </row>
    <row r="830" spans="4:31" x14ac:dyDescent="0.25">
      <c r="D830"/>
      <c r="E830"/>
      <c r="AE830" s="15"/>
    </row>
    <row r="831" spans="4:31" x14ac:dyDescent="0.25">
      <c r="D831"/>
      <c r="E831"/>
      <c r="AE831" s="15"/>
    </row>
    <row r="832" spans="4:31" x14ac:dyDescent="0.25">
      <c r="D832"/>
      <c r="E832"/>
      <c r="AE832" s="15"/>
    </row>
    <row r="833" spans="4:31" x14ac:dyDescent="0.25">
      <c r="D833"/>
      <c r="E833"/>
      <c r="AE833" s="15"/>
    </row>
    <row r="834" spans="4:31" x14ac:dyDescent="0.25">
      <c r="D834"/>
      <c r="E834"/>
      <c r="AE834" s="15"/>
    </row>
    <row r="835" spans="4:31" x14ac:dyDescent="0.25">
      <c r="D835"/>
      <c r="E835"/>
      <c r="AE835" s="15"/>
    </row>
    <row r="836" spans="4:31" x14ac:dyDescent="0.25">
      <c r="D836"/>
      <c r="E836"/>
      <c r="AE836" s="15"/>
    </row>
    <row r="837" spans="4:31" x14ac:dyDescent="0.25">
      <c r="D837"/>
      <c r="E837"/>
      <c r="AE837" s="15"/>
    </row>
    <row r="838" spans="4:31" x14ac:dyDescent="0.25">
      <c r="D838"/>
      <c r="E838"/>
      <c r="AE838" s="15"/>
    </row>
    <row r="839" spans="4:31" x14ac:dyDescent="0.25">
      <c r="D839"/>
      <c r="E839"/>
      <c r="AE839" s="15"/>
    </row>
    <row r="840" spans="4:31" x14ac:dyDescent="0.25">
      <c r="D840"/>
      <c r="E840"/>
      <c r="AE840" s="15"/>
    </row>
    <row r="841" spans="4:31" x14ac:dyDescent="0.25">
      <c r="D841"/>
      <c r="E841"/>
      <c r="AE841" s="15"/>
    </row>
    <row r="842" spans="4:31" x14ac:dyDescent="0.25">
      <c r="D842"/>
      <c r="E842"/>
      <c r="AE842" s="15"/>
    </row>
    <row r="843" spans="4:31" x14ac:dyDescent="0.25">
      <c r="D843"/>
      <c r="E843"/>
      <c r="AE843" s="15"/>
    </row>
    <row r="844" spans="4:31" x14ac:dyDescent="0.25">
      <c r="D844"/>
      <c r="E844"/>
      <c r="AE844" s="15"/>
    </row>
    <row r="845" spans="4:31" x14ac:dyDescent="0.25">
      <c r="D845"/>
      <c r="E845"/>
      <c r="AE845" s="15"/>
    </row>
    <row r="846" spans="4:31" x14ac:dyDescent="0.25">
      <c r="D846"/>
      <c r="E846"/>
      <c r="AE846" s="15"/>
    </row>
    <row r="847" spans="4:31" x14ac:dyDescent="0.25">
      <c r="D847"/>
      <c r="E847"/>
      <c r="AE847" s="15"/>
    </row>
    <row r="848" spans="4:31" x14ac:dyDescent="0.25">
      <c r="D848"/>
      <c r="E848"/>
      <c r="AE848" s="15"/>
    </row>
    <row r="849" spans="4:31" x14ac:dyDescent="0.25">
      <c r="D849"/>
      <c r="E849"/>
      <c r="AE849" s="15"/>
    </row>
    <row r="850" spans="4:31" x14ac:dyDescent="0.25">
      <c r="D850"/>
      <c r="E850"/>
      <c r="AE850" s="15"/>
    </row>
    <row r="851" spans="4:31" x14ac:dyDescent="0.25">
      <c r="D851"/>
      <c r="E851"/>
      <c r="AE851" s="15"/>
    </row>
    <row r="852" spans="4:31" x14ac:dyDescent="0.25">
      <c r="D852"/>
      <c r="E852"/>
      <c r="AE852" s="15"/>
    </row>
    <row r="853" spans="4:31" x14ac:dyDescent="0.25">
      <c r="D853"/>
      <c r="E853"/>
      <c r="AE853" s="15"/>
    </row>
    <row r="854" spans="4:31" x14ac:dyDescent="0.25">
      <c r="D854"/>
      <c r="E854"/>
      <c r="AE854" s="15"/>
    </row>
    <row r="855" spans="4:31" x14ac:dyDescent="0.25">
      <c r="D855"/>
      <c r="E855"/>
      <c r="AE855" s="15"/>
    </row>
    <row r="856" spans="4:31" x14ac:dyDescent="0.25">
      <c r="D856"/>
      <c r="E856"/>
      <c r="AE856" s="15"/>
    </row>
    <row r="857" spans="4:31" x14ac:dyDescent="0.25">
      <c r="D857"/>
      <c r="E857"/>
      <c r="AE857" s="15"/>
    </row>
    <row r="858" spans="4:31" x14ac:dyDescent="0.25">
      <c r="D858"/>
      <c r="E858"/>
      <c r="AE858" s="15"/>
    </row>
    <row r="859" spans="4:31" x14ac:dyDescent="0.25">
      <c r="D859"/>
      <c r="E859"/>
      <c r="AE859" s="15"/>
    </row>
    <row r="860" spans="4:31" x14ac:dyDescent="0.25">
      <c r="D860"/>
      <c r="E860"/>
      <c r="AE860" s="15"/>
    </row>
    <row r="861" spans="4:31" x14ac:dyDescent="0.25">
      <c r="D861"/>
      <c r="E861"/>
      <c r="AE861" s="15"/>
    </row>
    <row r="862" spans="4:31" x14ac:dyDescent="0.25">
      <c r="D862"/>
      <c r="E862"/>
      <c r="AE862" s="15"/>
    </row>
    <row r="863" spans="4:31" x14ac:dyDescent="0.25">
      <c r="D863"/>
      <c r="E863"/>
      <c r="AE863" s="15"/>
    </row>
    <row r="864" spans="4:31" x14ac:dyDescent="0.25">
      <c r="D864"/>
      <c r="E864"/>
      <c r="AE864" s="15"/>
    </row>
    <row r="865" spans="4:31" x14ac:dyDescent="0.25">
      <c r="D865"/>
      <c r="E865"/>
      <c r="AE865" s="15"/>
    </row>
    <row r="866" spans="4:31" x14ac:dyDescent="0.25">
      <c r="D866"/>
      <c r="E866"/>
      <c r="AE866" s="15"/>
    </row>
    <row r="867" spans="4:31" x14ac:dyDescent="0.25">
      <c r="D867"/>
      <c r="E867"/>
      <c r="AE867" s="15"/>
    </row>
    <row r="868" spans="4:31" x14ac:dyDescent="0.25">
      <c r="D868"/>
      <c r="E868"/>
      <c r="AE868" s="15"/>
    </row>
    <row r="869" spans="4:31" x14ac:dyDescent="0.25">
      <c r="D869"/>
      <c r="E869"/>
      <c r="AE869" s="15"/>
    </row>
    <row r="870" spans="4:31" x14ac:dyDescent="0.25">
      <c r="D870"/>
      <c r="E870"/>
      <c r="AE870" s="15"/>
    </row>
    <row r="871" spans="4:31" x14ac:dyDescent="0.25">
      <c r="D871"/>
      <c r="E871"/>
      <c r="AE871" s="15"/>
    </row>
    <row r="872" spans="4:31" x14ac:dyDescent="0.25">
      <c r="D872"/>
      <c r="E872"/>
      <c r="AE872" s="15"/>
    </row>
    <row r="873" spans="4:31" x14ac:dyDescent="0.25">
      <c r="D873"/>
      <c r="E873"/>
      <c r="AE873" s="15"/>
    </row>
    <row r="874" spans="4:31" x14ac:dyDescent="0.25">
      <c r="D874"/>
      <c r="E874"/>
      <c r="AE874" s="15"/>
    </row>
    <row r="875" spans="4:31" x14ac:dyDescent="0.25">
      <c r="D875"/>
      <c r="E875"/>
      <c r="AE875" s="15"/>
    </row>
    <row r="876" spans="4:31" x14ac:dyDescent="0.25">
      <c r="D876"/>
      <c r="E876"/>
      <c r="AE876" s="15"/>
    </row>
    <row r="877" spans="4:31" x14ac:dyDescent="0.25">
      <c r="D877"/>
      <c r="E877"/>
      <c r="AE877" s="15"/>
    </row>
    <row r="878" spans="4:31" x14ac:dyDescent="0.25">
      <c r="D878"/>
      <c r="E878"/>
      <c r="AE878" s="15"/>
    </row>
    <row r="879" spans="4:31" x14ac:dyDescent="0.25">
      <c r="D879"/>
      <c r="E879"/>
      <c r="AE879" s="15"/>
    </row>
    <row r="880" spans="4:31" x14ac:dyDescent="0.25">
      <c r="D880"/>
      <c r="E880"/>
      <c r="AE880" s="15"/>
    </row>
    <row r="881" spans="4:31" x14ac:dyDescent="0.25">
      <c r="D881"/>
      <c r="E881"/>
      <c r="AE881" s="15"/>
    </row>
    <row r="882" spans="4:31" x14ac:dyDescent="0.25">
      <c r="D882"/>
      <c r="E882"/>
      <c r="AE882" s="15"/>
    </row>
    <row r="883" spans="4:31" x14ac:dyDescent="0.25">
      <c r="D883"/>
      <c r="E883"/>
      <c r="AE883" s="15"/>
    </row>
    <row r="884" spans="4:31" x14ac:dyDescent="0.25">
      <c r="D884"/>
      <c r="E884"/>
      <c r="AE884" s="15"/>
    </row>
    <row r="885" spans="4:31" x14ac:dyDescent="0.25">
      <c r="D885"/>
      <c r="E885"/>
      <c r="AE885" s="15"/>
    </row>
    <row r="886" spans="4:31" x14ac:dyDescent="0.25">
      <c r="D886"/>
      <c r="E886"/>
      <c r="AE886" s="15"/>
    </row>
    <row r="887" spans="4:31" x14ac:dyDescent="0.25">
      <c r="D887"/>
      <c r="E887"/>
      <c r="AE887" s="15"/>
    </row>
    <row r="888" spans="4:31" x14ac:dyDescent="0.25">
      <c r="D888"/>
      <c r="E888"/>
      <c r="AE888" s="15"/>
    </row>
    <row r="889" spans="4:31" x14ac:dyDescent="0.25">
      <c r="D889"/>
      <c r="E889"/>
      <c r="AE889" s="15"/>
    </row>
    <row r="890" spans="4:31" x14ac:dyDescent="0.25">
      <c r="D890"/>
      <c r="E890"/>
      <c r="AE890" s="15"/>
    </row>
    <row r="891" spans="4:31" x14ac:dyDescent="0.25">
      <c r="D891"/>
      <c r="E891"/>
      <c r="AE891" s="15"/>
    </row>
    <row r="892" spans="4:31" x14ac:dyDescent="0.25">
      <c r="D892"/>
      <c r="E892"/>
      <c r="AE892" s="15"/>
    </row>
    <row r="893" spans="4:31" x14ac:dyDescent="0.25">
      <c r="D893"/>
      <c r="E893"/>
      <c r="AE893" s="15"/>
    </row>
    <row r="894" spans="4:31" x14ac:dyDescent="0.25">
      <c r="D894"/>
      <c r="E894"/>
      <c r="AE894" s="15"/>
    </row>
    <row r="895" spans="4:31" x14ac:dyDescent="0.25">
      <c r="D895"/>
      <c r="E895"/>
      <c r="AE895" s="15"/>
    </row>
    <row r="896" spans="4:31" x14ac:dyDescent="0.25">
      <c r="D896"/>
      <c r="E896"/>
      <c r="AE896" s="15"/>
    </row>
    <row r="897" spans="4:31" x14ac:dyDescent="0.25">
      <c r="D897"/>
      <c r="E897"/>
      <c r="AE897" s="15"/>
    </row>
    <row r="898" spans="4:31" x14ac:dyDescent="0.25">
      <c r="D898"/>
      <c r="E898"/>
      <c r="AE898" s="15"/>
    </row>
    <row r="899" spans="4:31" x14ac:dyDescent="0.25">
      <c r="D899"/>
      <c r="E899"/>
      <c r="AE899" s="15"/>
    </row>
    <row r="900" spans="4:31" x14ac:dyDescent="0.25">
      <c r="D900"/>
      <c r="E900"/>
      <c r="AE900" s="15"/>
    </row>
    <row r="901" spans="4:31" x14ac:dyDescent="0.25">
      <c r="D901"/>
      <c r="E901"/>
      <c r="AE901" s="15"/>
    </row>
    <row r="902" spans="4:31" x14ac:dyDescent="0.25">
      <c r="D902"/>
      <c r="E902"/>
      <c r="AE902" s="15"/>
    </row>
    <row r="903" spans="4:31" x14ac:dyDescent="0.25">
      <c r="D903"/>
      <c r="E903"/>
      <c r="AE903" s="15"/>
    </row>
    <row r="904" spans="4:31" x14ac:dyDescent="0.25">
      <c r="D904"/>
      <c r="E904"/>
      <c r="AE904" s="15"/>
    </row>
    <row r="905" spans="4:31" x14ac:dyDescent="0.25">
      <c r="D905"/>
      <c r="E905"/>
      <c r="AE905" s="15"/>
    </row>
    <row r="906" spans="4:31" x14ac:dyDescent="0.25">
      <c r="D906"/>
      <c r="E906"/>
      <c r="AE906" s="15"/>
    </row>
    <row r="907" spans="4:31" x14ac:dyDescent="0.25">
      <c r="D907"/>
      <c r="E907"/>
      <c r="AE907" s="15"/>
    </row>
    <row r="908" spans="4:31" x14ac:dyDescent="0.25">
      <c r="D908"/>
      <c r="E908"/>
      <c r="AE908" s="15"/>
    </row>
    <row r="909" spans="4:31" x14ac:dyDescent="0.25">
      <c r="D909"/>
      <c r="E909"/>
      <c r="AE909" s="15"/>
    </row>
    <row r="910" spans="4:31" x14ac:dyDescent="0.25">
      <c r="D910"/>
      <c r="E910"/>
      <c r="AE910" s="15"/>
    </row>
    <row r="911" spans="4:31" x14ac:dyDescent="0.25">
      <c r="D911"/>
      <c r="E911"/>
      <c r="AE911" s="15"/>
    </row>
    <row r="912" spans="4:31" x14ac:dyDescent="0.25">
      <c r="D912"/>
      <c r="E912"/>
      <c r="AE912" s="15"/>
    </row>
    <row r="913" spans="4:31" x14ac:dyDescent="0.25">
      <c r="D913"/>
      <c r="E913"/>
      <c r="AE913" s="15"/>
    </row>
    <row r="914" spans="4:31" x14ac:dyDescent="0.25">
      <c r="D914"/>
      <c r="E914"/>
      <c r="AE914" s="15"/>
    </row>
    <row r="915" spans="4:31" x14ac:dyDescent="0.25">
      <c r="D915"/>
      <c r="E915"/>
      <c r="AE915" s="15"/>
    </row>
    <row r="916" spans="4:31" x14ac:dyDescent="0.25">
      <c r="D916"/>
      <c r="E916"/>
      <c r="AE916" s="15"/>
    </row>
    <row r="917" spans="4:31" x14ac:dyDescent="0.25">
      <c r="D917"/>
      <c r="E917"/>
      <c r="AE917" s="15"/>
    </row>
    <row r="918" spans="4:31" x14ac:dyDescent="0.25">
      <c r="D918"/>
      <c r="E918"/>
      <c r="AE918" s="15"/>
    </row>
    <row r="919" spans="4:31" x14ac:dyDescent="0.25">
      <c r="D919"/>
      <c r="E919"/>
      <c r="AE919" s="15"/>
    </row>
    <row r="920" spans="4:31" x14ac:dyDescent="0.25">
      <c r="D920"/>
      <c r="E920"/>
      <c r="AE920" s="15"/>
    </row>
    <row r="921" spans="4:31" x14ac:dyDescent="0.25">
      <c r="D921"/>
      <c r="E921"/>
      <c r="AE921" s="15"/>
    </row>
    <row r="922" spans="4:31" x14ac:dyDescent="0.25">
      <c r="D922"/>
      <c r="E922"/>
      <c r="AE922" s="15"/>
    </row>
    <row r="923" spans="4:31" x14ac:dyDescent="0.25">
      <c r="D923"/>
      <c r="E923"/>
      <c r="AE923" s="15"/>
    </row>
    <row r="924" spans="4:31" x14ac:dyDescent="0.25">
      <c r="D924"/>
      <c r="E924"/>
      <c r="AE924" s="15"/>
    </row>
    <row r="925" spans="4:31" x14ac:dyDescent="0.25">
      <c r="D925"/>
      <c r="E925"/>
      <c r="AE925" s="15"/>
    </row>
    <row r="926" spans="4:31" x14ac:dyDescent="0.25">
      <c r="D926"/>
      <c r="E926"/>
      <c r="AE926" s="15"/>
    </row>
    <row r="927" spans="4:31" x14ac:dyDescent="0.25">
      <c r="D927"/>
      <c r="E927"/>
      <c r="AE927" s="15"/>
    </row>
    <row r="928" spans="4:31" x14ac:dyDescent="0.25">
      <c r="D928"/>
      <c r="E928"/>
      <c r="AE928" s="15"/>
    </row>
    <row r="929" spans="4:31" x14ac:dyDescent="0.25">
      <c r="D929"/>
      <c r="E929"/>
      <c r="AE929" s="15"/>
    </row>
    <row r="930" spans="4:31" x14ac:dyDescent="0.25">
      <c r="D930"/>
      <c r="E930"/>
      <c r="AE930" s="15"/>
    </row>
    <row r="931" spans="4:31" x14ac:dyDescent="0.25">
      <c r="D931"/>
      <c r="E931"/>
      <c r="AE931" s="15"/>
    </row>
    <row r="932" spans="4:31" x14ac:dyDescent="0.25">
      <c r="D932"/>
      <c r="E932"/>
      <c r="AE932" s="15"/>
    </row>
    <row r="933" spans="4:31" x14ac:dyDescent="0.25">
      <c r="D933"/>
      <c r="E933"/>
      <c r="AE933" s="15"/>
    </row>
    <row r="934" spans="4:31" x14ac:dyDescent="0.25">
      <c r="D934"/>
      <c r="E934"/>
      <c r="AE934" s="15"/>
    </row>
    <row r="935" spans="4:31" x14ac:dyDescent="0.25">
      <c r="D935"/>
      <c r="E935"/>
      <c r="AE935" s="15"/>
    </row>
    <row r="936" spans="4:31" x14ac:dyDescent="0.25">
      <c r="D936"/>
      <c r="E936"/>
      <c r="AE936" s="15"/>
    </row>
    <row r="937" spans="4:31" x14ac:dyDescent="0.25">
      <c r="D937"/>
      <c r="E937"/>
      <c r="AE937" s="15"/>
    </row>
    <row r="938" spans="4:31" x14ac:dyDescent="0.25">
      <c r="D938"/>
      <c r="E938"/>
      <c r="AE938" s="15"/>
    </row>
    <row r="939" spans="4:31" x14ac:dyDescent="0.25">
      <c r="D939"/>
      <c r="E939"/>
      <c r="AE939" s="15"/>
    </row>
    <row r="940" spans="4:31" x14ac:dyDescent="0.25">
      <c r="D940"/>
      <c r="E940"/>
      <c r="AE940" s="15"/>
    </row>
    <row r="941" spans="4:31" x14ac:dyDescent="0.25">
      <c r="D941"/>
      <c r="E941"/>
      <c r="AE941" s="15"/>
    </row>
    <row r="942" spans="4:31" x14ac:dyDescent="0.25">
      <c r="D942"/>
      <c r="E942"/>
      <c r="AE942" s="15"/>
    </row>
    <row r="943" spans="4:31" x14ac:dyDescent="0.25">
      <c r="D943"/>
      <c r="E943"/>
      <c r="AE943" s="15"/>
    </row>
    <row r="944" spans="4:31" x14ac:dyDescent="0.25">
      <c r="D944"/>
      <c r="E944"/>
      <c r="AE944" s="15"/>
    </row>
    <row r="945" spans="4:31" x14ac:dyDescent="0.25">
      <c r="D945"/>
      <c r="E945"/>
      <c r="AE945" s="15"/>
    </row>
    <row r="946" spans="4:31" x14ac:dyDescent="0.25">
      <c r="D946"/>
      <c r="E946"/>
      <c r="AE946" s="15"/>
    </row>
    <row r="947" spans="4:31" x14ac:dyDescent="0.25">
      <c r="D947"/>
      <c r="E947"/>
      <c r="AE947" s="15"/>
    </row>
    <row r="948" spans="4:31" x14ac:dyDescent="0.25">
      <c r="D948"/>
      <c r="E948"/>
      <c r="AE948" s="15"/>
    </row>
    <row r="949" spans="4:31" x14ac:dyDescent="0.25">
      <c r="D949"/>
      <c r="E949"/>
      <c r="AE949" s="15"/>
    </row>
    <row r="950" spans="4:31" x14ac:dyDescent="0.25">
      <c r="D950"/>
      <c r="E950"/>
      <c r="AE950" s="15"/>
    </row>
    <row r="951" spans="4:31" x14ac:dyDescent="0.25">
      <c r="D951"/>
      <c r="E951"/>
      <c r="AE951" s="15"/>
    </row>
    <row r="952" spans="4:31" x14ac:dyDescent="0.25">
      <c r="D952"/>
      <c r="E952"/>
      <c r="AE952" s="15"/>
    </row>
    <row r="953" spans="4:31" x14ac:dyDescent="0.25">
      <c r="D953"/>
      <c r="E953"/>
      <c r="AE953" s="15"/>
    </row>
    <row r="954" spans="4:31" x14ac:dyDescent="0.25">
      <c r="D954"/>
      <c r="E954"/>
      <c r="AE954" s="15"/>
    </row>
    <row r="955" spans="4:31" x14ac:dyDescent="0.25">
      <c r="D955"/>
      <c r="E955"/>
      <c r="AE955" s="15"/>
    </row>
    <row r="956" spans="4:31" x14ac:dyDescent="0.25">
      <c r="D956"/>
      <c r="E956"/>
      <c r="AE956" s="15"/>
    </row>
    <row r="957" spans="4:31" x14ac:dyDescent="0.25">
      <c r="D957"/>
      <c r="E957"/>
      <c r="AE957" s="15"/>
    </row>
    <row r="958" spans="4:31" x14ac:dyDescent="0.25">
      <c r="D958"/>
      <c r="E958"/>
      <c r="AE958" s="15"/>
    </row>
    <row r="959" spans="4:31" x14ac:dyDescent="0.25">
      <c r="D959"/>
      <c r="E959"/>
      <c r="AE959" s="15"/>
    </row>
    <row r="960" spans="4:31" x14ac:dyDescent="0.25">
      <c r="D960"/>
      <c r="E960"/>
      <c r="AE960" s="15"/>
    </row>
    <row r="961" spans="4:31" x14ac:dyDescent="0.25">
      <c r="D961"/>
      <c r="E961"/>
      <c r="AE961" s="15"/>
    </row>
    <row r="962" spans="4:31" x14ac:dyDescent="0.25">
      <c r="D962"/>
      <c r="E962"/>
      <c r="AE962" s="15"/>
    </row>
    <row r="963" spans="4:31" x14ac:dyDescent="0.25">
      <c r="D963"/>
      <c r="E963"/>
      <c r="AE963" s="15"/>
    </row>
    <row r="964" spans="4:31" x14ac:dyDescent="0.25">
      <c r="D964"/>
      <c r="E964"/>
      <c r="AE964" s="15"/>
    </row>
    <row r="965" spans="4:31" x14ac:dyDescent="0.25">
      <c r="D965"/>
      <c r="E965"/>
      <c r="AE965" s="15"/>
    </row>
    <row r="966" spans="4:31" x14ac:dyDescent="0.25">
      <c r="D966"/>
      <c r="E966"/>
      <c r="AE966" s="15"/>
    </row>
    <row r="967" spans="4:31" x14ac:dyDescent="0.25">
      <c r="D967"/>
      <c r="E967"/>
      <c r="AE967" s="15"/>
    </row>
    <row r="968" spans="4:31" x14ac:dyDescent="0.25">
      <c r="D968"/>
      <c r="E968"/>
      <c r="AE968" s="15"/>
    </row>
    <row r="969" spans="4:31" x14ac:dyDescent="0.25">
      <c r="D969"/>
      <c r="E969"/>
      <c r="AE969" s="15"/>
    </row>
    <row r="970" spans="4:31" x14ac:dyDescent="0.25">
      <c r="D970"/>
      <c r="E970"/>
      <c r="AE970" s="15"/>
    </row>
    <row r="971" spans="4:31" x14ac:dyDescent="0.25">
      <c r="D971"/>
      <c r="E971"/>
      <c r="AE971" s="15"/>
    </row>
    <row r="972" spans="4:31" x14ac:dyDescent="0.25">
      <c r="D972"/>
      <c r="E972"/>
      <c r="AE972" s="15"/>
    </row>
    <row r="973" spans="4:31" x14ac:dyDescent="0.25">
      <c r="D973"/>
      <c r="E973"/>
      <c r="AE973" s="15"/>
    </row>
    <row r="974" spans="4:31" x14ac:dyDescent="0.25">
      <c r="D974"/>
      <c r="E974"/>
      <c r="AE974" s="15"/>
    </row>
    <row r="975" spans="4:31" x14ac:dyDescent="0.25">
      <c r="D975"/>
      <c r="E975"/>
      <c r="AE975" s="15"/>
    </row>
    <row r="976" spans="4:31" x14ac:dyDescent="0.25">
      <c r="D976"/>
      <c r="E976"/>
      <c r="AE976" s="15"/>
    </row>
    <row r="977" spans="4:31" x14ac:dyDescent="0.25">
      <c r="D977"/>
      <c r="E977"/>
      <c r="AE977" s="15"/>
    </row>
    <row r="978" spans="4:31" x14ac:dyDescent="0.25">
      <c r="D978"/>
      <c r="E978"/>
      <c r="AE978" s="15"/>
    </row>
    <row r="979" spans="4:31" x14ac:dyDescent="0.25">
      <c r="D979"/>
      <c r="E979"/>
      <c r="AE979" s="15"/>
    </row>
    <row r="980" spans="4:31" x14ac:dyDescent="0.25">
      <c r="D980"/>
      <c r="E980"/>
      <c r="AE980" s="15"/>
    </row>
    <row r="981" spans="4:31" x14ac:dyDescent="0.25">
      <c r="D981"/>
      <c r="E981"/>
      <c r="AE981" s="15"/>
    </row>
    <row r="982" spans="4:31" x14ac:dyDescent="0.25">
      <c r="D982"/>
      <c r="E982"/>
      <c r="AE982" s="15"/>
    </row>
    <row r="983" spans="4:31" x14ac:dyDescent="0.25">
      <c r="D983"/>
      <c r="E983"/>
      <c r="AE983" s="15"/>
    </row>
    <row r="984" spans="4:31" x14ac:dyDescent="0.25">
      <c r="D984"/>
      <c r="E984"/>
      <c r="AE984" s="15"/>
    </row>
    <row r="985" spans="4:31" x14ac:dyDescent="0.25">
      <c r="D985"/>
      <c r="E985"/>
      <c r="AE985" s="15"/>
    </row>
    <row r="986" spans="4:31" x14ac:dyDescent="0.25">
      <c r="D986"/>
      <c r="E986"/>
      <c r="AE986" s="15"/>
    </row>
    <row r="987" spans="4:31" x14ac:dyDescent="0.25">
      <c r="D987"/>
      <c r="E987"/>
      <c r="AE987" s="15"/>
    </row>
    <row r="988" spans="4:31" x14ac:dyDescent="0.25">
      <c r="D988"/>
      <c r="E988"/>
      <c r="AE988" s="15"/>
    </row>
    <row r="989" spans="4:31" x14ac:dyDescent="0.25">
      <c r="D989"/>
      <c r="E989"/>
      <c r="AE989" s="15"/>
    </row>
    <row r="990" spans="4:31" x14ac:dyDescent="0.25">
      <c r="D990"/>
      <c r="E990"/>
      <c r="AE990" s="15"/>
    </row>
    <row r="991" spans="4:31" x14ac:dyDescent="0.25">
      <c r="D991"/>
      <c r="E991"/>
      <c r="AE991" s="15"/>
    </row>
    <row r="992" spans="4:31" x14ac:dyDescent="0.25">
      <c r="D992"/>
      <c r="E992"/>
      <c r="AE992" s="15"/>
    </row>
    <row r="993" spans="4:31" x14ac:dyDescent="0.25">
      <c r="D993"/>
      <c r="E993"/>
      <c r="AE993" s="15"/>
    </row>
    <row r="994" spans="4:31" x14ac:dyDescent="0.25">
      <c r="D994"/>
      <c r="E994"/>
      <c r="AE994" s="15"/>
    </row>
    <row r="995" spans="4:31" x14ac:dyDescent="0.25">
      <c r="D995"/>
      <c r="E995"/>
      <c r="AE995" s="15"/>
    </row>
    <row r="996" spans="4:31" x14ac:dyDescent="0.25">
      <c r="D996"/>
      <c r="E996"/>
      <c r="AE996" s="15"/>
    </row>
    <row r="997" spans="4:31" x14ac:dyDescent="0.25">
      <c r="D997"/>
      <c r="E997"/>
      <c r="AE997" s="15"/>
    </row>
    <row r="998" spans="4:31" x14ac:dyDescent="0.25">
      <c r="D998"/>
      <c r="E998"/>
      <c r="AE998" s="15"/>
    </row>
    <row r="999" spans="4:31" x14ac:dyDescent="0.25">
      <c r="D999"/>
      <c r="E999"/>
      <c r="AE999" s="15"/>
    </row>
    <row r="1000" spans="4:31" x14ac:dyDescent="0.25">
      <c r="D1000"/>
      <c r="E1000"/>
      <c r="AE1000" s="15"/>
    </row>
    <row r="1001" spans="4:31" x14ac:dyDescent="0.25">
      <c r="D1001"/>
      <c r="E1001"/>
      <c r="AE1001" s="15"/>
    </row>
    <row r="1002" spans="4:31" x14ac:dyDescent="0.25">
      <c r="D1002"/>
      <c r="E1002"/>
      <c r="AE1002" s="15"/>
    </row>
    <row r="1003" spans="4:31" x14ac:dyDescent="0.25">
      <c r="D1003"/>
      <c r="E1003"/>
      <c r="AE1003" s="15"/>
    </row>
    <row r="1004" spans="4:31" x14ac:dyDescent="0.25">
      <c r="D1004"/>
      <c r="E1004"/>
      <c r="AE1004" s="15"/>
    </row>
    <row r="1005" spans="4:31" x14ac:dyDescent="0.25">
      <c r="D1005"/>
      <c r="E1005"/>
      <c r="AE1005" s="15"/>
    </row>
    <row r="1006" spans="4:31" x14ac:dyDescent="0.25">
      <c r="D1006"/>
      <c r="E1006"/>
      <c r="AE1006" s="15"/>
    </row>
    <row r="1007" spans="4:31" x14ac:dyDescent="0.25">
      <c r="D1007"/>
      <c r="E1007"/>
      <c r="AE1007" s="15"/>
    </row>
    <row r="1008" spans="4:31" x14ac:dyDescent="0.25">
      <c r="D1008"/>
      <c r="E1008"/>
      <c r="AE1008" s="15"/>
    </row>
    <row r="1009" spans="4:31" x14ac:dyDescent="0.25">
      <c r="D1009"/>
      <c r="E1009"/>
      <c r="AE1009" s="15"/>
    </row>
    <row r="1010" spans="4:31" x14ac:dyDescent="0.25">
      <c r="D1010"/>
      <c r="E1010"/>
      <c r="AE1010" s="15"/>
    </row>
    <row r="1011" spans="4:31" x14ac:dyDescent="0.25">
      <c r="D1011"/>
      <c r="E1011"/>
      <c r="AE1011" s="15"/>
    </row>
    <row r="1012" spans="4:31" x14ac:dyDescent="0.25">
      <c r="D1012"/>
      <c r="E1012"/>
      <c r="AE1012" s="15"/>
    </row>
    <row r="1013" spans="4:31" x14ac:dyDescent="0.25">
      <c r="D1013"/>
      <c r="E1013"/>
      <c r="AE1013" s="15"/>
    </row>
    <row r="1014" spans="4:31" x14ac:dyDescent="0.25">
      <c r="D1014"/>
      <c r="E1014"/>
      <c r="AE1014" s="15"/>
    </row>
    <row r="1015" spans="4:31" x14ac:dyDescent="0.25">
      <c r="D1015"/>
      <c r="E1015"/>
      <c r="AE1015" s="15"/>
    </row>
    <row r="1016" spans="4:31" x14ac:dyDescent="0.25">
      <c r="D1016"/>
      <c r="E1016"/>
      <c r="AE1016" s="15"/>
    </row>
    <row r="1017" spans="4:31" x14ac:dyDescent="0.25">
      <c r="D1017"/>
      <c r="E1017"/>
      <c r="AE1017" s="15"/>
    </row>
    <row r="1018" spans="4:31" x14ac:dyDescent="0.25">
      <c r="D1018"/>
      <c r="E1018"/>
      <c r="AE1018" s="15"/>
    </row>
    <row r="1019" spans="4:31" x14ac:dyDescent="0.25">
      <c r="D1019"/>
      <c r="E1019"/>
      <c r="AE1019" s="15"/>
    </row>
    <row r="1020" spans="4:31" x14ac:dyDescent="0.25">
      <c r="D1020"/>
      <c r="E1020"/>
      <c r="AE1020" s="15"/>
    </row>
    <row r="1021" spans="4:31" x14ac:dyDescent="0.25">
      <c r="D1021"/>
      <c r="E1021"/>
      <c r="AE1021" s="15"/>
    </row>
    <row r="1022" spans="4:31" x14ac:dyDescent="0.25">
      <c r="D1022"/>
      <c r="E1022"/>
      <c r="AE1022" s="15"/>
    </row>
    <row r="1023" spans="4:31" x14ac:dyDescent="0.25">
      <c r="D1023"/>
      <c r="E1023"/>
      <c r="AE1023" s="15"/>
    </row>
    <row r="1024" spans="4:31" x14ac:dyDescent="0.25">
      <c r="D1024"/>
      <c r="E1024"/>
      <c r="AE1024" s="15"/>
    </row>
    <row r="1025" spans="4:31" x14ac:dyDescent="0.25">
      <c r="D1025"/>
      <c r="E1025"/>
      <c r="AE1025" s="15"/>
    </row>
    <row r="1026" spans="4:31" x14ac:dyDescent="0.25">
      <c r="D1026"/>
      <c r="E1026"/>
      <c r="AE1026" s="15"/>
    </row>
    <row r="1027" spans="4:31" x14ac:dyDescent="0.25">
      <c r="D1027"/>
      <c r="E1027"/>
      <c r="AE1027" s="15"/>
    </row>
    <row r="1028" spans="4:31" x14ac:dyDescent="0.25">
      <c r="D1028"/>
      <c r="E1028"/>
      <c r="AE1028" s="15"/>
    </row>
    <row r="1029" spans="4:31" x14ac:dyDescent="0.25">
      <c r="D1029"/>
      <c r="E1029"/>
      <c r="AE1029" s="15"/>
    </row>
    <row r="1030" spans="4:31" x14ac:dyDescent="0.25">
      <c r="D1030"/>
      <c r="E1030"/>
      <c r="AE1030" s="15"/>
    </row>
    <row r="1031" spans="4:31" x14ac:dyDescent="0.25">
      <c r="D1031"/>
      <c r="E1031"/>
      <c r="AE1031" s="15"/>
    </row>
    <row r="1032" spans="4:31" x14ac:dyDescent="0.25">
      <c r="D1032"/>
      <c r="E1032"/>
      <c r="AE1032" s="15"/>
    </row>
    <row r="1033" spans="4:31" x14ac:dyDescent="0.25">
      <c r="D1033"/>
      <c r="E1033"/>
      <c r="AE1033" s="15"/>
    </row>
    <row r="1034" spans="4:31" x14ac:dyDescent="0.25">
      <c r="D1034"/>
      <c r="E1034"/>
      <c r="AE1034" s="15"/>
    </row>
    <row r="1035" spans="4:31" x14ac:dyDescent="0.25">
      <c r="D1035"/>
      <c r="E1035"/>
      <c r="AE1035" s="15"/>
    </row>
    <row r="1036" spans="4:31" x14ac:dyDescent="0.25">
      <c r="D1036"/>
      <c r="E1036"/>
      <c r="AE1036" s="15"/>
    </row>
    <row r="1037" spans="4:31" x14ac:dyDescent="0.25">
      <c r="D1037"/>
      <c r="E1037"/>
      <c r="AE1037" s="15"/>
    </row>
    <row r="1038" spans="4:31" x14ac:dyDescent="0.25">
      <c r="D1038"/>
      <c r="E1038"/>
      <c r="AE1038" s="15"/>
    </row>
    <row r="1039" spans="4:31" x14ac:dyDescent="0.25">
      <c r="D1039"/>
      <c r="E1039"/>
      <c r="AE1039" s="15"/>
    </row>
    <row r="1040" spans="4:31" x14ac:dyDescent="0.25">
      <c r="D1040"/>
      <c r="E1040"/>
      <c r="AE1040" s="15"/>
    </row>
    <row r="1041" spans="4:31" x14ac:dyDescent="0.25">
      <c r="D1041"/>
      <c r="E1041"/>
      <c r="AE1041" s="15"/>
    </row>
    <row r="1042" spans="4:31" x14ac:dyDescent="0.25">
      <c r="D1042"/>
      <c r="E1042"/>
      <c r="AE1042" s="15"/>
    </row>
    <row r="1043" spans="4:31" x14ac:dyDescent="0.25">
      <c r="D1043"/>
      <c r="E1043"/>
      <c r="AE1043" s="15"/>
    </row>
    <row r="1044" spans="4:31" x14ac:dyDescent="0.25">
      <c r="D1044"/>
      <c r="E1044"/>
      <c r="AE1044" s="15"/>
    </row>
    <row r="1045" spans="4:31" x14ac:dyDescent="0.25">
      <c r="D1045"/>
      <c r="E1045"/>
      <c r="AE1045" s="15"/>
    </row>
    <row r="1046" spans="4:31" x14ac:dyDescent="0.25">
      <c r="D1046"/>
      <c r="E1046"/>
      <c r="AE1046" s="15"/>
    </row>
    <row r="1047" spans="4:31" x14ac:dyDescent="0.25">
      <c r="D1047"/>
      <c r="E1047"/>
      <c r="AE1047" s="15"/>
    </row>
    <row r="1048" spans="4:31" x14ac:dyDescent="0.25">
      <c r="D1048"/>
      <c r="E1048"/>
      <c r="AE1048" s="15"/>
    </row>
    <row r="1049" spans="4:31" x14ac:dyDescent="0.25">
      <c r="D1049"/>
      <c r="E1049"/>
      <c r="AE1049" s="15"/>
    </row>
    <row r="1050" spans="4:31" x14ac:dyDescent="0.25">
      <c r="D1050"/>
      <c r="E1050"/>
      <c r="AE1050" s="15"/>
    </row>
    <row r="1051" spans="4:31" x14ac:dyDescent="0.25">
      <c r="D1051"/>
      <c r="E1051"/>
      <c r="AE1051" s="15"/>
    </row>
    <row r="1052" spans="4:31" x14ac:dyDescent="0.25">
      <c r="D1052"/>
      <c r="E1052"/>
      <c r="AE1052" s="15"/>
    </row>
    <row r="1053" spans="4:31" x14ac:dyDescent="0.25">
      <c r="D1053"/>
      <c r="E1053"/>
      <c r="AE1053" s="15"/>
    </row>
    <row r="1054" spans="4:31" x14ac:dyDescent="0.25">
      <c r="D1054"/>
      <c r="E1054"/>
      <c r="AE1054" s="15"/>
    </row>
    <row r="1055" spans="4:31" x14ac:dyDescent="0.25">
      <c r="D1055"/>
      <c r="E1055"/>
      <c r="AE1055" s="15"/>
    </row>
    <row r="1056" spans="4:31" x14ac:dyDescent="0.25">
      <c r="D1056"/>
      <c r="E1056"/>
      <c r="AE1056" s="15"/>
    </row>
    <row r="1057" spans="4:31" x14ac:dyDescent="0.25">
      <c r="D1057"/>
      <c r="E1057"/>
      <c r="AE1057" s="15"/>
    </row>
    <row r="1058" spans="4:31" x14ac:dyDescent="0.25">
      <c r="D1058"/>
      <c r="E1058"/>
      <c r="AE1058" s="15"/>
    </row>
    <row r="1059" spans="4:31" x14ac:dyDescent="0.25">
      <c r="D1059"/>
      <c r="E1059"/>
      <c r="AE1059" s="15"/>
    </row>
    <row r="1060" spans="4:31" x14ac:dyDescent="0.25">
      <c r="D1060"/>
      <c r="E1060"/>
      <c r="AE1060" s="15"/>
    </row>
    <row r="1061" spans="4:31" x14ac:dyDescent="0.25">
      <c r="D1061"/>
      <c r="E1061"/>
      <c r="AE1061" s="15"/>
    </row>
    <row r="1062" spans="4:31" x14ac:dyDescent="0.25">
      <c r="D1062"/>
      <c r="E1062"/>
      <c r="AE1062" s="15"/>
    </row>
    <row r="1063" spans="4:31" x14ac:dyDescent="0.25">
      <c r="D1063"/>
      <c r="E1063"/>
      <c r="AE1063" s="15"/>
    </row>
    <row r="1064" spans="4:31" x14ac:dyDescent="0.25">
      <c r="D1064"/>
      <c r="E1064"/>
      <c r="AE1064" s="15"/>
    </row>
    <row r="1065" spans="4:31" x14ac:dyDescent="0.25">
      <c r="D1065"/>
      <c r="E1065"/>
      <c r="AE1065" s="15"/>
    </row>
    <row r="1066" spans="4:31" x14ac:dyDescent="0.25">
      <c r="D1066"/>
      <c r="E1066"/>
      <c r="AE1066" s="15"/>
    </row>
    <row r="1067" spans="4:31" x14ac:dyDescent="0.25">
      <c r="D1067"/>
      <c r="E1067"/>
      <c r="AE1067" s="15"/>
    </row>
    <row r="1068" spans="4:31" x14ac:dyDescent="0.25">
      <c r="D1068"/>
      <c r="E1068"/>
      <c r="AE1068" s="15"/>
    </row>
    <row r="1069" spans="4:31" x14ac:dyDescent="0.25">
      <c r="D1069"/>
      <c r="E1069"/>
      <c r="AE1069" s="15"/>
    </row>
    <row r="1070" spans="4:31" x14ac:dyDescent="0.25">
      <c r="D1070"/>
      <c r="E1070"/>
      <c r="AE1070" s="15"/>
    </row>
    <row r="1071" spans="4:31" x14ac:dyDescent="0.25">
      <c r="D1071"/>
      <c r="E1071"/>
      <c r="AE1071" s="15"/>
    </row>
    <row r="1072" spans="4:31" x14ac:dyDescent="0.25">
      <c r="D1072"/>
      <c r="E1072"/>
      <c r="AE1072" s="15"/>
    </row>
    <row r="1073" spans="4:31" x14ac:dyDescent="0.25">
      <c r="D1073"/>
      <c r="E1073"/>
      <c r="AE1073" s="15"/>
    </row>
    <row r="1074" spans="4:31" x14ac:dyDescent="0.25">
      <c r="D1074"/>
      <c r="E1074"/>
      <c r="AE1074" s="15"/>
    </row>
    <row r="1075" spans="4:31" x14ac:dyDescent="0.25">
      <c r="D1075"/>
      <c r="E1075"/>
      <c r="AE1075" s="15"/>
    </row>
    <row r="1076" spans="4:31" x14ac:dyDescent="0.25">
      <c r="D1076"/>
      <c r="E1076"/>
      <c r="AE1076" s="15"/>
    </row>
    <row r="1077" spans="4:31" x14ac:dyDescent="0.25">
      <c r="D1077"/>
      <c r="E1077"/>
      <c r="AE1077" s="15"/>
    </row>
    <row r="1078" spans="4:31" x14ac:dyDescent="0.25">
      <c r="D1078"/>
      <c r="E1078"/>
      <c r="AE1078" s="15"/>
    </row>
    <row r="1079" spans="4:31" x14ac:dyDescent="0.25">
      <c r="D1079"/>
      <c r="E1079"/>
      <c r="AE1079" s="15"/>
    </row>
    <row r="1080" spans="4:31" x14ac:dyDescent="0.25">
      <c r="D1080"/>
      <c r="E1080"/>
      <c r="AE1080" s="15"/>
    </row>
    <row r="1081" spans="4:31" x14ac:dyDescent="0.25">
      <c r="D1081"/>
      <c r="E1081"/>
      <c r="AE1081" s="15"/>
    </row>
    <row r="1082" spans="4:31" x14ac:dyDescent="0.25">
      <c r="D1082"/>
      <c r="E1082"/>
      <c r="AE1082" s="15"/>
    </row>
    <row r="1083" spans="4:31" x14ac:dyDescent="0.25">
      <c r="D1083"/>
      <c r="E1083"/>
      <c r="AE1083" s="15"/>
    </row>
    <row r="1084" spans="4:31" x14ac:dyDescent="0.25">
      <c r="D1084"/>
      <c r="E1084"/>
      <c r="AE1084" s="15"/>
    </row>
    <row r="1085" spans="4:31" x14ac:dyDescent="0.25">
      <c r="D1085"/>
      <c r="E1085"/>
      <c r="AE1085" s="15"/>
    </row>
    <row r="1086" spans="4:31" x14ac:dyDescent="0.25">
      <c r="D1086"/>
      <c r="E1086"/>
      <c r="AE1086" s="15"/>
    </row>
    <row r="1087" spans="4:31" x14ac:dyDescent="0.25">
      <c r="D1087"/>
      <c r="E1087"/>
      <c r="AE1087" s="15"/>
    </row>
    <row r="1088" spans="4:31" x14ac:dyDescent="0.25">
      <c r="D1088"/>
      <c r="E1088"/>
      <c r="AE1088" s="15"/>
    </row>
    <row r="1089" spans="4:31" x14ac:dyDescent="0.25">
      <c r="D1089"/>
      <c r="E1089"/>
      <c r="AE1089" s="15"/>
    </row>
    <row r="1090" spans="4:31" x14ac:dyDescent="0.25">
      <c r="D1090"/>
      <c r="E1090"/>
      <c r="AE1090" s="15"/>
    </row>
    <row r="1091" spans="4:31" x14ac:dyDescent="0.25">
      <c r="D1091"/>
      <c r="E1091"/>
      <c r="AE1091" s="15"/>
    </row>
    <row r="1092" spans="4:31" x14ac:dyDescent="0.25">
      <c r="D1092"/>
      <c r="E1092"/>
      <c r="AE1092" s="15"/>
    </row>
    <row r="1093" spans="4:31" x14ac:dyDescent="0.25">
      <c r="D1093"/>
      <c r="E1093"/>
      <c r="AE1093" s="15"/>
    </row>
    <row r="1094" spans="4:31" x14ac:dyDescent="0.25">
      <c r="D1094"/>
      <c r="E1094"/>
      <c r="AE1094" s="15"/>
    </row>
    <row r="1095" spans="4:31" x14ac:dyDescent="0.25">
      <c r="D1095"/>
      <c r="E1095"/>
      <c r="AE1095" s="15"/>
    </row>
    <row r="1096" spans="4:31" x14ac:dyDescent="0.25">
      <c r="D1096"/>
      <c r="E1096"/>
      <c r="AE1096" s="15"/>
    </row>
    <row r="1097" spans="4:31" x14ac:dyDescent="0.25">
      <c r="D1097"/>
      <c r="E1097"/>
      <c r="AE1097" s="15"/>
    </row>
    <row r="1098" spans="4:31" x14ac:dyDescent="0.25">
      <c r="D1098"/>
      <c r="E1098"/>
      <c r="AE1098" s="15"/>
    </row>
    <row r="1099" spans="4:31" x14ac:dyDescent="0.25">
      <c r="D1099"/>
      <c r="E1099"/>
      <c r="AE1099" s="15"/>
    </row>
    <row r="1100" spans="4:31" x14ac:dyDescent="0.25">
      <c r="D1100"/>
      <c r="E1100"/>
      <c r="AE1100" s="15"/>
    </row>
    <row r="1101" spans="4:31" x14ac:dyDescent="0.25">
      <c r="D1101"/>
      <c r="E1101"/>
      <c r="AE1101" s="15"/>
    </row>
    <row r="1102" spans="4:31" x14ac:dyDescent="0.25">
      <c r="D1102"/>
      <c r="E1102"/>
      <c r="AE1102" s="15"/>
    </row>
    <row r="1103" spans="4:31" x14ac:dyDescent="0.25">
      <c r="D1103"/>
      <c r="E1103"/>
      <c r="AE1103" s="15"/>
    </row>
    <row r="1104" spans="4:31" x14ac:dyDescent="0.25">
      <c r="D1104"/>
      <c r="E1104"/>
      <c r="AE1104" s="15"/>
    </row>
    <row r="1105" spans="4:31" x14ac:dyDescent="0.25">
      <c r="D1105"/>
      <c r="E1105"/>
      <c r="AE1105" s="15"/>
    </row>
    <row r="1106" spans="4:31" x14ac:dyDescent="0.25">
      <c r="D1106"/>
      <c r="E1106"/>
      <c r="AE1106" s="15"/>
    </row>
    <row r="1107" spans="4:31" x14ac:dyDescent="0.25">
      <c r="D1107"/>
      <c r="E1107"/>
      <c r="AE1107" s="15"/>
    </row>
    <row r="1108" spans="4:31" x14ac:dyDescent="0.25">
      <c r="D1108"/>
      <c r="E1108"/>
      <c r="AE1108" s="15"/>
    </row>
    <row r="1109" spans="4:31" x14ac:dyDescent="0.25">
      <c r="D1109"/>
      <c r="E1109"/>
      <c r="AE1109" s="15"/>
    </row>
    <row r="1110" spans="4:31" x14ac:dyDescent="0.25">
      <c r="D1110"/>
      <c r="E1110"/>
      <c r="AE1110" s="15"/>
    </row>
    <row r="1111" spans="4:31" x14ac:dyDescent="0.25">
      <c r="D1111"/>
      <c r="E1111"/>
      <c r="AE1111" s="15"/>
    </row>
    <row r="1112" spans="4:31" x14ac:dyDescent="0.25">
      <c r="D1112"/>
      <c r="E1112"/>
      <c r="AE1112" s="15"/>
    </row>
    <row r="1113" spans="4:31" x14ac:dyDescent="0.25">
      <c r="D1113"/>
      <c r="E1113"/>
      <c r="AE1113" s="15"/>
    </row>
    <row r="1114" spans="4:31" x14ac:dyDescent="0.25">
      <c r="D1114"/>
      <c r="E1114"/>
      <c r="AE1114" s="15"/>
    </row>
    <row r="1115" spans="4:31" x14ac:dyDescent="0.25">
      <c r="D1115"/>
      <c r="E1115"/>
      <c r="AE1115" s="15"/>
    </row>
    <row r="1116" spans="4:31" x14ac:dyDescent="0.25">
      <c r="D1116"/>
      <c r="E1116"/>
      <c r="AE1116" s="15"/>
    </row>
    <row r="1117" spans="4:31" x14ac:dyDescent="0.25">
      <c r="D1117"/>
      <c r="E1117"/>
      <c r="AE1117" s="15"/>
    </row>
    <row r="1118" spans="4:31" x14ac:dyDescent="0.25">
      <c r="D1118"/>
      <c r="E1118"/>
      <c r="AE1118" s="15"/>
    </row>
    <row r="1119" spans="4:31" x14ac:dyDescent="0.25">
      <c r="D1119"/>
      <c r="E1119"/>
      <c r="AE1119" s="15"/>
    </row>
    <row r="1120" spans="4:31" x14ac:dyDescent="0.25">
      <c r="D1120"/>
      <c r="E1120"/>
      <c r="AE1120" s="15"/>
    </row>
    <row r="1121" spans="4:31" x14ac:dyDescent="0.25">
      <c r="D1121"/>
      <c r="E1121"/>
      <c r="AE1121" s="15"/>
    </row>
    <row r="1122" spans="4:31" x14ac:dyDescent="0.25">
      <c r="D1122"/>
      <c r="E1122"/>
      <c r="AE1122" s="15"/>
    </row>
    <row r="1123" spans="4:31" x14ac:dyDescent="0.25">
      <c r="D1123"/>
      <c r="E1123"/>
      <c r="AE1123" s="15"/>
    </row>
    <row r="1124" spans="4:31" x14ac:dyDescent="0.25">
      <c r="D1124"/>
      <c r="E1124"/>
      <c r="AE1124" s="15"/>
    </row>
    <row r="1125" spans="4:31" x14ac:dyDescent="0.25">
      <c r="D1125"/>
      <c r="E1125"/>
      <c r="AE1125" s="15"/>
    </row>
    <row r="1126" spans="4:31" x14ac:dyDescent="0.25">
      <c r="D1126"/>
      <c r="E1126"/>
      <c r="AE1126" s="15"/>
    </row>
    <row r="1127" spans="4:31" x14ac:dyDescent="0.25">
      <c r="D1127"/>
      <c r="E1127"/>
      <c r="AE1127" s="15"/>
    </row>
    <row r="1128" spans="4:31" x14ac:dyDescent="0.25">
      <c r="D1128"/>
      <c r="E1128"/>
      <c r="AE1128" s="15"/>
    </row>
    <row r="1129" spans="4:31" x14ac:dyDescent="0.25">
      <c r="D1129"/>
      <c r="E1129"/>
      <c r="AE1129" s="15"/>
    </row>
    <row r="1130" spans="4:31" x14ac:dyDescent="0.25">
      <c r="D1130"/>
      <c r="E1130"/>
      <c r="AE1130" s="15"/>
    </row>
    <row r="1131" spans="4:31" x14ac:dyDescent="0.25">
      <c r="D1131"/>
      <c r="E1131"/>
      <c r="AE1131" s="15"/>
    </row>
    <row r="1132" spans="4:31" x14ac:dyDescent="0.25">
      <c r="D1132"/>
      <c r="E1132"/>
      <c r="AE1132" s="15"/>
    </row>
    <row r="1133" spans="4:31" x14ac:dyDescent="0.25">
      <c r="D1133"/>
      <c r="E1133"/>
      <c r="AE1133" s="15"/>
    </row>
    <row r="1134" spans="4:31" x14ac:dyDescent="0.25">
      <c r="D1134"/>
      <c r="E1134"/>
      <c r="AE1134" s="15"/>
    </row>
    <row r="1135" spans="4:31" x14ac:dyDescent="0.25">
      <c r="D1135"/>
      <c r="E1135"/>
      <c r="AE1135" s="15"/>
    </row>
    <row r="1136" spans="4:31" x14ac:dyDescent="0.25">
      <c r="D1136"/>
      <c r="E1136"/>
      <c r="AE1136" s="15"/>
    </row>
    <row r="1137" spans="4:31" x14ac:dyDescent="0.25">
      <c r="D1137"/>
      <c r="E1137"/>
      <c r="AE1137" s="15"/>
    </row>
    <row r="1138" spans="4:31" x14ac:dyDescent="0.25">
      <c r="D1138"/>
      <c r="E1138"/>
      <c r="AE1138" s="15"/>
    </row>
    <row r="1139" spans="4:31" x14ac:dyDescent="0.25">
      <c r="D1139"/>
      <c r="E1139"/>
      <c r="AE1139" s="15"/>
    </row>
    <row r="1140" spans="4:31" x14ac:dyDescent="0.25">
      <c r="D1140"/>
      <c r="E1140"/>
      <c r="AE1140" s="15"/>
    </row>
    <row r="1141" spans="4:31" x14ac:dyDescent="0.25">
      <c r="D1141"/>
      <c r="E1141"/>
      <c r="AE1141" s="15"/>
    </row>
    <row r="1142" spans="4:31" x14ac:dyDescent="0.25">
      <c r="D1142"/>
      <c r="E1142"/>
      <c r="AE1142" s="15"/>
    </row>
    <row r="1143" spans="4:31" x14ac:dyDescent="0.25">
      <c r="D1143"/>
      <c r="E1143"/>
      <c r="AE1143" s="15"/>
    </row>
    <row r="1144" spans="4:31" x14ac:dyDescent="0.25">
      <c r="D1144"/>
      <c r="E1144"/>
      <c r="AE1144" s="15"/>
    </row>
    <row r="1145" spans="4:31" x14ac:dyDescent="0.25">
      <c r="D1145"/>
      <c r="E1145"/>
      <c r="AE1145" s="15"/>
    </row>
    <row r="1146" spans="4:31" x14ac:dyDescent="0.25">
      <c r="D1146"/>
      <c r="E1146"/>
      <c r="AE1146" s="15"/>
    </row>
    <row r="1147" spans="4:31" x14ac:dyDescent="0.25">
      <c r="D1147"/>
      <c r="E1147"/>
      <c r="AE1147" s="15"/>
    </row>
    <row r="1148" spans="4:31" x14ac:dyDescent="0.25">
      <c r="D1148"/>
      <c r="E1148"/>
      <c r="AE1148" s="15"/>
    </row>
    <row r="1149" spans="4:31" x14ac:dyDescent="0.25">
      <c r="D1149"/>
      <c r="E1149"/>
      <c r="AE1149" s="15"/>
    </row>
    <row r="1150" spans="4:31" x14ac:dyDescent="0.25">
      <c r="D1150"/>
      <c r="E1150"/>
      <c r="AE1150" s="15"/>
    </row>
    <row r="1151" spans="4:31" x14ac:dyDescent="0.25">
      <c r="D1151"/>
      <c r="E1151"/>
      <c r="AE1151" s="15"/>
    </row>
    <row r="1152" spans="4:31" x14ac:dyDescent="0.25">
      <c r="D1152"/>
      <c r="E1152"/>
      <c r="AE1152" s="15"/>
    </row>
    <row r="1153" spans="4:31" x14ac:dyDescent="0.25">
      <c r="D1153"/>
      <c r="E1153"/>
      <c r="AE1153" s="15"/>
    </row>
    <row r="1154" spans="4:31" x14ac:dyDescent="0.25">
      <c r="D1154"/>
      <c r="E1154"/>
      <c r="AE1154" s="15"/>
    </row>
    <row r="1155" spans="4:31" x14ac:dyDescent="0.25">
      <c r="D1155"/>
      <c r="E1155"/>
      <c r="AE1155" s="15"/>
    </row>
    <row r="1156" spans="4:31" x14ac:dyDescent="0.25">
      <c r="D1156"/>
      <c r="E1156"/>
      <c r="AE1156" s="15"/>
    </row>
    <row r="1157" spans="4:31" x14ac:dyDescent="0.25">
      <c r="D1157"/>
      <c r="E1157"/>
      <c r="AE1157" s="15"/>
    </row>
    <row r="1158" spans="4:31" x14ac:dyDescent="0.25">
      <c r="D1158"/>
      <c r="E1158"/>
      <c r="AE1158" s="15"/>
    </row>
    <row r="1159" spans="4:31" x14ac:dyDescent="0.25">
      <c r="D1159"/>
      <c r="E1159"/>
      <c r="AE1159" s="15"/>
    </row>
    <row r="1160" spans="4:31" x14ac:dyDescent="0.25">
      <c r="D1160"/>
      <c r="E1160"/>
      <c r="AE1160" s="15"/>
    </row>
    <row r="1161" spans="4:31" x14ac:dyDescent="0.25">
      <c r="D1161"/>
      <c r="E1161"/>
      <c r="AE1161" s="15"/>
    </row>
    <row r="1162" spans="4:31" x14ac:dyDescent="0.25">
      <c r="D1162"/>
      <c r="E1162"/>
      <c r="AE1162" s="15"/>
    </row>
    <row r="1163" spans="4:31" x14ac:dyDescent="0.25">
      <c r="D1163"/>
      <c r="E1163"/>
      <c r="AE1163" s="15"/>
    </row>
    <row r="1164" spans="4:31" x14ac:dyDescent="0.25">
      <c r="D1164"/>
      <c r="E1164"/>
      <c r="AE1164" s="15"/>
    </row>
    <row r="1165" spans="4:31" x14ac:dyDescent="0.25">
      <c r="D1165"/>
      <c r="E1165"/>
      <c r="AE1165" s="15"/>
    </row>
    <row r="1166" spans="4:31" x14ac:dyDescent="0.25">
      <c r="D1166"/>
      <c r="E1166"/>
      <c r="AE1166" s="15"/>
    </row>
    <row r="1167" spans="4:31" x14ac:dyDescent="0.25">
      <c r="D1167"/>
      <c r="E1167"/>
      <c r="AE1167" s="15"/>
    </row>
    <row r="1168" spans="4:31" x14ac:dyDescent="0.25">
      <c r="D1168"/>
      <c r="E1168"/>
      <c r="AE1168" s="15"/>
    </row>
    <row r="1169" spans="4:31" x14ac:dyDescent="0.25">
      <c r="D1169"/>
      <c r="E1169"/>
      <c r="AE1169" s="15"/>
    </row>
    <row r="1170" spans="4:31" x14ac:dyDescent="0.25">
      <c r="D1170"/>
      <c r="E1170"/>
      <c r="AE1170" s="15"/>
    </row>
    <row r="1171" spans="4:31" x14ac:dyDescent="0.25">
      <c r="D1171"/>
      <c r="E1171"/>
      <c r="AE1171" s="15"/>
    </row>
    <row r="1172" spans="4:31" x14ac:dyDescent="0.25">
      <c r="D1172"/>
      <c r="E1172"/>
      <c r="AE1172" s="15"/>
    </row>
    <row r="1173" spans="4:31" x14ac:dyDescent="0.25">
      <c r="D1173"/>
      <c r="E1173"/>
      <c r="AE1173" s="15"/>
    </row>
    <row r="1174" spans="4:31" x14ac:dyDescent="0.25">
      <c r="D1174"/>
      <c r="E1174"/>
      <c r="AE1174" s="15"/>
    </row>
    <row r="1175" spans="4:31" x14ac:dyDescent="0.25">
      <c r="D1175"/>
      <c r="E1175"/>
      <c r="AE1175" s="15"/>
    </row>
    <row r="1176" spans="4:31" x14ac:dyDescent="0.25">
      <c r="D1176"/>
      <c r="E1176"/>
      <c r="AE1176" s="15"/>
    </row>
    <row r="1177" spans="4:31" x14ac:dyDescent="0.25">
      <c r="D1177"/>
      <c r="E1177"/>
      <c r="AE1177" s="15"/>
    </row>
    <row r="1178" spans="4:31" x14ac:dyDescent="0.25">
      <c r="D1178"/>
      <c r="E1178"/>
      <c r="AE1178" s="15"/>
    </row>
    <row r="1179" spans="4:31" x14ac:dyDescent="0.25">
      <c r="D1179"/>
      <c r="E1179"/>
      <c r="AE1179" s="15"/>
    </row>
    <row r="1180" spans="4:31" x14ac:dyDescent="0.25">
      <c r="D1180"/>
      <c r="E1180"/>
      <c r="AE1180" s="15"/>
    </row>
    <row r="1181" spans="4:31" x14ac:dyDescent="0.25">
      <c r="D1181"/>
      <c r="E1181"/>
      <c r="AE1181" s="15"/>
    </row>
    <row r="1182" spans="4:31" x14ac:dyDescent="0.25">
      <c r="D1182"/>
      <c r="E1182"/>
      <c r="AE1182" s="15"/>
    </row>
    <row r="1183" spans="4:31" x14ac:dyDescent="0.25">
      <c r="D1183"/>
      <c r="E1183"/>
      <c r="AE1183" s="15"/>
    </row>
    <row r="1184" spans="4:31" x14ac:dyDescent="0.25">
      <c r="D1184"/>
      <c r="E1184"/>
      <c r="AE1184" s="15"/>
    </row>
    <row r="1185" spans="4:31" x14ac:dyDescent="0.25">
      <c r="D1185"/>
      <c r="E1185"/>
      <c r="AE1185" s="15"/>
    </row>
    <row r="1186" spans="4:31" x14ac:dyDescent="0.25">
      <c r="D1186"/>
      <c r="E1186"/>
      <c r="AE1186" s="15"/>
    </row>
    <row r="1187" spans="4:31" x14ac:dyDescent="0.25">
      <c r="D1187"/>
      <c r="E1187"/>
      <c r="AE1187" s="15"/>
    </row>
    <row r="1188" spans="4:31" x14ac:dyDescent="0.25">
      <c r="D1188"/>
      <c r="E1188"/>
      <c r="AE1188" s="15"/>
    </row>
    <row r="1189" spans="4:31" x14ac:dyDescent="0.25">
      <c r="D1189"/>
      <c r="E1189"/>
      <c r="AE1189" s="15"/>
    </row>
    <row r="1190" spans="4:31" x14ac:dyDescent="0.25">
      <c r="D1190"/>
      <c r="E1190"/>
      <c r="AE1190" s="15"/>
    </row>
    <row r="1191" spans="4:31" x14ac:dyDescent="0.25">
      <c r="D1191"/>
      <c r="E1191"/>
      <c r="AE1191" s="15"/>
    </row>
    <row r="1192" spans="4:31" x14ac:dyDescent="0.25">
      <c r="D1192"/>
      <c r="E1192"/>
      <c r="AE1192" s="15"/>
    </row>
    <row r="1193" spans="4:31" x14ac:dyDescent="0.25">
      <c r="D1193"/>
      <c r="E1193"/>
      <c r="AE1193" s="15"/>
    </row>
    <row r="1194" spans="4:31" x14ac:dyDescent="0.25">
      <c r="D1194"/>
      <c r="E1194"/>
      <c r="AE1194" s="15"/>
    </row>
    <row r="1195" spans="4:31" x14ac:dyDescent="0.25">
      <c r="D1195"/>
      <c r="E1195"/>
      <c r="AE1195" s="15"/>
    </row>
    <row r="1196" spans="4:31" x14ac:dyDescent="0.25">
      <c r="D1196"/>
      <c r="E1196"/>
      <c r="AE1196" s="15"/>
    </row>
    <row r="1197" spans="4:31" x14ac:dyDescent="0.25">
      <c r="D1197"/>
      <c r="E1197"/>
      <c r="AE1197" s="15"/>
    </row>
    <row r="1198" spans="4:31" x14ac:dyDescent="0.25">
      <c r="D1198"/>
      <c r="E1198"/>
      <c r="AE1198" s="15"/>
    </row>
    <row r="1199" spans="4:31" x14ac:dyDescent="0.25">
      <c r="D1199"/>
      <c r="E1199"/>
      <c r="AE1199" s="15"/>
    </row>
    <row r="1200" spans="4:31" x14ac:dyDescent="0.25">
      <c r="D1200"/>
      <c r="E1200"/>
      <c r="AE1200" s="15"/>
    </row>
    <row r="1201" spans="4:31" x14ac:dyDescent="0.25">
      <c r="D1201"/>
      <c r="E1201"/>
      <c r="AE1201" s="15"/>
    </row>
    <row r="1202" spans="4:31" x14ac:dyDescent="0.25">
      <c r="D1202"/>
      <c r="E1202"/>
      <c r="AE1202" s="15"/>
    </row>
    <row r="1203" spans="4:31" x14ac:dyDescent="0.25">
      <c r="D1203"/>
      <c r="E1203"/>
      <c r="AE1203" s="15"/>
    </row>
    <row r="1204" spans="4:31" x14ac:dyDescent="0.25">
      <c r="D1204"/>
      <c r="E1204"/>
      <c r="AE1204" s="15"/>
    </row>
    <row r="1205" spans="4:31" x14ac:dyDescent="0.25">
      <c r="D1205"/>
      <c r="E1205"/>
      <c r="AE1205" s="15"/>
    </row>
    <row r="1206" spans="4:31" x14ac:dyDescent="0.25">
      <c r="D1206"/>
      <c r="E1206"/>
      <c r="AE1206" s="15"/>
    </row>
    <row r="1207" spans="4:31" x14ac:dyDescent="0.25">
      <c r="D1207"/>
      <c r="E1207"/>
      <c r="AE1207" s="15"/>
    </row>
    <row r="1208" spans="4:31" x14ac:dyDescent="0.25">
      <c r="D1208"/>
      <c r="E1208"/>
      <c r="AE1208" s="15"/>
    </row>
    <row r="1209" spans="4:31" x14ac:dyDescent="0.25">
      <c r="D1209"/>
      <c r="E1209"/>
      <c r="AE1209" s="15"/>
    </row>
    <row r="1210" spans="4:31" x14ac:dyDescent="0.25">
      <c r="D1210"/>
      <c r="E1210"/>
      <c r="AE1210" s="15"/>
    </row>
    <row r="1211" spans="4:31" x14ac:dyDescent="0.25">
      <c r="D1211"/>
      <c r="E1211"/>
      <c r="AE1211" s="15"/>
    </row>
    <row r="1212" spans="4:31" x14ac:dyDescent="0.25">
      <c r="D1212"/>
      <c r="E1212"/>
      <c r="AE1212" s="15"/>
    </row>
    <row r="1213" spans="4:31" x14ac:dyDescent="0.25">
      <c r="D1213"/>
      <c r="E1213"/>
      <c r="AE1213" s="15"/>
    </row>
    <row r="1214" spans="4:31" x14ac:dyDescent="0.25">
      <c r="D1214"/>
      <c r="E1214"/>
      <c r="AE1214" s="15"/>
    </row>
    <row r="1215" spans="4:31" x14ac:dyDescent="0.25">
      <c r="D1215"/>
      <c r="E1215"/>
      <c r="AE1215" s="15"/>
    </row>
    <row r="1216" spans="4:31" x14ac:dyDescent="0.25">
      <c r="D1216"/>
      <c r="E1216"/>
      <c r="AE1216" s="15"/>
    </row>
    <row r="1217" spans="4:31" x14ac:dyDescent="0.25">
      <c r="D1217"/>
      <c r="E1217"/>
      <c r="AE1217" s="15"/>
    </row>
    <row r="1218" spans="4:31" x14ac:dyDescent="0.25">
      <c r="D1218"/>
      <c r="E1218"/>
      <c r="AE1218" s="15"/>
    </row>
    <row r="1219" spans="4:31" x14ac:dyDescent="0.25">
      <c r="D1219"/>
      <c r="E1219"/>
      <c r="AE1219" s="15"/>
    </row>
    <row r="1220" spans="4:31" x14ac:dyDescent="0.25">
      <c r="D1220"/>
      <c r="E1220"/>
      <c r="AE1220" s="15"/>
    </row>
    <row r="1221" spans="4:31" x14ac:dyDescent="0.25">
      <c r="D1221"/>
      <c r="E1221"/>
      <c r="AE1221" s="15"/>
    </row>
    <row r="1222" spans="4:31" x14ac:dyDescent="0.25">
      <c r="D1222"/>
      <c r="E1222"/>
      <c r="AE1222" s="15"/>
    </row>
    <row r="1223" spans="4:31" x14ac:dyDescent="0.25">
      <c r="D1223"/>
      <c r="E1223"/>
      <c r="AE1223" s="15"/>
    </row>
    <row r="1224" spans="4:31" x14ac:dyDescent="0.25">
      <c r="D1224"/>
      <c r="E1224"/>
      <c r="AE1224" s="15"/>
    </row>
    <row r="1225" spans="4:31" x14ac:dyDescent="0.25">
      <c r="D1225"/>
      <c r="E1225"/>
      <c r="AE1225" s="15"/>
    </row>
    <row r="1226" spans="4:31" x14ac:dyDescent="0.25">
      <c r="D1226"/>
      <c r="E1226"/>
      <c r="AE1226" s="15"/>
    </row>
    <row r="1227" spans="4:31" x14ac:dyDescent="0.25">
      <c r="D1227"/>
      <c r="E1227"/>
      <c r="AE1227" s="15"/>
    </row>
    <row r="1228" spans="4:31" x14ac:dyDescent="0.25">
      <c r="D1228"/>
      <c r="E1228"/>
      <c r="AE1228" s="15"/>
    </row>
    <row r="1229" spans="4:31" x14ac:dyDescent="0.25">
      <c r="D1229"/>
      <c r="E1229"/>
      <c r="AE1229" s="15"/>
    </row>
    <row r="1230" spans="4:31" x14ac:dyDescent="0.25">
      <c r="D1230"/>
      <c r="E1230"/>
      <c r="AE1230" s="15"/>
    </row>
    <row r="1231" spans="4:31" x14ac:dyDescent="0.25">
      <c r="D1231"/>
      <c r="E1231"/>
      <c r="AE1231" s="15"/>
    </row>
    <row r="1232" spans="4:31" x14ac:dyDescent="0.25">
      <c r="D1232"/>
      <c r="E1232"/>
      <c r="AE1232" s="15"/>
    </row>
    <row r="1233" spans="4:31" x14ac:dyDescent="0.25">
      <c r="D1233"/>
      <c r="E1233"/>
      <c r="AE1233" s="15"/>
    </row>
    <row r="1234" spans="4:31" x14ac:dyDescent="0.25">
      <c r="D1234"/>
      <c r="E1234"/>
      <c r="AE1234" s="15"/>
    </row>
    <row r="1235" spans="4:31" x14ac:dyDescent="0.25">
      <c r="D1235"/>
      <c r="E1235"/>
      <c r="AE1235" s="15"/>
    </row>
    <row r="1236" spans="4:31" x14ac:dyDescent="0.25">
      <c r="D1236"/>
      <c r="E1236"/>
      <c r="AE1236" s="15"/>
    </row>
    <row r="1237" spans="4:31" x14ac:dyDescent="0.25">
      <c r="D1237"/>
      <c r="E1237"/>
      <c r="AE1237" s="15"/>
    </row>
    <row r="1238" spans="4:31" x14ac:dyDescent="0.25">
      <c r="D1238"/>
      <c r="E1238"/>
      <c r="AE1238" s="15"/>
    </row>
    <row r="1239" spans="4:31" x14ac:dyDescent="0.25">
      <c r="D1239"/>
      <c r="E1239"/>
      <c r="AE1239" s="15"/>
    </row>
    <row r="1240" spans="4:31" x14ac:dyDescent="0.25">
      <c r="D1240"/>
      <c r="E1240"/>
      <c r="AE1240" s="15"/>
    </row>
    <row r="1241" spans="4:31" x14ac:dyDescent="0.25">
      <c r="D1241"/>
      <c r="E1241"/>
      <c r="AE1241" s="15"/>
    </row>
    <row r="1242" spans="4:31" x14ac:dyDescent="0.25">
      <c r="D1242"/>
      <c r="E1242"/>
      <c r="AE1242" s="15"/>
    </row>
    <row r="1243" spans="4:31" x14ac:dyDescent="0.25">
      <c r="D1243"/>
      <c r="E1243"/>
      <c r="AE1243" s="15"/>
    </row>
    <row r="1244" spans="4:31" x14ac:dyDescent="0.25">
      <c r="D1244"/>
      <c r="E1244"/>
      <c r="AE1244" s="15"/>
    </row>
    <row r="1245" spans="4:31" x14ac:dyDescent="0.25">
      <c r="D1245"/>
      <c r="E1245"/>
      <c r="AE1245" s="15"/>
    </row>
    <row r="1246" spans="4:31" x14ac:dyDescent="0.25">
      <c r="D1246"/>
      <c r="E1246"/>
      <c r="AE1246" s="15"/>
    </row>
    <row r="1247" spans="4:31" x14ac:dyDescent="0.25">
      <c r="D1247"/>
      <c r="E1247"/>
      <c r="AE1247" s="15"/>
    </row>
    <row r="1248" spans="4:31" x14ac:dyDescent="0.25">
      <c r="D1248"/>
      <c r="E1248"/>
      <c r="AE1248" s="15"/>
    </row>
    <row r="1249" spans="4:31" x14ac:dyDescent="0.25">
      <c r="D1249"/>
      <c r="E1249"/>
      <c r="AE1249" s="15"/>
    </row>
    <row r="1250" spans="4:31" x14ac:dyDescent="0.25">
      <c r="D1250"/>
      <c r="E1250"/>
      <c r="AE1250" s="15"/>
    </row>
    <row r="1251" spans="4:31" x14ac:dyDescent="0.25">
      <c r="D1251"/>
      <c r="E1251"/>
      <c r="AE1251" s="15"/>
    </row>
    <row r="1252" spans="4:31" x14ac:dyDescent="0.25">
      <c r="D1252"/>
      <c r="E1252"/>
      <c r="AE1252" s="15"/>
    </row>
    <row r="1253" spans="4:31" x14ac:dyDescent="0.25">
      <c r="D1253"/>
      <c r="E1253"/>
      <c r="AE1253" s="15"/>
    </row>
    <row r="1254" spans="4:31" x14ac:dyDescent="0.25">
      <c r="D1254"/>
      <c r="E1254"/>
      <c r="AE1254" s="15"/>
    </row>
    <row r="1255" spans="4:31" x14ac:dyDescent="0.25">
      <c r="D1255"/>
      <c r="E1255"/>
      <c r="AE1255" s="15"/>
    </row>
    <row r="1256" spans="4:31" x14ac:dyDescent="0.25">
      <c r="D1256"/>
      <c r="E1256"/>
      <c r="AE1256" s="15"/>
    </row>
    <row r="1257" spans="4:31" x14ac:dyDescent="0.25">
      <c r="D1257"/>
      <c r="E1257"/>
      <c r="AE1257" s="15"/>
    </row>
    <row r="1258" spans="4:31" x14ac:dyDescent="0.25">
      <c r="D1258"/>
      <c r="E1258"/>
      <c r="AE1258" s="15"/>
    </row>
    <row r="1259" spans="4:31" x14ac:dyDescent="0.25">
      <c r="D1259"/>
      <c r="E1259"/>
      <c r="AE1259" s="15"/>
    </row>
    <row r="1260" spans="4:31" x14ac:dyDescent="0.25">
      <c r="D1260"/>
      <c r="E1260"/>
      <c r="AE1260" s="15"/>
    </row>
    <row r="1261" spans="4:31" x14ac:dyDescent="0.25">
      <c r="D1261"/>
      <c r="E1261"/>
      <c r="AE1261" s="15"/>
    </row>
    <row r="1262" spans="4:31" x14ac:dyDescent="0.25">
      <c r="D1262"/>
      <c r="E1262"/>
      <c r="AE1262" s="15"/>
    </row>
    <row r="1263" spans="4:31" x14ac:dyDescent="0.25">
      <c r="D1263"/>
      <c r="E1263"/>
      <c r="AE1263" s="15"/>
    </row>
    <row r="1264" spans="4:31" x14ac:dyDescent="0.25">
      <c r="D1264"/>
      <c r="E1264"/>
      <c r="AE1264" s="15"/>
    </row>
    <row r="1265" spans="4:31" x14ac:dyDescent="0.25">
      <c r="D1265"/>
      <c r="E1265"/>
      <c r="AE1265" s="15"/>
    </row>
    <row r="1266" spans="4:31" x14ac:dyDescent="0.25">
      <c r="D1266"/>
      <c r="E1266"/>
      <c r="AE1266" s="15"/>
    </row>
    <row r="1267" spans="4:31" x14ac:dyDescent="0.25">
      <c r="D1267"/>
      <c r="E1267"/>
      <c r="AE1267" s="15"/>
    </row>
    <row r="1268" spans="4:31" x14ac:dyDescent="0.25">
      <c r="D1268"/>
      <c r="E1268"/>
      <c r="AE1268" s="15"/>
    </row>
    <row r="1269" spans="4:31" x14ac:dyDescent="0.25">
      <c r="D1269"/>
      <c r="E1269"/>
      <c r="AE1269" s="15"/>
    </row>
    <row r="1270" spans="4:31" x14ac:dyDescent="0.25">
      <c r="D1270"/>
      <c r="E1270"/>
      <c r="AE1270" s="15"/>
    </row>
    <row r="1271" spans="4:31" x14ac:dyDescent="0.25">
      <c r="D1271"/>
      <c r="E1271"/>
      <c r="AE1271" s="15"/>
    </row>
    <row r="1272" spans="4:31" x14ac:dyDescent="0.25">
      <c r="D1272"/>
      <c r="E1272"/>
      <c r="AE1272" s="15"/>
    </row>
    <row r="1273" spans="4:31" x14ac:dyDescent="0.25">
      <c r="D1273"/>
      <c r="E1273"/>
      <c r="AE1273" s="15"/>
    </row>
    <row r="1274" spans="4:31" x14ac:dyDescent="0.25">
      <c r="D1274"/>
      <c r="E1274"/>
      <c r="AE1274" s="15"/>
    </row>
    <row r="1275" spans="4:31" x14ac:dyDescent="0.25">
      <c r="D1275"/>
      <c r="E1275"/>
      <c r="AE1275" s="15"/>
    </row>
    <row r="1276" spans="4:31" x14ac:dyDescent="0.25">
      <c r="D1276"/>
      <c r="E1276"/>
      <c r="AE1276" s="15"/>
    </row>
    <row r="1277" spans="4:31" x14ac:dyDescent="0.25">
      <c r="D1277"/>
      <c r="E1277"/>
      <c r="AE1277" s="15"/>
    </row>
    <row r="1278" spans="4:31" x14ac:dyDescent="0.25">
      <c r="D1278"/>
      <c r="E1278"/>
      <c r="AE1278" s="15"/>
    </row>
    <row r="1279" spans="4:31" x14ac:dyDescent="0.25">
      <c r="D1279"/>
      <c r="E1279"/>
      <c r="AE1279" s="15"/>
    </row>
    <row r="1280" spans="4:31" x14ac:dyDescent="0.25">
      <c r="D1280"/>
      <c r="E1280"/>
      <c r="AE1280" s="15"/>
    </row>
    <row r="1281" spans="4:31" x14ac:dyDescent="0.25">
      <c r="D1281"/>
      <c r="E1281"/>
      <c r="AE1281" s="15"/>
    </row>
    <row r="1282" spans="4:31" x14ac:dyDescent="0.25">
      <c r="D1282"/>
      <c r="E1282"/>
      <c r="AE1282" s="15"/>
    </row>
    <row r="1283" spans="4:31" x14ac:dyDescent="0.25">
      <c r="D1283"/>
      <c r="E1283"/>
      <c r="AE1283" s="15"/>
    </row>
    <row r="1284" spans="4:31" x14ac:dyDescent="0.25">
      <c r="D1284"/>
      <c r="E1284"/>
      <c r="AE1284" s="15"/>
    </row>
    <row r="1285" spans="4:31" x14ac:dyDescent="0.25">
      <c r="D1285"/>
      <c r="E1285"/>
      <c r="AE1285" s="15"/>
    </row>
    <row r="1286" spans="4:31" x14ac:dyDescent="0.25">
      <c r="D1286"/>
      <c r="E1286"/>
      <c r="AE1286" s="15"/>
    </row>
    <row r="1287" spans="4:31" x14ac:dyDescent="0.25">
      <c r="D1287"/>
      <c r="E1287"/>
      <c r="AE1287" s="15"/>
    </row>
    <row r="1288" spans="4:31" x14ac:dyDescent="0.25">
      <c r="D1288"/>
      <c r="E1288"/>
      <c r="AE1288" s="15"/>
    </row>
    <row r="1289" spans="4:31" x14ac:dyDescent="0.25">
      <c r="D1289"/>
      <c r="E1289"/>
      <c r="AE1289" s="15"/>
    </row>
    <row r="1290" spans="4:31" x14ac:dyDescent="0.25">
      <c r="D1290"/>
      <c r="E1290"/>
      <c r="AE1290" s="15"/>
    </row>
    <row r="1291" spans="4:31" x14ac:dyDescent="0.25">
      <c r="D1291"/>
      <c r="E1291"/>
      <c r="AE1291" s="15"/>
    </row>
    <row r="1292" spans="4:31" x14ac:dyDescent="0.25">
      <c r="D1292"/>
      <c r="E1292"/>
      <c r="AE1292" s="15"/>
    </row>
    <row r="1293" spans="4:31" x14ac:dyDescent="0.25">
      <c r="D1293"/>
      <c r="E1293"/>
      <c r="AE1293" s="15"/>
    </row>
    <row r="1294" spans="4:31" x14ac:dyDescent="0.25">
      <c r="D1294"/>
      <c r="E1294"/>
      <c r="AE1294" s="15"/>
    </row>
    <row r="1295" spans="4:31" x14ac:dyDescent="0.25">
      <c r="D1295"/>
      <c r="E1295"/>
      <c r="AE1295" s="15"/>
    </row>
    <row r="1296" spans="4:31" x14ac:dyDescent="0.25">
      <c r="D1296"/>
      <c r="E1296"/>
      <c r="AE1296" s="15"/>
    </row>
    <row r="1297" spans="4:31" x14ac:dyDescent="0.25">
      <c r="D1297"/>
      <c r="E1297"/>
      <c r="AE1297" s="15"/>
    </row>
    <row r="1298" spans="4:31" x14ac:dyDescent="0.25">
      <c r="D1298"/>
      <c r="E1298"/>
      <c r="AE1298" s="15"/>
    </row>
    <row r="1299" spans="4:31" x14ac:dyDescent="0.25">
      <c r="D1299"/>
      <c r="E1299"/>
      <c r="AE1299" s="15"/>
    </row>
    <row r="1300" spans="4:31" x14ac:dyDescent="0.25">
      <c r="D1300"/>
      <c r="E1300"/>
      <c r="AE1300" s="15"/>
    </row>
    <row r="1301" spans="4:31" x14ac:dyDescent="0.25">
      <c r="D1301"/>
      <c r="E1301"/>
      <c r="AE1301" s="15"/>
    </row>
    <row r="1302" spans="4:31" x14ac:dyDescent="0.25">
      <c r="D1302"/>
      <c r="E1302"/>
      <c r="AE1302" s="15"/>
    </row>
    <row r="1303" spans="4:31" x14ac:dyDescent="0.25">
      <c r="D1303"/>
      <c r="E1303"/>
      <c r="AE1303" s="15"/>
    </row>
    <row r="1304" spans="4:31" x14ac:dyDescent="0.25">
      <c r="D1304"/>
      <c r="E1304"/>
      <c r="AE1304" s="15"/>
    </row>
    <row r="1305" spans="4:31" x14ac:dyDescent="0.25">
      <c r="D1305"/>
      <c r="E1305"/>
      <c r="AE1305" s="15"/>
    </row>
    <row r="1306" spans="4:31" x14ac:dyDescent="0.25">
      <c r="D1306"/>
      <c r="E1306"/>
      <c r="AE1306" s="15"/>
    </row>
    <row r="1307" spans="4:31" x14ac:dyDescent="0.25">
      <c r="D1307"/>
      <c r="E1307"/>
      <c r="AE1307" s="15"/>
    </row>
    <row r="1308" spans="4:31" x14ac:dyDescent="0.25">
      <c r="D1308"/>
      <c r="E1308"/>
      <c r="AE1308" s="15"/>
    </row>
    <row r="1309" spans="4:31" x14ac:dyDescent="0.25">
      <c r="D1309"/>
      <c r="E1309"/>
      <c r="AE1309" s="15"/>
    </row>
    <row r="1310" spans="4:31" x14ac:dyDescent="0.25">
      <c r="D1310"/>
      <c r="E1310"/>
      <c r="AE1310" s="15"/>
    </row>
    <row r="1311" spans="4:31" x14ac:dyDescent="0.25">
      <c r="D1311"/>
      <c r="E1311"/>
      <c r="AE1311" s="15"/>
    </row>
    <row r="1312" spans="4:31" x14ac:dyDescent="0.25">
      <c r="D1312"/>
      <c r="E1312"/>
      <c r="AE1312" s="15"/>
    </row>
    <row r="1313" spans="4:31" x14ac:dyDescent="0.25">
      <c r="D1313"/>
      <c r="E1313"/>
      <c r="AE1313" s="15"/>
    </row>
    <row r="1314" spans="4:31" x14ac:dyDescent="0.25">
      <c r="D1314"/>
      <c r="E1314"/>
      <c r="AE1314" s="15"/>
    </row>
    <row r="1315" spans="4:31" x14ac:dyDescent="0.25">
      <c r="D1315"/>
      <c r="E1315"/>
      <c r="AE1315" s="15"/>
    </row>
    <row r="1316" spans="4:31" x14ac:dyDescent="0.25">
      <c r="D1316"/>
      <c r="E1316"/>
      <c r="AE1316" s="15"/>
    </row>
    <row r="1317" spans="4:31" x14ac:dyDescent="0.25">
      <c r="D1317"/>
      <c r="E1317"/>
      <c r="AE1317" s="15"/>
    </row>
    <row r="1318" spans="4:31" x14ac:dyDescent="0.25">
      <c r="D1318"/>
      <c r="E1318"/>
      <c r="AE1318" s="15"/>
    </row>
    <row r="1319" spans="4:31" x14ac:dyDescent="0.25">
      <c r="D1319"/>
      <c r="E1319"/>
      <c r="AE1319" s="15"/>
    </row>
    <row r="1320" spans="4:31" x14ac:dyDescent="0.25">
      <c r="D1320"/>
      <c r="E1320"/>
      <c r="AE1320" s="15"/>
    </row>
    <row r="1321" spans="4:31" x14ac:dyDescent="0.25">
      <c r="D1321"/>
      <c r="E1321"/>
      <c r="AE1321" s="15"/>
    </row>
    <row r="1322" spans="4:31" x14ac:dyDescent="0.25">
      <c r="D1322"/>
      <c r="E1322"/>
      <c r="AE1322" s="15"/>
    </row>
    <row r="1323" spans="4:31" x14ac:dyDescent="0.25">
      <c r="D1323"/>
      <c r="E1323"/>
      <c r="AE1323" s="15"/>
    </row>
    <row r="1324" spans="4:31" x14ac:dyDescent="0.25">
      <c r="D1324"/>
      <c r="E1324"/>
      <c r="AE1324" s="15"/>
    </row>
    <row r="1325" spans="4:31" x14ac:dyDescent="0.25">
      <c r="D1325"/>
      <c r="E1325"/>
      <c r="AE1325" s="15"/>
    </row>
    <row r="1326" spans="4:31" x14ac:dyDescent="0.25">
      <c r="D1326"/>
      <c r="E1326"/>
      <c r="AE1326" s="15"/>
    </row>
    <row r="1327" spans="4:31" x14ac:dyDescent="0.25">
      <c r="D1327"/>
      <c r="E1327"/>
      <c r="AE1327" s="15"/>
    </row>
    <row r="1328" spans="4:31" x14ac:dyDescent="0.25">
      <c r="D1328"/>
      <c r="E1328"/>
      <c r="AE1328" s="15"/>
    </row>
    <row r="1329" spans="4:31" x14ac:dyDescent="0.25">
      <c r="D1329"/>
      <c r="E1329"/>
      <c r="AE1329" s="15"/>
    </row>
    <row r="1330" spans="4:31" x14ac:dyDescent="0.25">
      <c r="D1330"/>
      <c r="E1330"/>
      <c r="AE1330" s="15"/>
    </row>
    <row r="1331" spans="4:31" x14ac:dyDescent="0.25">
      <c r="D1331"/>
      <c r="E1331"/>
      <c r="AE1331" s="15"/>
    </row>
    <row r="1332" spans="4:31" x14ac:dyDescent="0.25">
      <c r="D1332"/>
      <c r="E1332"/>
      <c r="AE1332" s="15"/>
    </row>
    <row r="1333" spans="4:31" x14ac:dyDescent="0.25">
      <c r="D1333"/>
      <c r="E1333"/>
      <c r="AE1333" s="15"/>
    </row>
    <row r="1334" spans="4:31" x14ac:dyDescent="0.25">
      <c r="D1334"/>
      <c r="E1334"/>
      <c r="AE1334" s="15"/>
    </row>
    <row r="1335" spans="4:31" x14ac:dyDescent="0.25">
      <c r="D1335"/>
      <c r="E1335"/>
      <c r="AE1335" s="15"/>
    </row>
    <row r="1336" spans="4:31" x14ac:dyDescent="0.25">
      <c r="D1336"/>
      <c r="E1336"/>
      <c r="AE1336" s="15"/>
    </row>
    <row r="1337" spans="4:31" x14ac:dyDescent="0.25">
      <c r="D1337"/>
      <c r="E1337"/>
      <c r="AE1337" s="15"/>
    </row>
    <row r="1338" spans="4:31" x14ac:dyDescent="0.25">
      <c r="D1338"/>
      <c r="E1338"/>
      <c r="AE1338" s="15"/>
    </row>
    <row r="1339" spans="4:31" x14ac:dyDescent="0.25">
      <c r="D1339"/>
      <c r="E1339"/>
      <c r="AE1339" s="15"/>
    </row>
    <row r="1340" spans="4:31" x14ac:dyDescent="0.25">
      <c r="D1340"/>
      <c r="E1340"/>
      <c r="AE1340" s="15"/>
    </row>
    <row r="1341" spans="4:31" x14ac:dyDescent="0.25">
      <c r="D1341"/>
      <c r="E1341"/>
      <c r="AE1341" s="15"/>
    </row>
    <row r="1342" spans="4:31" x14ac:dyDescent="0.25">
      <c r="D1342"/>
      <c r="E1342"/>
      <c r="AE1342" s="15"/>
    </row>
    <row r="1343" spans="4:31" x14ac:dyDescent="0.25">
      <c r="D1343"/>
      <c r="E1343"/>
      <c r="AE1343" s="15"/>
    </row>
    <row r="1344" spans="4:31" x14ac:dyDescent="0.25">
      <c r="D1344"/>
      <c r="E1344"/>
      <c r="AE1344" s="15"/>
    </row>
    <row r="1345" spans="4:31" x14ac:dyDescent="0.25">
      <c r="D1345"/>
      <c r="E1345"/>
      <c r="AE1345" s="15"/>
    </row>
    <row r="1346" spans="4:31" x14ac:dyDescent="0.25">
      <c r="D1346"/>
      <c r="E1346"/>
      <c r="AE1346" s="15"/>
    </row>
    <row r="1347" spans="4:31" x14ac:dyDescent="0.25">
      <c r="D1347"/>
      <c r="E1347"/>
      <c r="AE1347" s="15"/>
    </row>
    <row r="1348" spans="4:31" x14ac:dyDescent="0.25">
      <c r="D1348"/>
      <c r="E1348"/>
      <c r="AE1348" s="15"/>
    </row>
    <row r="1349" spans="4:31" x14ac:dyDescent="0.25">
      <c r="D1349"/>
      <c r="E1349"/>
      <c r="AE1349" s="15"/>
    </row>
    <row r="1350" spans="4:31" x14ac:dyDescent="0.25">
      <c r="D1350"/>
      <c r="E1350"/>
      <c r="AE1350" s="15"/>
    </row>
    <row r="1351" spans="4:31" x14ac:dyDescent="0.25">
      <c r="D1351"/>
      <c r="E1351"/>
      <c r="AE1351" s="15"/>
    </row>
    <row r="1352" spans="4:31" x14ac:dyDescent="0.25">
      <c r="D1352"/>
      <c r="E1352"/>
      <c r="AE1352" s="15"/>
    </row>
    <row r="1353" spans="4:31" x14ac:dyDescent="0.25">
      <c r="D1353"/>
      <c r="E1353"/>
      <c r="AE1353" s="15"/>
    </row>
    <row r="1354" spans="4:31" x14ac:dyDescent="0.25">
      <c r="D1354"/>
      <c r="E1354"/>
      <c r="AE1354" s="15"/>
    </row>
    <row r="1355" spans="4:31" x14ac:dyDescent="0.25">
      <c r="D1355"/>
      <c r="E1355"/>
      <c r="AE1355" s="15"/>
    </row>
    <row r="1356" spans="4:31" x14ac:dyDescent="0.25">
      <c r="D1356"/>
      <c r="E1356"/>
      <c r="AE1356" s="15"/>
    </row>
    <row r="1357" spans="4:31" x14ac:dyDescent="0.25">
      <c r="D1357"/>
      <c r="E1357"/>
      <c r="AE1357" s="15"/>
    </row>
    <row r="1358" spans="4:31" x14ac:dyDescent="0.25">
      <c r="D1358"/>
      <c r="E1358"/>
      <c r="AE1358" s="15"/>
    </row>
    <row r="1359" spans="4:31" x14ac:dyDescent="0.25">
      <c r="D1359"/>
      <c r="E1359"/>
      <c r="AE1359" s="15"/>
    </row>
    <row r="1360" spans="4:31" x14ac:dyDescent="0.25">
      <c r="D1360"/>
      <c r="E1360"/>
      <c r="AE1360" s="15"/>
    </row>
    <row r="1361" spans="4:31" x14ac:dyDescent="0.25">
      <c r="D1361"/>
      <c r="E1361"/>
      <c r="AE1361" s="15"/>
    </row>
    <row r="1362" spans="4:31" x14ac:dyDescent="0.25">
      <c r="D1362"/>
      <c r="E1362"/>
      <c r="AE1362" s="15"/>
    </row>
    <row r="1363" spans="4:31" x14ac:dyDescent="0.25">
      <c r="D1363"/>
      <c r="E1363"/>
      <c r="AE1363" s="15"/>
    </row>
    <row r="1364" spans="4:31" x14ac:dyDescent="0.25">
      <c r="D1364"/>
      <c r="E1364"/>
      <c r="AE1364" s="15"/>
    </row>
    <row r="1365" spans="4:31" x14ac:dyDescent="0.25">
      <c r="D1365"/>
      <c r="E1365"/>
      <c r="AE1365" s="15"/>
    </row>
    <row r="1366" spans="4:31" x14ac:dyDescent="0.25">
      <c r="D1366"/>
      <c r="E1366"/>
      <c r="AE1366" s="15"/>
    </row>
    <row r="1367" spans="4:31" x14ac:dyDescent="0.25">
      <c r="D1367"/>
      <c r="E1367"/>
      <c r="AE1367" s="15"/>
    </row>
    <row r="1368" spans="4:31" x14ac:dyDescent="0.25">
      <c r="D1368"/>
      <c r="E1368"/>
      <c r="AE1368" s="15"/>
    </row>
    <row r="1369" spans="4:31" x14ac:dyDescent="0.25">
      <c r="D1369"/>
      <c r="E1369"/>
      <c r="AE1369" s="15"/>
    </row>
    <row r="1370" spans="4:31" x14ac:dyDescent="0.25">
      <c r="D1370"/>
      <c r="E1370"/>
      <c r="AE1370" s="15"/>
    </row>
    <row r="1371" spans="4:31" x14ac:dyDescent="0.25">
      <c r="D1371"/>
      <c r="E1371"/>
      <c r="AE1371" s="15"/>
    </row>
    <row r="1372" spans="4:31" x14ac:dyDescent="0.25">
      <c r="D1372"/>
      <c r="E1372"/>
      <c r="AE1372" s="15"/>
    </row>
    <row r="1373" spans="4:31" x14ac:dyDescent="0.25">
      <c r="D1373"/>
      <c r="E1373"/>
      <c r="AE1373" s="15"/>
    </row>
    <row r="1374" spans="4:31" x14ac:dyDescent="0.25">
      <c r="D1374"/>
      <c r="E1374"/>
      <c r="AE1374" s="15"/>
    </row>
    <row r="1375" spans="4:31" x14ac:dyDescent="0.25">
      <c r="D1375"/>
      <c r="E1375"/>
      <c r="AE1375" s="15"/>
    </row>
    <row r="1376" spans="4:31" x14ac:dyDescent="0.25">
      <c r="D1376"/>
      <c r="E1376"/>
      <c r="AE1376" s="15"/>
    </row>
    <row r="1377" spans="4:31" x14ac:dyDescent="0.25">
      <c r="D1377"/>
      <c r="E1377"/>
      <c r="AE1377" s="15"/>
    </row>
    <row r="1378" spans="4:31" x14ac:dyDescent="0.25">
      <c r="D1378"/>
      <c r="E1378"/>
      <c r="AE1378" s="15"/>
    </row>
    <row r="1379" spans="4:31" x14ac:dyDescent="0.25">
      <c r="D1379"/>
      <c r="E1379"/>
      <c r="AE1379" s="15"/>
    </row>
    <row r="1380" spans="4:31" x14ac:dyDescent="0.25">
      <c r="D1380"/>
      <c r="E1380"/>
      <c r="AE1380" s="15"/>
    </row>
    <row r="1381" spans="4:31" x14ac:dyDescent="0.25">
      <c r="D1381"/>
      <c r="E1381"/>
      <c r="AE1381" s="15"/>
    </row>
    <row r="1382" spans="4:31" x14ac:dyDescent="0.25">
      <c r="D1382"/>
      <c r="E1382"/>
      <c r="AE1382" s="15"/>
    </row>
    <row r="1383" spans="4:31" x14ac:dyDescent="0.25">
      <c r="D1383"/>
      <c r="E1383"/>
      <c r="AE1383" s="15"/>
    </row>
    <row r="1384" spans="4:31" x14ac:dyDescent="0.25">
      <c r="D1384"/>
      <c r="E1384"/>
      <c r="AE1384" s="15"/>
    </row>
    <row r="1385" spans="4:31" x14ac:dyDescent="0.25">
      <c r="D1385"/>
      <c r="E1385"/>
      <c r="AE1385" s="15"/>
    </row>
    <row r="1386" spans="4:31" x14ac:dyDescent="0.25">
      <c r="D1386"/>
      <c r="E1386"/>
      <c r="AE1386" s="15"/>
    </row>
    <row r="1387" spans="4:31" x14ac:dyDescent="0.25">
      <c r="D1387"/>
      <c r="E1387"/>
      <c r="AE1387" s="15"/>
    </row>
    <row r="1388" spans="4:31" x14ac:dyDescent="0.25">
      <c r="D1388"/>
      <c r="E1388"/>
      <c r="AE1388" s="15"/>
    </row>
    <row r="1389" spans="4:31" x14ac:dyDescent="0.25">
      <c r="D1389"/>
      <c r="E1389"/>
      <c r="AE1389" s="15"/>
    </row>
    <row r="1390" spans="4:31" x14ac:dyDescent="0.25">
      <c r="D1390"/>
      <c r="E1390"/>
      <c r="AE1390" s="15"/>
    </row>
    <row r="1391" spans="4:31" x14ac:dyDescent="0.25">
      <c r="D1391"/>
      <c r="E1391"/>
      <c r="AE1391" s="15"/>
    </row>
    <row r="1392" spans="4:31" x14ac:dyDescent="0.25">
      <c r="D1392"/>
      <c r="E1392"/>
      <c r="AE1392" s="15"/>
    </row>
    <row r="1393" spans="4:31" x14ac:dyDescent="0.25">
      <c r="D1393"/>
      <c r="E1393"/>
      <c r="AE1393" s="15"/>
    </row>
    <row r="1394" spans="4:31" x14ac:dyDescent="0.25">
      <c r="D1394"/>
      <c r="E1394"/>
      <c r="AE1394" s="15"/>
    </row>
    <row r="1395" spans="4:31" x14ac:dyDescent="0.25">
      <c r="D1395"/>
      <c r="E1395"/>
      <c r="AE1395" s="15"/>
    </row>
    <row r="1396" spans="4:31" x14ac:dyDescent="0.25">
      <c r="D1396"/>
      <c r="E1396"/>
      <c r="AE1396" s="15"/>
    </row>
    <row r="1397" spans="4:31" x14ac:dyDescent="0.25">
      <c r="D1397"/>
      <c r="E1397"/>
      <c r="AE1397" s="15"/>
    </row>
    <row r="1398" spans="4:31" x14ac:dyDescent="0.25">
      <c r="D1398"/>
      <c r="E1398"/>
      <c r="AE1398" s="15"/>
    </row>
    <row r="1399" spans="4:31" x14ac:dyDescent="0.25">
      <c r="D1399"/>
      <c r="E1399"/>
      <c r="AE1399" s="15"/>
    </row>
    <row r="1400" spans="4:31" x14ac:dyDescent="0.25">
      <c r="D1400"/>
      <c r="E1400"/>
      <c r="AE1400" s="15"/>
    </row>
    <row r="1401" spans="4:31" x14ac:dyDescent="0.25">
      <c r="D1401"/>
      <c r="E1401"/>
      <c r="AE1401" s="15"/>
    </row>
    <row r="1402" spans="4:31" x14ac:dyDescent="0.25">
      <c r="D1402"/>
      <c r="E1402"/>
      <c r="AE1402" s="15"/>
    </row>
    <row r="1403" spans="4:31" x14ac:dyDescent="0.25">
      <c r="D1403"/>
      <c r="E1403"/>
      <c r="AE1403" s="15"/>
    </row>
    <row r="1404" spans="4:31" x14ac:dyDescent="0.25">
      <c r="D1404"/>
      <c r="E1404"/>
      <c r="AE1404" s="15"/>
    </row>
    <row r="1405" spans="4:31" x14ac:dyDescent="0.25">
      <c r="D1405"/>
      <c r="E1405"/>
      <c r="AE1405" s="15"/>
    </row>
    <row r="1406" spans="4:31" x14ac:dyDescent="0.25">
      <c r="D1406"/>
      <c r="E1406"/>
      <c r="AE1406" s="15"/>
    </row>
    <row r="1407" spans="4:31" x14ac:dyDescent="0.25">
      <c r="D1407"/>
      <c r="E1407"/>
      <c r="AE1407" s="15"/>
    </row>
    <row r="1408" spans="4:31" x14ac:dyDescent="0.25">
      <c r="D1408"/>
      <c r="E1408"/>
      <c r="AE1408" s="15"/>
    </row>
    <row r="1409" spans="4:31" x14ac:dyDescent="0.25">
      <c r="D1409"/>
      <c r="E1409"/>
      <c r="AE1409" s="15"/>
    </row>
    <row r="1410" spans="4:31" x14ac:dyDescent="0.25">
      <c r="D1410"/>
      <c r="E1410"/>
      <c r="AE1410" s="15"/>
    </row>
    <row r="1411" spans="4:31" x14ac:dyDescent="0.25">
      <c r="D1411"/>
      <c r="E1411"/>
      <c r="AE1411" s="15"/>
    </row>
    <row r="1412" spans="4:31" x14ac:dyDescent="0.25">
      <c r="D1412"/>
      <c r="E1412"/>
      <c r="AE1412" s="15"/>
    </row>
    <row r="1413" spans="4:31" x14ac:dyDescent="0.25">
      <c r="D1413"/>
      <c r="E1413"/>
      <c r="AE1413" s="15"/>
    </row>
    <row r="1414" spans="4:31" x14ac:dyDescent="0.25">
      <c r="D1414"/>
      <c r="E1414"/>
      <c r="AE1414" s="15"/>
    </row>
    <row r="1415" spans="4:31" x14ac:dyDescent="0.25">
      <c r="D1415"/>
      <c r="E1415"/>
      <c r="AE1415" s="15"/>
    </row>
    <row r="1416" spans="4:31" x14ac:dyDescent="0.25">
      <c r="D1416"/>
      <c r="E1416"/>
      <c r="AE1416" s="15"/>
    </row>
    <row r="1417" spans="4:31" x14ac:dyDescent="0.25">
      <c r="D1417"/>
      <c r="E1417"/>
      <c r="AE1417" s="15"/>
    </row>
    <row r="1418" spans="4:31" x14ac:dyDescent="0.25">
      <c r="D1418"/>
      <c r="E1418"/>
      <c r="AE1418" s="15"/>
    </row>
    <row r="1419" spans="4:31" x14ac:dyDescent="0.25">
      <c r="D1419"/>
      <c r="E1419"/>
      <c r="AE1419" s="15"/>
    </row>
    <row r="1420" spans="4:31" x14ac:dyDescent="0.25">
      <c r="D1420"/>
      <c r="E1420"/>
      <c r="AE1420" s="15"/>
    </row>
    <row r="1421" spans="4:31" x14ac:dyDescent="0.25">
      <c r="D1421"/>
      <c r="E1421"/>
      <c r="AE1421" s="15"/>
    </row>
    <row r="1422" spans="4:31" x14ac:dyDescent="0.25">
      <c r="D1422"/>
      <c r="E1422"/>
      <c r="AE1422" s="15"/>
    </row>
    <row r="1423" spans="4:31" x14ac:dyDescent="0.25">
      <c r="D1423"/>
      <c r="E1423"/>
      <c r="AE1423" s="15"/>
    </row>
    <row r="1424" spans="4:31" x14ac:dyDescent="0.25">
      <c r="D1424"/>
      <c r="E1424"/>
      <c r="AE1424" s="15"/>
    </row>
    <row r="1425" spans="4:31" x14ac:dyDescent="0.25">
      <c r="D1425"/>
      <c r="E1425"/>
      <c r="AE1425" s="15"/>
    </row>
    <row r="1426" spans="4:31" x14ac:dyDescent="0.25">
      <c r="D1426"/>
      <c r="E1426"/>
      <c r="AE1426" s="15"/>
    </row>
    <row r="1427" spans="4:31" x14ac:dyDescent="0.25">
      <c r="D1427"/>
      <c r="E1427"/>
      <c r="AE1427" s="15"/>
    </row>
    <row r="1428" spans="4:31" x14ac:dyDescent="0.25">
      <c r="D1428"/>
      <c r="E1428"/>
      <c r="AE1428" s="15"/>
    </row>
    <row r="1429" spans="4:31" x14ac:dyDescent="0.25">
      <c r="D1429"/>
      <c r="E1429"/>
      <c r="AE1429" s="15"/>
    </row>
    <row r="1430" spans="4:31" x14ac:dyDescent="0.25">
      <c r="D1430"/>
      <c r="E1430"/>
      <c r="AE1430" s="15"/>
    </row>
    <row r="1431" spans="4:31" x14ac:dyDescent="0.25">
      <c r="D1431"/>
      <c r="E1431"/>
      <c r="AE1431" s="15"/>
    </row>
    <row r="1432" spans="4:31" x14ac:dyDescent="0.25">
      <c r="D1432"/>
      <c r="E1432"/>
      <c r="AE1432" s="15"/>
    </row>
    <row r="1433" spans="4:31" x14ac:dyDescent="0.25">
      <c r="D1433"/>
      <c r="E1433"/>
      <c r="AE1433" s="15"/>
    </row>
    <row r="1434" spans="4:31" x14ac:dyDescent="0.25">
      <c r="D1434"/>
      <c r="E1434"/>
      <c r="AE1434" s="15"/>
    </row>
    <row r="1435" spans="4:31" x14ac:dyDescent="0.25">
      <c r="D1435"/>
      <c r="E1435"/>
      <c r="AE1435" s="15"/>
    </row>
    <row r="1436" spans="4:31" x14ac:dyDescent="0.25">
      <c r="D1436"/>
      <c r="E1436"/>
      <c r="AE1436" s="15"/>
    </row>
    <row r="1437" spans="4:31" x14ac:dyDescent="0.25">
      <c r="D1437"/>
      <c r="E1437"/>
      <c r="AE1437" s="15"/>
    </row>
    <row r="1438" spans="4:31" x14ac:dyDescent="0.25">
      <c r="D1438"/>
      <c r="E1438"/>
      <c r="AE1438" s="15"/>
    </row>
    <row r="1439" spans="4:31" x14ac:dyDescent="0.25">
      <c r="D1439"/>
      <c r="E1439"/>
      <c r="AE1439" s="15"/>
    </row>
    <row r="1440" spans="4:31" x14ac:dyDescent="0.25">
      <c r="D1440"/>
      <c r="E1440"/>
      <c r="AE1440" s="15"/>
    </row>
    <row r="1441" spans="4:31" x14ac:dyDescent="0.25">
      <c r="D1441"/>
      <c r="E1441"/>
      <c r="AE1441" s="15"/>
    </row>
    <row r="1442" spans="4:31" x14ac:dyDescent="0.25">
      <c r="D1442"/>
      <c r="E1442"/>
      <c r="AE1442" s="15"/>
    </row>
    <row r="1443" spans="4:31" x14ac:dyDescent="0.25">
      <c r="D1443"/>
      <c r="E1443"/>
      <c r="AE1443" s="15"/>
    </row>
    <row r="1444" spans="4:31" x14ac:dyDescent="0.25">
      <c r="D1444"/>
      <c r="E1444"/>
      <c r="AE1444" s="15"/>
    </row>
    <row r="1445" spans="4:31" x14ac:dyDescent="0.25">
      <c r="D1445"/>
      <c r="E1445"/>
      <c r="AE1445" s="15"/>
    </row>
    <row r="1446" spans="4:31" x14ac:dyDescent="0.25">
      <c r="D1446"/>
      <c r="E1446"/>
      <c r="AE1446" s="15"/>
    </row>
    <row r="1447" spans="4:31" x14ac:dyDescent="0.25">
      <c r="D1447"/>
      <c r="E1447"/>
      <c r="AE1447" s="15"/>
    </row>
    <row r="1448" spans="4:31" x14ac:dyDescent="0.25">
      <c r="D1448"/>
      <c r="E1448"/>
      <c r="AE1448" s="15"/>
    </row>
    <row r="1449" spans="4:31" x14ac:dyDescent="0.25">
      <c r="D1449"/>
      <c r="E1449"/>
      <c r="AE1449" s="15"/>
    </row>
    <row r="1450" spans="4:31" x14ac:dyDescent="0.25">
      <c r="D1450"/>
      <c r="E1450"/>
      <c r="AE1450" s="15"/>
    </row>
    <row r="1451" spans="4:31" x14ac:dyDescent="0.25">
      <c r="D1451"/>
      <c r="E1451"/>
      <c r="AE1451" s="15"/>
    </row>
    <row r="1452" spans="4:31" x14ac:dyDescent="0.25">
      <c r="D1452"/>
      <c r="E1452"/>
      <c r="AE1452" s="15"/>
    </row>
    <row r="1453" spans="4:31" x14ac:dyDescent="0.25">
      <c r="D1453"/>
      <c r="E1453"/>
      <c r="AE1453" s="15"/>
    </row>
    <row r="1454" spans="4:31" x14ac:dyDescent="0.25">
      <c r="D1454"/>
      <c r="E1454"/>
      <c r="AE1454" s="15"/>
    </row>
    <row r="1455" spans="4:31" x14ac:dyDescent="0.25">
      <c r="D1455"/>
      <c r="E1455"/>
      <c r="AE1455" s="15"/>
    </row>
    <row r="1456" spans="4:31" x14ac:dyDescent="0.25">
      <c r="D1456"/>
      <c r="E1456"/>
      <c r="AE1456" s="15"/>
    </row>
    <row r="1457" spans="4:31" x14ac:dyDescent="0.25">
      <c r="D1457"/>
      <c r="E1457"/>
      <c r="AE1457" s="15"/>
    </row>
    <row r="1458" spans="4:31" x14ac:dyDescent="0.25">
      <c r="D1458"/>
      <c r="E1458"/>
      <c r="AE1458" s="15"/>
    </row>
    <row r="1459" spans="4:31" x14ac:dyDescent="0.25">
      <c r="D1459"/>
      <c r="E1459"/>
      <c r="AE1459" s="15"/>
    </row>
    <row r="1460" spans="4:31" x14ac:dyDescent="0.25">
      <c r="D1460"/>
      <c r="E1460"/>
      <c r="AE1460" s="15"/>
    </row>
    <row r="1461" spans="4:31" x14ac:dyDescent="0.25">
      <c r="D1461"/>
      <c r="E1461"/>
      <c r="AE1461" s="15"/>
    </row>
    <row r="1462" spans="4:31" x14ac:dyDescent="0.25">
      <c r="D1462"/>
      <c r="E1462"/>
      <c r="AE1462" s="15"/>
    </row>
    <row r="1463" spans="4:31" x14ac:dyDescent="0.25">
      <c r="D1463"/>
      <c r="E1463"/>
      <c r="AE1463" s="15"/>
    </row>
    <row r="1464" spans="4:31" x14ac:dyDescent="0.25">
      <c r="D1464"/>
      <c r="E1464"/>
      <c r="AE1464" s="15"/>
    </row>
    <row r="1465" spans="4:31" x14ac:dyDescent="0.25">
      <c r="D1465"/>
      <c r="E1465"/>
      <c r="AE1465" s="15"/>
    </row>
    <row r="1466" spans="4:31" x14ac:dyDescent="0.25">
      <c r="D1466"/>
      <c r="E1466"/>
      <c r="AE1466" s="15"/>
    </row>
    <row r="1467" spans="4:31" x14ac:dyDescent="0.25">
      <c r="D1467"/>
      <c r="E1467"/>
      <c r="AE1467" s="15"/>
    </row>
    <row r="1468" spans="4:31" x14ac:dyDescent="0.25">
      <c r="D1468"/>
      <c r="E1468"/>
      <c r="AE1468" s="15"/>
    </row>
    <row r="1469" spans="4:31" x14ac:dyDescent="0.25">
      <c r="D1469"/>
      <c r="E1469"/>
      <c r="AE1469" s="15"/>
    </row>
    <row r="1470" spans="4:31" x14ac:dyDescent="0.25">
      <c r="D1470"/>
      <c r="E1470"/>
      <c r="AE1470" s="15"/>
    </row>
    <row r="1471" spans="4:31" x14ac:dyDescent="0.25">
      <c r="D1471"/>
      <c r="E1471"/>
      <c r="AE1471" s="15"/>
    </row>
    <row r="1472" spans="4:31" x14ac:dyDescent="0.25">
      <c r="D1472"/>
      <c r="E1472"/>
      <c r="AE1472" s="15"/>
    </row>
    <row r="1473" spans="4:31" x14ac:dyDescent="0.25">
      <c r="D1473"/>
      <c r="E1473"/>
      <c r="AE1473" s="15"/>
    </row>
    <row r="1474" spans="4:31" x14ac:dyDescent="0.25">
      <c r="D1474"/>
      <c r="E1474"/>
      <c r="AE1474" s="15"/>
    </row>
    <row r="1475" spans="4:31" x14ac:dyDescent="0.25">
      <c r="D1475"/>
      <c r="E1475"/>
      <c r="AE1475" s="15"/>
    </row>
    <row r="1476" spans="4:31" x14ac:dyDescent="0.25">
      <c r="D1476"/>
      <c r="E1476"/>
      <c r="AE1476" s="15"/>
    </row>
    <row r="1477" spans="4:31" x14ac:dyDescent="0.25">
      <c r="D1477"/>
      <c r="E1477"/>
      <c r="AE1477" s="15"/>
    </row>
    <row r="1478" spans="4:31" x14ac:dyDescent="0.25">
      <c r="D1478"/>
      <c r="E1478"/>
      <c r="AE1478" s="15"/>
    </row>
    <row r="1479" spans="4:31" x14ac:dyDescent="0.25">
      <c r="D1479"/>
      <c r="E1479"/>
      <c r="AE1479" s="15"/>
    </row>
    <row r="1480" spans="4:31" x14ac:dyDescent="0.25">
      <c r="D1480"/>
      <c r="E1480"/>
      <c r="AE1480" s="15"/>
    </row>
    <row r="1481" spans="4:31" x14ac:dyDescent="0.25">
      <c r="D1481"/>
      <c r="E1481"/>
      <c r="AE1481" s="15"/>
    </row>
    <row r="1482" spans="4:31" x14ac:dyDescent="0.25">
      <c r="D1482"/>
      <c r="E1482"/>
      <c r="AE1482" s="15"/>
    </row>
    <row r="1483" spans="4:31" x14ac:dyDescent="0.25">
      <c r="D1483"/>
      <c r="E1483"/>
      <c r="AE1483" s="15"/>
    </row>
    <row r="1484" spans="4:31" x14ac:dyDescent="0.25">
      <c r="D1484"/>
      <c r="E1484"/>
      <c r="AE1484" s="15"/>
    </row>
    <row r="1485" spans="4:31" x14ac:dyDescent="0.25">
      <c r="D1485"/>
      <c r="E1485"/>
      <c r="AE1485" s="15"/>
    </row>
    <row r="1486" spans="4:31" x14ac:dyDescent="0.25">
      <c r="D1486"/>
      <c r="E1486"/>
      <c r="AE1486" s="15"/>
    </row>
    <row r="1487" spans="4:31" x14ac:dyDescent="0.25">
      <c r="D1487"/>
      <c r="E1487"/>
      <c r="AE1487" s="15"/>
    </row>
    <row r="1488" spans="4:31" x14ac:dyDescent="0.25">
      <c r="D1488"/>
      <c r="E1488"/>
      <c r="AE1488" s="15"/>
    </row>
    <row r="1489" spans="4:31" x14ac:dyDescent="0.25">
      <c r="D1489"/>
      <c r="E1489"/>
      <c r="AE1489" s="15"/>
    </row>
    <row r="1490" spans="4:31" x14ac:dyDescent="0.25">
      <c r="D1490"/>
      <c r="E1490"/>
      <c r="AE1490" s="15"/>
    </row>
    <row r="1491" spans="4:31" x14ac:dyDescent="0.25">
      <c r="D1491"/>
      <c r="E1491"/>
      <c r="AE1491" s="15"/>
    </row>
    <row r="1492" spans="4:31" x14ac:dyDescent="0.25">
      <c r="D1492"/>
      <c r="E1492"/>
      <c r="AE1492" s="15"/>
    </row>
    <row r="1493" spans="4:31" x14ac:dyDescent="0.25">
      <c r="D1493"/>
      <c r="E1493"/>
      <c r="AE1493" s="15"/>
    </row>
    <row r="1494" spans="4:31" x14ac:dyDescent="0.25">
      <c r="D1494"/>
      <c r="E1494"/>
      <c r="AE1494" s="15"/>
    </row>
    <row r="1495" spans="4:31" x14ac:dyDescent="0.25">
      <c r="D1495"/>
      <c r="E1495"/>
      <c r="AE1495" s="15"/>
    </row>
    <row r="1496" spans="4:31" x14ac:dyDescent="0.25">
      <c r="D1496"/>
      <c r="E1496"/>
      <c r="AE1496" s="15"/>
    </row>
    <row r="1497" spans="4:31" x14ac:dyDescent="0.25">
      <c r="D1497"/>
      <c r="E1497"/>
      <c r="AE1497" s="15"/>
    </row>
    <row r="1498" spans="4:31" x14ac:dyDescent="0.25">
      <c r="D1498"/>
      <c r="E1498"/>
      <c r="AE1498" s="15"/>
    </row>
    <row r="1499" spans="4:31" x14ac:dyDescent="0.25">
      <c r="D1499"/>
      <c r="E1499"/>
      <c r="AE1499" s="15"/>
    </row>
    <row r="1500" spans="4:31" x14ac:dyDescent="0.25">
      <c r="D1500"/>
      <c r="E1500"/>
      <c r="AE1500" s="15"/>
    </row>
    <row r="1501" spans="4:31" x14ac:dyDescent="0.25">
      <c r="D1501"/>
      <c r="E1501"/>
      <c r="AE1501" s="15"/>
    </row>
    <row r="1502" spans="4:31" x14ac:dyDescent="0.25">
      <c r="D1502"/>
      <c r="E1502"/>
      <c r="AE1502" s="15"/>
    </row>
    <row r="1503" spans="4:31" x14ac:dyDescent="0.25">
      <c r="D1503"/>
      <c r="E1503"/>
      <c r="AE1503" s="15"/>
    </row>
    <row r="1504" spans="4:31" x14ac:dyDescent="0.25">
      <c r="D1504"/>
      <c r="E1504"/>
      <c r="AE1504" s="15"/>
    </row>
    <row r="1505" spans="4:31" x14ac:dyDescent="0.25">
      <c r="D1505"/>
      <c r="E1505"/>
      <c r="AE1505" s="15"/>
    </row>
    <row r="1506" spans="4:31" x14ac:dyDescent="0.25">
      <c r="D1506"/>
      <c r="E1506"/>
      <c r="AE1506" s="15"/>
    </row>
    <row r="1507" spans="4:31" x14ac:dyDescent="0.25">
      <c r="D1507"/>
      <c r="E1507"/>
      <c r="AE1507" s="15"/>
    </row>
    <row r="1508" spans="4:31" x14ac:dyDescent="0.25">
      <c r="D1508"/>
      <c r="E1508"/>
      <c r="AE1508" s="15"/>
    </row>
    <row r="1509" spans="4:31" x14ac:dyDescent="0.25">
      <c r="D1509"/>
      <c r="E1509"/>
      <c r="AE1509" s="15"/>
    </row>
    <row r="1510" spans="4:31" x14ac:dyDescent="0.25">
      <c r="D1510"/>
      <c r="E1510"/>
      <c r="AE1510" s="15"/>
    </row>
    <row r="1511" spans="4:31" x14ac:dyDescent="0.25">
      <c r="D1511"/>
      <c r="E1511"/>
      <c r="AE1511" s="15"/>
    </row>
    <row r="1512" spans="4:31" x14ac:dyDescent="0.25">
      <c r="D1512"/>
      <c r="E1512"/>
      <c r="AE1512" s="15"/>
    </row>
    <row r="1513" spans="4:31" x14ac:dyDescent="0.25">
      <c r="D1513"/>
      <c r="E1513"/>
      <c r="AE1513" s="15"/>
    </row>
    <row r="1514" spans="4:31" x14ac:dyDescent="0.25">
      <c r="D1514"/>
      <c r="E1514"/>
      <c r="AE1514" s="15"/>
    </row>
    <row r="1515" spans="4:31" x14ac:dyDescent="0.25">
      <c r="D1515"/>
      <c r="E1515"/>
      <c r="AE1515" s="15"/>
    </row>
    <row r="1516" spans="4:31" x14ac:dyDescent="0.25">
      <c r="D1516"/>
      <c r="E1516"/>
      <c r="AE1516" s="15"/>
    </row>
    <row r="1517" spans="4:31" x14ac:dyDescent="0.25">
      <c r="D1517"/>
      <c r="E1517"/>
      <c r="AE1517" s="15"/>
    </row>
    <row r="1518" spans="4:31" x14ac:dyDescent="0.25">
      <c r="D1518"/>
      <c r="E1518"/>
      <c r="AE1518" s="15"/>
    </row>
    <row r="1519" spans="4:31" x14ac:dyDescent="0.25">
      <c r="D1519"/>
      <c r="E1519"/>
      <c r="AE1519" s="15"/>
    </row>
    <row r="1520" spans="4:31" x14ac:dyDescent="0.25">
      <c r="D1520"/>
      <c r="E1520"/>
      <c r="AE1520" s="15"/>
    </row>
    <row r="1521" spans="4:31" x14ac:dyDescent="0.25">
      <c r="D1521"/>
      <c r="E1521"/>
      <c r="AE1521" s="15"/>
    </row>
    <row r="1522" spans="4:31" x14ac:dyDescent="0.25">
      <c r="D1522"/>
      <c r="E1522"/>
      <c r="AE1522" s="15"/>
    </row>
    <row r="1523" spans="4:31" x14ac:dyDescent="0.25">
      <c r="D1523"/>
      <c r="E1523"/>
      <c r="AE1523" s="15"/>
    </row>
    <row r="1524" spans="4:31" x14ac:dyDescent="0.25">
      <c r="D1524"/>
      <c r="E1524"/>
      <c r="AE1524" s="15"/>
    </row>
    <row r="1525" spans="4:31" x14ac:dyDescent="0.25">
      <c r="D1525"/>
      <c r="E1525"/>
      <c r="AE1525" s="15"/>
    </row>
    <row r="1526" spans="4:31" x14ac:dyDescent="0.25">
      <c r="D1526"/>
      <c r="E1526"/>
      <c r="AE1526" s="15"/>
    </row>
    <row r="1527" spans="4:31" x14ac:dyDescent="0.25">
      <c r="D1527"/>
      <c r="E1527"/>
      <c r="AE1527" s="15"/>
    </row>
    <row r="1528" spans="4:31" x14ac:dyDescent="0.25">
      <c r="D1528"/>
      <c r="E1528"/>
      <c r="AE1528" s="15"/>
    </row>
    <row r="1529" spans="4:31" x14ac:dyDescent="0.25">
      <c r="D1529"/>
      <c r="E1529"/>
      <c r="AE1529" s="15"/>
    </row>
    <row r="1530" spans="4:31" x14ac:dyDescent="0.25">
      <c r="D1530"/>
      <c r="E1530"/>
      <c r="AE1530" s="15"/>
    </row>
    <row r="1531" spans="4:31" x14ac:dyDescent="0.25">
      <c r="D1531"/>
      <c r="E1531"/>
      <c r="AE1531" s="15"/>
    </row>
    <row r="1532" spans="4:31" x14ac:dyDescent="0.25">
      <c r="D1532"/>
      <c r="E1532"/>
      <c r="AE1532" s="15"/>
    </row>
    <row r="1533" spans="4:31" x14ac:dyDescent="0.25">
      <c r="D1533"/>
      <c r="E1533"/>
      <c r="AE1533" s="15"/>
    </row>
    <row r="1534" spans="4:31" x14ac:dyDescent="0.25">
      <c r="D1534"/>
      <c r="E1534"/>
      <c r="AE1534" s="15"/>
    </row>
    <row r="1535" spans="4:31" x14ac:dyDescent="0.25">
      <c r="D1535"/>
      <c r="E1535"/>
      <c r="AE1535" s="15"/>
    </row>
    <row r="1536" spans="4:31" x14ac:dyDescent="0.25">
      <c r="D1536"/>
      <c r="E1536"/>
      <c r="AE1536" s="15"/>
    </row>
    <row r="1537" spans="4:31" x14ac:dyDescent="0.25">
      <c r="D1537"/>
      <c r="E1537"/>
      <c r="AE1537" s="15"/>
    </row>
    <row r="1538" spans="4:31" x14ac:dyDescent="0.25">
      <c r="D1538"/>
      <c r="E1538"/>
      <c r="AE1538" s="15"/>
    </row>
    <row r="1539" spans="4:31" x14ac:dyDescent="0.25">
      <c r="D1539"/>
      <c r="E1539"/>
      <c r="AE1539" s="15"/>
    </row>
    <row r="1540" spans="4:31" x14ac:dyDescent="0.25">
      <c r="D1540"/>
      <c r="E1540"/>
      <c r="AE1540" s="15"/>
    </row>
    <row r="1541" spans="4:31" x14ac:dyDescent="0.25">
      <c r="D1541"/>
      <c r="E1541"/>
      <c r="AE1541" s="15"/>
    </row>
    <row r="1542" spans="4:31" x14ac:dyDescent="0.25">
      <c r="D1542"/>
      <c r="E1542"/>
      <c r="AE1542" s="15"/>
    </row>
    <row r="1543" spans="4:31" x14ac:dyDescent="0.25">
      <c r="D1543"/>
      <c r="E1543"/>
      <c r="AE1543" s="15"/>
    </row>
    <row r="1544" spans="4:31" x14ac:dyDescent="0.25">
      <c r="D1544"/>
      <c r="E1544"/>
      <c r="AE1544" s="15"/>
    </row>
    <row r="1545" spans="4:31" x14ac:dyDescent="0.25">
      <c r="D1545"/>
      <c r="E1545"/>
      <c r="AE1545" s="15"/>
    </row>
    <row r="1546" spans="4:31" x14ac:dyDescent="0.25">
      <c r="D1546"/>
      <c r="E1546"/>
      <c r="AE1546" s="15"/>
    </row>
    <row r="1547" spans="4:31" x14ac:dyDescent="0.25">
      <c r="D1547"/>
      <c r="E1547"/>
      <c r="AE1547" s="15"/>
    </row>
    <row r="1548" spans="4:31" x14ac:dyDescent="0.25">
      <c r="D1548"/>
      <c r="E1548"/>
      <c r="AE1548" s="15"/>
    </row>
    <row r="1549" spans="4:31" x14ac:dyDescent="0.25">
      <c r="D1549"/>
      <c r="E1549"/>
      <c r="AE1549" s="15"/>
    </row>
    <row r="1550" spans="4:31" x14ac:dyDescent="0.25">
      <c r="D1550"/>
      <c r="E1550"/>
      <c r="AE1550" s="15"/>
    </row>
    <row r="1551" spans="4:31" x14ac:dyDescent="0.25">
      <c r="D1551"/>
      <c r="E1551"/>
      <c r="AE1551" s="15"/>
    </row>
    <row r="1552" spans="4:31" x14ac:dyDescent="0.25">
      <c r="D1552"/>
      <c r="E1552"/>
      <c r="AE1552" s="15"/>
    </row>
    <row r="1553" spans="4:31" x14ac:dyDescent="0.25">
      <c r="D1553"/>
      <c r="E1553"/>
      <c r="AE1553" s="15"/>
    </row>
    <row r="1554" spans="4:31" x14ac:dyDescent="0.25">
      <c r="D1554"/>
      <c r="E1554"/>
      <c r="AE1554" s="15"/>
    </row>
    <row r="1555" spans="4:31" x14ac:dyDescent="0.25">
      <c r="D1555"/>
      <c r="E1555"/>
      <c r="AE1555" s="15"/>
    </row>
    <row r="1556" spans="4:31" x14ac:dyDescent="0.25">
      <c r="D1556"/>
      <c r="E1556"/>
      <c r="AE1556" s="15"/>
    </row>
    <row r="1557" spans="4:31" x14ac:dyDescent="0.25">
      <c r="D1557"/>
      <c r="E1557"/>
      <c r="AE1557" s="15"/>
    </row>
    <row r="1558" spans="4:31" x14ac:dyDescent="0.25">
      <c r="D1558"/>
      <c r="E1558"/>
      <c r="AE1558" s="15"/>
    </row>
    <row r="1559" spans="4:31" x14ac:dyDescent="0.25">
      <c r="D1559"/>
      <c r="E1559"/>
      <c r="AE1559" s="15"/>
    </row>
    <row r="1560" spans="4:31" x14ac:dyDescent="0.25">
      <c r="D1560"/>
      <c r="E1560"/>
      <c r="AE1560" s="15"/>
    </row>
    <row r="1561" spans="4:31" x14ac:dyDescent="0.25">
      <c r="D1561"/>
      <c r="E1561"/>
      <c r="AE1561" s="15"/>
    </row>
    <row r="1562" spans="4:31" x14ac:dyDescent="0.25">
      <c r="D1562"/>
      <c r="E1562"/>
      <c r="AE1562" s="15"/>
    </row>
    <row r="1563" spans="4:31" x14ac:dyDescent="0.25">
      <c r="D1563"/>
      <c r="E1563"/>
      <c r="AE1563" s="15"/>
    </row>
    <row r="1564" spans="4:31" x14ac:dyDescent="0.25">
      <c r="D1564"/>
      <c r="E1564"/>
      <c r="AE1564" s="15"/>
    </row>
    <row r="1565" spans="4:31" x14ac:dyDescent="0.25">
      <c r="D1565"/>
      <c r="E1565"/>
      <c r="AE1565" s="15"/>
    </row>
    <row r="1566" spans="4:31" x14ac:dyDescent="0.25">
      <c r="D1566"/>
      <c r="E1566"/>
      <c r="AE1566" s="15"/>
    </row>
    <row r="1567" spans="4:31" x14ac:dyDescent="0.25">
      <c r="D1567"/>
      <c r="E1567"/>
      <c r="AE1567" s="15"/>
    </row>
    <row r="1568" spans="4:31" x14ac:dyDescent="0.25">
      <c r="D1568"/>
      <c r="E1568"/>
      <c r="AE1568" s="15"/>
    </row>
    <row r="1569" spans="4:31" x14ac:dyDescent="0.25">
      <c r="D1569"/>
      <c r="E1569"/>
      <c r="AE1569" s="15"/>
    </row>
    <row r="1570" spans="4:31" x14ac:dyDescent="0.25">
      <c r="D1570"/>
      <c r="E1570"/>
      <c r="AE1570" s="15"/>
    </row>
    <row r="1571" spans="4:31" x14ac:dyDescent="0.25">
      <c r="D1571"/>
      <c r="E1571"/>
      <c r="AE1571" s="15"/>
    </row>
    <row r="1572" spans="4:31" x14ac:dyDescent="0.25">
      <c r="D1572"/>
      <c r="E1572"/>
      <c r="AE1572" s="15"/>
    </row>
    <row r="1573" spans="4:31" x14ac:dyDescent="0.25">
      <c r="D1573"/>
      <c r="E1573"/>
      <c r="AE1573" s="15"/>
    </row>
    <row r="1574" spans="4:31" x14ac:dyDescent="0.25">
      <c r="D1574"/>
      <c r="E1574"/>
      <c r="AE1574" s="15"/>
    </row>
    <row r="1575" spans="4:31" x14ac:dyDescent="0.25">
      <c r="D1575"/>
      <c r="E1575"/>
      <c r="AE1575" s="15"/>
    </row>
    <row r="1576" spans="4:31" x14ac:dyDescent="0.25">
      <c r="D1576"/>
      <c r="E1576"/>
      <c r="AE1576" s="15"/>
    </row>
    <row r="1577" spans="4:31" x14ac:dyDescent="0.25">
      <c r="D1577"/>
      <c r="E1577"/>
      <c r="AE1577" s="15"/>
    </row>
    <row r="1578" spans="4:31" x14ac:dyDescent="0.25">
      <c r="D1578"/>
      <c r="E1578"/>
      <c r="AE1578" s="15"/>
    </row>
    <row r="1579" spans="4:31" x14ac:dyDescent="0.25">
      <c r="D1579"/>
      <c r="E1579"/>
      <c r="AE1579" s="15"/>
    </row>
    <row r="1580" spans="4:31" x14ac:dyDescent="0.25">
      <c r="D1580"/>
      <c r="E1580"/>
      <c r="AE1580" s="15"/>
    </row>
    <row r="1581" spans="4:31" x14ac:dyDescent="0.25">
      <c r="D1581"/>
      <c r="E1581"/>
      <c r="AE1581" s="15"/>
    </row>
    <row r="1582" spans="4:31" x14ac:dyDescent="0.25">
      <c r="D1582"/>
      <c r="E1582"/>
      <c r="AE1582" s="15"/>
    </row>
    <row r="1583" spans="4:31" x14ac:dyDescent="0.25">
      <c r="D1583"/>
      <c r="E1583"/>
      <c r="AE1583" s="15"/>
    </row>
    <row r="1584" spans="4:31" x14ac:dyDescent="0.25">
      <c r="D1584"/>
      <c r="E1584"/>
      <c r="AE1584" s="15"/>
    </row>
    <row r="1585" spans="4:31" x14ac:dyDescent="0.25">
      <c r="D1585"/>
      <c r="E1585"/>
      <c r="AE1585" s="15"/>
    </row>
    <row r="1586" spans="4:31" x14ac:dyDescent="0.25">
      <c r="D1586"/>
      <c r="E1586"/>
      <c r="AE1586" s="15"/>
    </row>
    <row r="1587" spans="4:31" x14ac:dyDescent="0.25">
      <c r="D1587"/>
      <c r="E1587"/>
      <c r="AE1587" s="15"/>
    </row>
    <row r="1588" spans="4:31" x14ac:dyDescent="0.25">
      <c r="D1588"/>
      <c r="E1588"/>
      <c r="AE1588" s="15"/>
    </row>
    <row r="1589" spans="4:31" x14ac:dyDescent="0.25">
      <c r="D1589"/>
      <c r="E1589"/>
      <c r="AE1589" s="15"/>
    </row>
    <row r="1590" spans="4:31" x14ac:dyDescent="0.25">
      <c r="D1590"/>
      <c r="E1590"/>
      <c r="AE1590" s="15"/>
    </row>
    <row r="1591" spans="4:31" x14ac:dyDescent="0.25">
      <c r="D1591"/>
      <c r="E1591"/>
      <c r="AE1591" s="15"/>
    </row>
    <row r="1592" spans="4:31" x14ac:dyDescent="0.25">
      <c r="D1592"/>
      <c r="E1592"/>
      <c r="AE1592" s="15"/>
    </row>
    <row r="1593" spans="4:31" x14ac:dyDescent="0.25">
      <c r="D1593"/>
      <c r="E1593"/>
      <c r="AE1593" s="15"/>
    </row>
    <row r="1594" spans="4:31" x14ac:dyDescent="0.25">
      <c r="D1594"/>
      <c r="E1594"/>
      <c r="AE1594" s="15"/>
    </row>
    <row r="1595" spans="4:31" x14ac:dyDescent="0.25">
      <c r="D1595"/>
      <c r="E1595"/>
      <c r="AE1595" s="15"/>
    </row>
    <row r="1596" spans="4:31" x14ac:dyDescent="0.25">
      <c r="D1596"/>
      <c r="E1596"/>
      <c r="AE1596" s="15"/>
    </row>
    <row r="1597" spans="4:31" x14ac:dyDescent="0.25">
      <c r="D1597"/>
      <c r="E1597"/>
      <c r="AE1597" s="15"/>
    </row>
    <row r="1598" spans="4:31" x14ac:dyDescent="0.25">
      <c r="D1598"/>
      <c r="E1598"/>
      <c r="AE1598" s="15"/>
    </row>
    <row r="1599" spans="4:31" x14ac:dyDescent="0.25">
      <c r="D1599"/>
      <c r="E1599"/>
      <c r="AE1599" s="15"/>
    </row>
    <row r="1600" spans="4:31" x14ac:dyDescent="0.25">
      <c r="D1600"/>
      <c r="E1600"/>
      <c r="AE1600" s="15"/>
    </row>
    <row r="1601" spans="4:31" x14ac:dyDescent="0.25">
      <c r="D1601"/>
      <c r="E1601"/>
      <c r="AE1601" s="15"/>
    </row>
    <row r="1602" spans="4:31" x14ac:dyDescent="0.25">
      <c r="D1602"/>
      <c r="E1602"/>
      <c r="AE1602" s="15"/>
    </row>
    <row r="1603" spans="4:31" x14ac:dyDescent="0.25">
      <c r="D1603"/>
      <c r="E1603"/>
      <c r="AE1603" s="15"/>
    </row>
    <row r="1604" spans="4:31" x14ac:dyDescent="0.25">
      <c r="D1604"/>
      <c r="E1604"/>
      <c r="AE1604" s="15"/>
    </row>
    <row r="1605" spans="4:31" x14ac:dyDescent="0.25">
      <c r="D1605"/>
      <c r="E1605"/>
      <c r="AE1605" s="15"/>
    </row>
    <row r="1606" spans="4:31" x14ac:dyDescent="0.25">
      <c r="D1606"/>
      <c r="E1606"/>
      <c r="AE1606" s="15"/>
    </row>
    <row r="1607" spans="4:31" x14ac:dyDescent="0.25">
      <c r="D1607"/>
      <c r="E1607"/>
      <c r="AE1607" s="15"/>
    </row>
    <row r="1608" spans="4:31" x14ac:dyDescent="0.25">
      <c r="D1608"/>
      <c r="E1608"/>
      <c r="AE1608" s="15"/>
    </row>
    <row r="1609" spans="4:31" x14ac:dyDescent="0.25">
      <c r="D1609"/>
      <c r="E1609"/>
      <c r="AE1609" s="15"/>
    </row>
    <row r="1610" spans="4:31" x14ac:dyDescent="0.25">
      <c r="D1610"/>
      <c r="E1610"/>
      <c r="AE1610" s="15"/>
    </row>
    <row r="1611" spans="4:31" x14ac:dyDescent="0.25">
      <c r="D1611"/>
      <c r="E1611"/>
      <c r="AE1611" s="15"/>
    </row>
    <row r="1612" spans="4:31" x14ac:dyDescent="0.25">
      <c r="D1612"/>
      <c r="E1612"/>
      <c r="AE1612" s="15"/>
    </row>
    <row r="1613" spans="4:31" x14ac:dyDescent="0.25">
      <c r="D1613"/>
      <c r="E1613"/>
      <c r="AE1613" s="15"/>
    </row>
    <row r="1614" spans="4:31" x14ac:dyDescent="0.25">
      <c r="D1614"/>
      <c r="E1614"/>
      <c r="AE1614" s="15"/>
    </row>
    <row r="1615" spans="4:31" x14ac:dyDescent="0.25">
      <c r="D1615"/>
      <c r="E1615"/>
      <c r="AE1615" s="15"/>
    </row>
    <row r="1616" spans="4:31" x14ac:dyDescent="0.25">
      <c r="D1616"/>
      <c r="E1616"/>
      <c r="AE1616" s="15"/>
    </row>
    <row r="1617" spans="4:31" x14ac:dyDescent="0.25">
      <c r="D1617"/>
      <c r="E1617"/>
      <c r="AE1617" s="15"/>
    </row>
    <row r="1618" spans="4:31" x14ac:dyDescent="0.25">
      <c r="D1618"/>
      <c r="E1618"/>
      <c r="AE1618" s="15"/>
    </row>
    <row r="1619" spans="4:31" x14ac:dyDescent="0.25">
      <c r="D1619"/>
      <c r="E1619"/>
      <c r="AE1619" s="15"/>
    </row>
    <row r="1620" spans="4:31" x14ac:dyDescent="0.25">
      <c r="D1620"/>
      <c r="E1620"/>
      <c r="AE1620" s="15"/>
    </row>
    <row r="1621" spans="4:31" x14ac:dyDescent="0.25">
      <c r="D1621"/>
      <c r="E1621"/>
      <c r="AE1621" s="15"/>
    </row>
    <row r="1622" spans="4:31" x14ac:dyDescent="0.25">
      <c r="D1622"/>
      <c r="E1622"/>
      <c r="AE1622" s="15"/>
    </row>
    <row r="1623" spans="4:31" x14ac:dyDescent="0.25">
      <c r="D1623"/>
      <c r="E1623"/>
      <c r="AE1623" s="15"/>
    </row>
    <row r="1624" spans="4:31" x14ac:dyDescent="0.25">
      <c r="D1624"/>
      <c r="E1624"/>
      <c r="AE1624" s="15"/>
    </row>
    <row r="1625" spans="4:31" x14ac:dyDescent="0.25">
      <c r="D1625"/>
      <c r="E1625"/>
      <c r="AE1625" s="15"/>
    </row>
    <row r="1626" spans="4:31" x14ac:dyDescent="0.25">
      <c r="D1626"/>
      <c r="E1626"/>
      <c r="AE1626" s="15"/>
    </row>
    <row r="1627" spans="4:31" x14ac:dyDescent="0.25">
      <c r="D1627"/>
      <c r="E1627"/>
      <c r="AE1627" s="15"/>
    </row>
    <row r="1628" spans="4:31" x14ac:dyDescent="0.25">
      <c r="D1628"/>
      <c r="E1628"/>
      <c r="AE1628" s="15"/>
    </row>
    <row r="1629" spans="4:31" x14ac:dyDescent="0.25">
      <c r="D1629"/>
      <c r="E1629"/>
      <c r="AE1629" s="15"/>
    </row>
    <row r="1630" spans="4:31" x14ac:dyDescent="0.25">
      <c r="D1630"/>
      <c r="E1630"/>
      <c r="AE1630" s="15"/>
    </row>
    <row r="1631" spans="4:31" x14ac:dyDescent="0.25">
      <c r="D1631"/>
      <c r="E1631"/>
      <c r="AE1631" s="15"/>
    </row>
    <row r="1632" spans="4:31" x14ac:dyDescent="0.25">
      <c r="D1632"/>
      <c r="E1632"/>
      <c r="AE1632" s="15"/>
    </row>
    <row r="1633" spans="4:31" x14ac:dyDescent="0.25">
      <c r="D1633"/>
      <c r="E1633"/>
      <c r="AE1633" s="15"/>
    </row>
    <row r="1634" spans="4:31" x14ac:dyDescent="0.25">
      <c r="D1634"/>
      <c r="E1634"/>
      <c r="AE1634" s="15"/>
    </row>
    <row r="1635" spans="4:31" x14ac:dyDescent="0.25">
      <c r="D1635"/>
      <c r="E1635"/>
      <c r="AE1635" s="15"/>
    </row>
    <row r="1636" spans="4:31" x14ac:dyDescent="0.25">
      <c r="D1636"/>
      <c r="E1636"/>
      <c r="AE1636" s="15"/>
    </row>
    <row r="1637" spans="4:31" x14ac:dyDescent="0.25">
      <c r="D1637"/>
      <c r="E1637"/>
      <c r="AE1637" s="15"/>
    </row>
    <row r="1638" spans="4:31" x14ac:dyDescent="0.25">
      <c r="D1638"/>
      <c r="E1638"/>
      <c r="AE1638" s="15"/>
    </row>
    <row r="1639" spans="4:31" x14ac:dyDescent="0.25">
      <c r="D1639"/>
      <c r="E1639"/>
      <c r="AE1639" s="15"/>
    </row>
    <row r="1640" spans="4:31" x14ac:dyDescent="0.25">
      <c r="D1640"/>
      <c r="E1640"/>
      <c r="AE1640" s="15"/>
    </row>
    <row r="1641" spans="4:31" x14ac:dyDescent="0.25">
      <c r="D1641"/>
      <c r="E1641"/>
      <c r="AE1641" s="15"/>
    </row>
    <row r="1642" spans="4:31" x14ac:dyDescent="0.25">
      <c r="D1642"/>
      <c r="E1642"/>
      <c r="AE1642" s="15"/>
    </row>
    <row r="1643" spans="4:31" x14ac:dyDescent="0.25">
      <c r="D1643"/>
      <c r="E1643"/>
      <c r="AE1643" s="15"/>
    </row>
    <row r="1644" spans="4:31" x14ac:dyDescent="0.25">
      <c r="D1644"/>
      <c r="E1644"/>
      <c r="AE1644" s="15"/>
    </row>
    <row r="1645" spans="4:31" x14ac:dyDescent="0.25">
      <c r="D1645"/>
      <c r="E1645"/>
      <c r="AE1645" s="15"/>
    </row>
    <row r="1646" spans="4:31" x14ac:dyDescent="0.25">
      <c r="D1646"/>
      <c r="E1646"/>
      <c r="AE1646" s="15"/>
    </row>
    <row r="1647" spans="4:31" x14ac:dyDescent="0.25">
      <c r="D1647"/>
      <c r="E1647"/>
      <c r="AE1647" s="15"/>
    </row>
    <row r="1648" spans="4:31" x14ac:dyDescent="0.25">
      <c r="D1648"/>
      <c r="E1648"/>
      <c r="AE1648" s="15"/>
    </row>
    <row r="1649" spans="4:31" x14ac:dyDescent="0.25">
      <c r="D1649"/>
      <c r="E1649"/>
      <c r="AE1649" s="15"/>
    </row>
    <row r="1650" spans="4:31" x14ac:dyDescent="0.25">
      <c r="D1650"/>
      <c r="E1650"/>
      <c r="AE1650" s="15"/>
    </row>
    <row r="1651" spans="4:31" x14ac:dyDescent="0.25">
      <c r="D1651"/>
      <c r="E1651"/>
      <c r="AE1651" s="15"/>
    </row>
    <row r="1652" spans="4:31" x14ac:dyDescent="0.25">
      <c r="D1652"/>
      <c r="E1652"/>
      <c r="AE1652" s="15"/>
    </row>
    <row r="1653" spans="4:31" x14ac:dyDescent="0.25">
      <c r="D1653"/>
      <c r="E1653"/>
      <c r="AE1653" s="15"/>
    </row>
    <row r="1654" spans="4:31" x14ac:dyDescent="0.25">
      <c r="D1654"/>
      <c r="E1654"/>
      <c r="AE1654" s="15"/>
    </row>
    <row r="1655" spans="4:31" x14ac:dyDescent="0.25">
      <c r="D1655"/>
      <c r="E1655"/>
      <c r="AE1655" s="15"/>
    </row>
    <row r="1656" spans="4:31" x14ac:dyDescent="0.25">
      <c r="D1656"/>
      <c r="E1656"/>
      <c r="AE1656" s="15"/>
    </row>
    <row r="1657" spans="4:31" x14ac:dyDescent="0.25">
      <c r="D1657"/>
      <c r="E1657"/>
      <c r="AE1657" s="15"/>
    </row>
    <row r="1658" spans="4:31" x14ac:dyDescent="0.25">
      <c r="D1658"/>
      <c r="E1658"/>
      <c r="AE1658" s="15"/>
    </row>
    <row r="1659" spans="4:31" x14ac:dyDescent="0.25">
      <c r="D1659"/>
      <c r="E1659"/>
      <c r="AE1659" s="15"/>
    </row>
    <row r="1660" spans="4:31" x14ac:dyDescent="0.25">
      <c r="D1660"/>
      <c r="E1660"/>
      <c r="AE1660" s="15"/>
    </row>
    <row r="1661" spans="4:31" x14ac:dyDescent="0.25">
      <c r="D1661"/>
      <c r="E1661"/>
      <c r="AE1661" s="15"/>
    </row>
    <row r="1662" spans="4:31" x14ac:dyDescent="0.25">
      <c r="D1662"/>
      <c r="E1662"/>
      <c r="AE1662" s="15"/>
    </row>
    <row r="1663" spans="4:31" x14ac:dyDescent="0.25">
      <c r="D1663"/>
      <c r="E1663"/>
      <c r="AE1663" s="15"/>
    </row>
    <row r="1664" spans="4:31" x14ac:dyDescent="0.25">
      <c r="D1664"/>
      <c r="E1664"/>
      <c r="AE1664" s="15"/>
    </row>
    <row r="1665" spans="4:31" x14ac:dyDescent="0.25">
      <c r="D1665"/>
      <c r="E1665"/>
      <c r="AE1665" s="15"/>
    </row>
    <row r="1666" spans="4:31" x14ac:dyDescent="0.25">
      <c r="D1666"/>
      <c r="E1666"/>
      <c r="AE1666" s="15"/>
    </row>
    <row r="1667" spans="4:31" x14ac:dyDescent="0.25">
      <c r="D1667"/>
      <c r="E1667"/>
      <c r="AE1667" s="15"/>
    </row>
    <row r="1668" spans="4:31" x14ac:dyDescent="0.25">
      <c r="D1668"/>
      <c r="E1668"/>
      <c r="AE1668" s="15"/>
    </row>
    <row r="1669" spans="4:31" x14ac:dyDescent="0.25">
      <c r="D1669"/>
      <c r="E1669"/>
      <c r="AE1669" s="15"/>
    </row>
    <row r="1670" spans="4:31" x14ac:dyDescent="0.25">
      <c r="D1670"/>
      <c r="E1670"/>
      <c r="AE1670" s="15"/>
    </row>
    <row r="1671" spans="4:31" x14ac:dyDescent="0.25">
      <c r="D1671"/>
      <c r="E1671"/>
      <c r="AE1671" s="15"/>
    </row>
    <row r="1672" spans="4:31" x14ac:dyDescent="0.25">
      <c r="D1672"/>
      <c r="E1672"/>
      <c r="AE1672" s="15"/>
    </row>
    <row r="1673" spans="4:31" x14ac:dyDescent="0.25">
      <c r="D1673"/>
      <c r="E1673"/>
      <c r="AE1673" s="15"/>
    </row>
    <row r="1674" spans="4:31" x14ac:dyDescent="0.25">
      <c r="D1674"/>
      <c r="E1674"/>
      <c r="AE1674" s="15"/>
    </row>
    <row r="1675" spans="4:31" x14ac:dyDescent="0.25">
      <c r="D1675"/>
      <c r="E1675"/>
      <c r="AE1675" s="15"/>
    </row>
    <row r="1676" spans="4:31" x14ac:dyDescent="0.25">
      <c r="D1676"/>
      <c r="E1676"/>
      <c r="AE1676" s="15"/>
    </row>
    <row r="1677" spans="4:31" x14ac:dyDescent="0.25">
      <c r="D1677"/>
      <c r="E1677"/>
      <c r="AE1677" s="15"/>
    </row>
    <row r="1678" spans="4:31" x14ac:dyDescent="0.25">
      <c r="D1678"/>
      <c r="E1678"/>
      <c r="AE1678" s="15"/>
    </row>
    <row r="1679" spans="4:31" x14ac:dyDescent="0.25">
      <c r="D1679"/>
      <c r="E1679"/>
      <c r="AE1679" s="15"/>
    </row>
    <row r="1680" spans="4:31" x14ac:dyDescent="0.25">
      <c r="D1680"/>
      <c r="E1680"/>
      <c r="AE1680" s="15"/>
    </row>
    <row r="1681" spans="4:31" x14ac:dyDescent="0.25">
      <c r="D1681"/>
      <c r="E1681"/>
      <c r="AE1681" s="15"/>
    </row>
    <row r="1682" spans="4:31" x14ac:dyDescent="0.25">
      <c r="D1682"/>
      <c r="E1682"/>
      <c r="AE1682" s="15"/>
    </row>
    <row r="1683" spans="4:31" x14ac:dyDescent="0.25">
      <c r="D1683"/>
      <c r="E1683"/>
      <c r="AE1683" s="15"/>
    </row>
    <row r="1684" spans="4:31" x14ac:dyDescent="0.25">
      <c r="D1684"/>
      <c r="E1684"/>
      <c r="AE1684" s="15"/>
    </row>
    <row r="1685" spans="4:31" x14ac:dyDescent="0.25">
      <c r="D1685"/>
      <c r="E1685"/>
      <c r="AE1685" s="15"/>
    </row>
    <row r="1686" spans="4:31" x14ac:dyDescent="0.25">
      <c r="D1686"/>
      <c r="E1686"/>
      <c r="AE1686" s="15"/>
    </row>
    <row r="1687" spans="4:31" x14ac:dyDescent="0.25">
      <c r="D1687"/>
      <c r="E1687"/>
      <c r="AE1687" s="15"/>
    </row>
    <row r="1688" spans="4:31" x14ac:dyDescent="0.25">
      <c r="D1688"/>
      <c r="E1688"/>
      <c r="AE1688" s="15"/>
    </row>
    <row r="1689" spans="4:31" x14ac:dyDescent="0.25">
      <c r="D1689"/>
      <c r="E1689"/>
      <c r="AE1689" s="15"/>
    </row>
    <row r="1690" spans="4:31" x14ac:dyDescent="0.25">
      <c r="D1690"/>
      <c r="E1690"/>
      <c r="AE1690" s="15"/>
    </row>
    <row r="1691" spans="4:31" x14ac:dyDescent="0.25">
      <c r="D1691"/>
      <c r="E1691"/>
      <c r="AE1691" s="15"/>
    </row>
    <row r="1692" spans="4:31" x14ac:dyDescent="0.25">
      <c r="D1692"/>
      <c r="E1692"/>
      <c r="AE1692" s="15"/>
    </row>
    <row r="1693" spans="4:31" x14ac:dyDescent="0.25">
      <c r="D1693"/>
      <c r="E1693"/>
      <c r="AE1693" s="15"/>
    </row>
    <row r="1694" spans="4:31" x14ac:dyDescent="0.25">
      <c r="D1694"/>
      <c r="E1694"/>
      <c r="AE1694" s="15"/>
    </row>
    <row r="1695" spans="4:31" x14ac:dyDescent="0.25">
      <c r="D1695"/>
      <c r="E1695"/>
      <c r="AE1695" s="15"/>
    </row>
    <row r="1696" spans="4:31" x14ac:dyDescent="0.25">
      <c r="D1696"/>
      <c r="E1696"/>
      <c r="AE1696" s="15"/>
    </row>
    <row r="1697" spans="4:31" x14ac:dyDescent="0.25">
      <c r="D1697"/>
      <c r="E1697"/>
      <c r="AE1697" s="15"/>
    </row>
    <row r="1698" spans="4:31" x14ac:dyDescent="0.25">
      <c r="D1698"/>
      <c r="E1698"/>
      <c r="AE1698" s="15"/>
    </row>
    <row r="1699" spans="4:31" x14ac:dyDescent="0.25">
      <c r="D1699"/>
      <c r="E1699"/>
      <c r="AE1699" s="15"/>
    </row>
    <row r="1700" spans="4:31" x14ac:dyDescent="0.25">
      <c r="D1700"/>
      <c r="E1700"/>
      <c r="AE1700" s="15"/>
    </row>
    <row r="1701" spans="4:31" x14ac:dyDescent="0.25">
      <c r="D1701"/>
      <c r="E1701"/>
      <c r="AE1701" s="15"/>
    </row>
    <row r="1702" spans="4:31" x14ac:dyDescent="0.25">
      <c r="D1702"/>
      <c r="E1702"/>
      <c r="AE1702" s="15"/>
    </row>
    <row r="1703" spans="4:31" x14ac:dyDescent="0.25">
      <c r="D1703"/>
      <c r="E1703"/>
      <c r="AE1703" s="15"/>
    </row>
    <row r="1704" spans="4:31" x14ac:dyDescent="0.25">
      <c r="D1704"/>
      <c r="E1704"/>
      <c r="AE1704" s="15"/>
    </row>
    <row r="1705" spans="4:31" x14ac:dyDescent="0.25">
      <c r="D1705"/>
      <c r="E1705"/>
      <c r="AE1705" s="15"/>
    </row>
    <row r="1706" spans="4:31" x14ac:dyDescent="0.25">
      <c r="D1706"/>
      <c r="E1706"/>
      <c r="AE1706" s="15"/>
    </row>
    <row r="1707" spans="4:31" x14ac:dyDescent="0.25">
      <c r="D1707"/>
      <c r="E1707"/>
      <c r="AE1707" s="15"/>
    </row>
    <row r="1708" spans="4:31" x14ac:dyDescent="0.25">
      <c r="D1708"/>
      <c r="E1708"/>
      <c r="AE1708" s="15"/>
    </row>
    <row r="1709" spans="4:31" x14ac:dyDescent="0.25">
      <c r="D1709"/>
      <c r="E1709"/>
      <c r="AE1709" s="15"/>
    </row>
    <row r="1710" spans="4:31" x14ac:dyDescent="0.25">
      <c r="D1710"/>
      <c r="E1710"/>
      <c r="AE1710" s="15"/>
    </row>
    <row r="1711" spans="4:31" x14ac:dyDescent="0.25">
      <c r="D1711"/>
      <c r="E1711"/>
      <c r="AE1711" s="15"/>
    </row>
    <row r="1712" spans="4:31" x14ac:dyDescent="0.25">
      <c r="D1712"/>
      <c r="E1712"/>
      <c r="AE1712" s="15"/>
    </row>
    <row r="1713" spans="4:31" x14ac:dyDescent="0.25">
      <c r="D1713"/>
      <c r="E1713"/>
      <c r="AE1713" s="15"/>
    </row>
    <row r="1714" spans="4:31" x14ac:dyDescent="0.25">
      <c r="D1714"/>
      <c r="E1714"/>
      <c r="AE1714" s="15"/>
    </row>
    <row r="1715" spans="4:31" x14ac:dyDescent="0.25">
      <c r="D1715"/>
      <c r="E1715"/>
      <c r="AE1715" s="15"/>
    </row>
    <row r="1716" spans="4:31" x14ac:dyDescent="0.25">
      <c r="D1716"/>
      <c r="E1716"/>
      <c r="AE1716" s="15"/>
    </row>
    <row r="1717" spans="4:31" x14ac:dyDescent="0.25">
      <c r="D1717"/>
      <c r="E1717"/>
      <c r="AE1717" s="15"/>
    </row>
    <row r="1718" spans="4:31" x14ac:dyDescent="0.25">
      <c r="D1718"/>
      <c r="E1718"/>
      <c r="AE1718" s="15"/>
    </row>
    <row r="1719" spans="4:31" x14ac:dyDescent="0.25">
      <c r="D1719"/>
      <c r="E1719"/>
      <c r="AE1719" s="15"/>
    </row>
    <row r="1720" spans="4:31" x14ac:dyDescent="0.25">
      <c r="D1720"/>
      <c r="E1720"/>
      <c r="AE1720" s="15"/>
    </row>
    <row r="1721" spans="4:31" x14ac:dyDescent="0.25">
      <c r="D1721"/>
      <c r="E1721"/>
      <c r="AE1721" s="15"/>
    </row>
    <row r="1722" spans="4:31" x14ac:dyDescent="0.25">
      <c r="D1722"/>
      <c r="E1722"/>
      <c r="AE1722" s="15"/>
    </row>
    <row r="1723" spans="4:31" x14ac:dyDescent="0.25">
      <c r="D1723"/>
      <c r="E1723"/>
      <c r="AE1723" s="15"/>
    </row>
    <row r="1724" spans="4:31" x14ac:dyDescent="0.25">
      <c r="D1724"/>
      <c r="E1724"/>
      <c r="AE1724" s="15"/>
    </row>
    <row r="1725" spans="4:31" x14ac:dyDescent="0.25">
      <c r="D1725"/>
      <c r="E1725"/>
      <c r="AE1725" s="15"/>
    </row>
    <row r="1726" spans="4:31" x14ac:dyDescent="0.25">
      <c r="D1726"/>
      <c r="E1726"/>
      <c r="AE1726" s="15"/>
    </row>
    <row r="1727" spans="4:31" x14ac:dyDescent="0.25">
      <c r="D1727"/>
      <c r="E1727"/>
      <c r="AE1727" s="15"/>
    </row>
    <row r="1728" spans="4:31" x14ac:dyDescent="0.25">
      <c r="D1728"/>
      <c r="E1728"/>
      <c r="AE1728" s="15"/>
    </row>
    <row r="1729" spans="4:31" x14ac:dyDescent="0.25">
      <c r="D1729"/>
      <c r="E1729"/>
      <c r="AE1729" s="15"/>
    </row>
    <row r="1730" spans="4:31" x14ac:dyDescent="0.25">
      <c r="D1730"/>
      <c r="E1730"/>
      <c r="AE1730" s="15"/>
    </row>
    <row r="1731" spans="4:31" x14ac:dyDescent="0.25">
      <c r="D1731"/>
      <c r="E1731"/>
      <c r="AE1731" s="15"/>
    </row>
    <row r="1732" spans="4:31" x14ac:dyDescent="0.25">
      <c r="D1732"/>
      <c r="E1732"/>
      <c r="AE1732" s="15"/>
    </row>
    <row r="1733" spans="4:31" x14ac:dyDescent="0.25">
      <c r="D1733"/>
      <c r="E1733"/>
      <c r="AE1733" s="15"/>
    </row>
    <row r="1734" spans="4:31" x14ac:dyDescent="0.25">
      <c r="D1734"/>
      <c r="E1734"/>
      <c r="AE1734" s="15"/>
    </row>
    <row r="1735" spans="4:31" x14ac:dyDescent="0.25">
      <c r="D1735"/>
      <c r="E1735"/>
      <c r="AE1735" s="15"/>
    </row>
    <row r="1736" spans="4:31" x14ac:dyDescent="0.25">
      <c r="D1736"/>
      <c r="E1736"/>
      <c r="AE1736" s="15"/>
    </row>
    <row r="1737" spans="4:31" x14ac:dyDescent="0.25">
      <c r="D1737"/>
      <c r="E1737"/>
      <c r="AE1737" s="15"/>
    </row>
    <row r="1738" spans="4:31" x14ac:dyDescent="0.25">
      <c r="D1738"/>
      <c r="E1738"/>
      <c r="AE1738" s="15"/>
    </row>
    <row r="1739" spans="4:31" x14ac:dyDescent="0.25">
      <c r="D1739"/>
      <c r="E1739"/>
      <c r="AE1739" s="15"/>
    </row>
    <row r="1740" spans="4:31" x14ac:dyDescent="0.25">
      <c r="D1740"/>
      <c r="E1740"/>
      <c r="AE1740" s="15"/>
    </row>
    <row r="1741" spans="4:31" x14ac:dyDescent="0.25">
      <c r="D1741"/>
      <c r="E1741"/>
      <c r="AE1741" s="15"/>
    </row>
    <row r="1742" spans="4:31" x14ac:dyDescent="0.25">
      <c r="D1742"/>
      <c r="E1742"/>
      <c r="AE1742" s="15"/>
    </row>
    <row r="1743" spans="4:31" x14ac:dyDescent="0.25">
      <c r="D1743"/>
      <c r="E1743"/>
      <c r="AE1743" s="15"/>
    </row>
    <row r="1744" spans="4:31" x14ac:dyDescent="0.25">
      <c r="D1744"/>
      <c r="E1744"/>
      <c r="AE1744" s="15"/>
    </row>
    <row r="1745" spans="4:31" x14ac:dyDescent="0.25">
      <c r="D1745"/>
      <c r="E1745"/>
      <c r="AE1745" s="15"/>
    </row>
    <row r="1746" spans="4:31" x14ac:dyDescent="0.25">
      <c r="D1746"/>
      <c r="E1746"/>
      <c r="AE1746" s="15"/>
    </row>
    <row r="1747" spans="4:31" x14ac:dyDescent="0.25">
      <c r="D1747"/>
      <c r="E1747"/>
      <c r="AE1747" s="15"/>
    </row>
    <row r="1748" spans="4:31" x14ac:dyDescent="0.25">
      <c r="D1748"/>
      <c r="E1748"/>
      <c r="AE1748" s="15"/>
    </row>
    <row r="1749" spans="4:31" x14ac:dyDescent="0.25">
      <c r="D1749"/>
      <c r="E1749"/>
      <c r="AE1749" s="15"/>
    </row>
    <row r="1750" spans="4:31" x14ac:dyDescent="0.25">
      <c r="D1750"/>
      <c r="E1750"/>
      <c r="AE1750" s="15"/>
    </row>
    <row r="1751" spans="4:31" x14ac:dyDescent="0.25">
      <c r="D1751"/>
      <c r="E1751"/>
      <c r="AE1751" s="15"/>
    </row>
    <row r="1752" spans="4:31" x14ac:dyDescent="0.25">
      <c r="D1752"/>
      <c r="E1752"/>
      <c r="AE1752" s="15"/>
    </row>
    <row r="1753" spans="4:31" x14ac:dyDescent="0.25">
      <c r="D1753"/>
      <c r="E1753"/>
      <c r="AE1753" s="15"/>
    </row>
    <row r="1754" spans="4:31" x14ac:dyDescent="0.25">
      <c r="D1754"/>
      <c r="E1754"/>
      <c r="AE1754" s="15"/>
    </row>
    <row r="1755" spans="4:31" x14ac:dyDescent="0.25">
      <c r="D1755"/>
      <c r="E1755"/>
      <c r="AE1755" s="15"/>
    </row>
    <row r="1756" spans="4:31" x14ac:dyDescent="0.25">
      <c r="D1756"/>
      <c r="E1756"/>
      <c r="AE1756" s="15"/>
    </row>
    <row r="1757" spans="4:31" x14ac:dyDescent="0.25">
      <c r="D1757"/>
      <c r="E1757"/>
      <c r="AE1757" s="15"/>
    </row>
    <row r="1758" spans="4:31" x14ac:dyDescent="0.25">
      <c r="D1758"/>
      <c r="E1758"/>
      <c r="AE1758" s="15"/>
    </row>
    <row r="1759" spans="4:31" x14ac:dyDescent="0.25">
      <c r="D1759"/>
      <c r="E1759"/>
      <c r="AE1759" s="15"/>
    </row>
    <row r="1760" spans="4:31" x14ac:dyDescent="0.25">
      <c r="D1760"/>
      <c r="E1760"/>
      <c r="AE1760" s="15"/>
    </row>
    <row r="1761" spans="4:31" x14ac:dyDescent="0.25">
      <c r="D1761"/>
      <c r="E1761"/>
      <c r="AE1761" s="15"/>
    </row>
    <row r="1762" spans="4:31" x14ac:dyDescent="0.25">
      <c r="D1762"/>
      <c r="E1762"/>
      <c r="AE1762" s="15"/>
    </row>
    <row r="1763" spans="4:31" x14ac:dyDescent="0.25">
      <c r="D1763"/>
      <c r="E1763"/>
      <c r="AE1763" s="15"/>
    </row>
    <row r="1764" spans="4:31" x14ac:dyDescent="0.25">
      <c r="D1764"/>
      <c r="E1764"/>
      <c r="AE1764" s="15"/>
    </row>
    <row r="1765" spans="4:31" x14ac:dyDescent="0.25">
      <c r="D1765"/>
      <c r="E1765"/>
      <c r="AE1765" s="15"/>
    </row>
    <row r="1766" spans="4:31" x14ac:dyDescent="0.25">
      <c r="D1766"/>
      <c r="E1766"/>
      <c r="AE1766" s="15"/>
    </row>
    <row r="1767" spans="4:31" x14ac:dyDescent="0.25">
      <c r="D1767"/>
      <c r="E1767"/>
      <c r="AE1767" s="15"/>
    </row>
    <row r="1768" spans="4:31" x14ac:dyDescent="0.25">
      <c r="D1768"/>
      <c r="E1768"/>
      <c r="AE1768" s="15"/>
    </row>
    <row r="1769" spans="4:31" x14ac:dyDescent="0.25">
      <c r="D1769"/>
      <c r="E1769"/>
      <c r="AE1769" s="15"/>
    </row>
    <row r="1770" spans="4:31" x14ac:dyDescent="0.25">
      <c r="D1770"/>
      <c r="E1770"/>
      <c r="AE1770" s="15"/>
    </row>
    <row r="1771" spans="4:31" x14ac:dyDescent="0.25">
      <c r="D1771"/>
      <c r="E1771"/>
      <c r="AE1771" s="15"/>
    </row>
    <row r="1772" spans="4:31" x14ac:dyDescent="0.25">
      <c r="D1772"/>
      <c r="E1772"/>
      <c r="AE1772" s="15"/>
    </row>
    <row r="1773" spans="4:31" x14ac:dyDescent="0.25">
      <c r="D1773"/>
      <c r="E1773"/>
      <c r="AE1773" s="15"/>
    </row>
    <row r="1774" spans="4:31" x14ac:dyDescent="0.25">
      <c r="D1774"/>
      <c r="E1774"/>
      <c r="AE1774" s="15"/>
    </row>
    <row r="1775" spans="4:31" x14ac:dyDescent="0.25">
      <c r="D1775"/>
      <c r="E1775"/>
      <c r="AE1775" s="15"/>
    </row>
    <row r="1776" spans="4:31" x14ac:dyDescent="0.25">
      <c r="D1776"/>
      <c r="E1776"/>
      <c r="AE1776" s="15"/>
    </row>
    <row r="1777" spans="4:31" x14ac:dyDescent="0.25">
      <c r="D1777"/>
      <c r="E1777"/>
      <c r="AE1777" s="15"/>
    </row>
    <row r="1778" spans="4:31" x14ac:dyDescent="0.25">
      <c r="D1778"/>
      <c r="E1778"/>
      <c r="AE1778" s="15"/>
    </row>
    <row r="1779" spans="4:31" x14ac:dyDescent="0.25">
      <c r="D1779"/>
      <c r="E1779"/>
      <c r="AE1779" s="15"/>
    </row>
    <row r="1780" spans="4:31" x14ac:dyDescent="0.25">
      <c r="D1780"/>
      <c r="E1780"/>
      <c r="AE1780" s="15"/>
    </row>
    <row r="1781" spans="4:31" x14ac:dyDescent="0.25">
      <c r="D1781"/>
      <c r="E1781"/>
      <c r="AE1781" s="15"/>
    </row>
    <row r="1782" spans="4:31" x14ac:dyDescent="0.25">
      <c r="D1782"/>
      <c r="E1782"/>
      <c r="AE1782" s="15"/>
    </row>
    <row r="1783" spans="4:31" x14ac:dyDescent="0.25">
      <c r="D1783"/>
      <c r="E1783"/>
      <c r="AE1783" s="15"/>
    </row>
    <row r="1784" spans="4:31" x14ac:dyDescent="0.25">
      <c r="D1784"/>
      <c r="E1784"/>
      <c r="AE1784" s="15"/>
    </row>
    <row r="1785" spans="4:31" x14ac:dyDescent="0.25">
      <c r="D1785"/>
      <c r="E1785"/>
      <c r="AE1785" s="15"/>
    </row>
    <row r="1786" spans="4:31" x14ac:dyDescent="0.25">
      <c r="D1786"/>
      <c r="E1786"/>
      <c r="AE1786" s="15"/>
    </row>
    <row r="1787" spans="4:31" x14ac:dyDescent="0.25">
      <c r="D1787"/>
      <c r="E1787"/>
      <c r="AE1787" s="15"/>
    </row>
    <row r="1788" spans="4:31" x14ac:dyDescent="0.25">
      <c r="D1788"/>
      <c r="E1788"/>
      <c r="AE1788" s="15"/>
    </row>
    <row r="1789" spans="4:31" x14ac:dyDescent="0.25">
      <c r="D1789"/>
      <c r="E1789"/>
      <c r="AE1789" s="15"/>
    </row>
    <row r="1790" spans="4:31" x14ac:dyDescent="0.25">
      <c r="D1790"/>
      <c r="E1790"/>
      <c r="AE1790" s="15"/>
    </row>
    <row r="1791" spans="4:31" x14ac:dyDescent="0.25">
      <c r="D1791"/>
      <c r="E1791"/>
      <c r="AE1791" s="15"/>
    </row>
    <row r="1792" spans="4:31" x14ac:dyDescent="0.25">
      <c r="D1792"/>
      <c r="E1792"/>
      <c r="AE1792" s="15"/>
    </row>
    <row r="1793" spans="4:31" x14ac:dyDescent="0.25">
      <c r="D1793"/>
      <c r="E1793"/>
      <c r="AE1793" s="15"/>
    </row>
    <row r="1794" spans="4:31" x14ac:dyDescent="0.25">
      <c r="D1794"/>
      <c r="E1794"/>
      <c r="AE1794" s="15"/>
    </row>
    <row r="1795" spans="4:31" x14ac:dyDescent="0.25">
      <c r="D1795"/>
      <c r="E1795"/>
      <c r="AE1795" s="15"/>
    </row>
    <row r="1796" spans="4:31" x14ac:dyDescent="0.25">
      <c r="D1796"/>
      <c r="E1796"/>
      <c r="AE1796" s="15"/>
    </row>
    <row r="1797" spans="4:31" x14ac:dyDescent="0.25">
      <c r="D1797"/>
      <c r="E1797"/>
      <c r="AE1797" s="15"/>
    </row>
    <row r="1798" spans="4:31" x14ac:dyDescent="0.25">
      <c r="D1798"/>
      <c r="E1798"/>
      <c r="AE1798" s="15"/>
    </row>
    <row r="1799" spans="4:31" x14ac:dyDescent="0.25">
      <c r="D1799"/>
      <c r="E1799"/>
      <c r="AE1799" s="15"/>
    </row>
    <row r="1800" spans="4:31" x14ac:dyDescent="0.25">
      <c r="D1800"/>
      <c r="E1800"/>
      <c r="AE1800" s="15"/>
    </row>
    <row r="1801" spans="4:31" x14ac:dyDescent="0.25">
      <c r="D1801"/>
      <c r="E1801"/>
      <c r="AE1801" s="15"/>
    </row>
    <row r="1802" spans="4:31" x14ac:dyDescent="0.25">
      <c r="D1802"/>
      <c r="E1802"/>
      <c r="AE1802" s="15"/>
    </row>
    <row r="1803" spans="4:31" x14ac:dyDescent="0.25">
      <c r="D1803"/>
      <c r="E1803"/>
      <c r="AE1803" s="15"/>
    </row>
    <row r="1804" spans="4:31" x14ac:dyDescent="0.25">
      <c r="D1804"/>
      <c r="E1804"/>
      <c r="AE1804" s="15"/>
    </row>
    <row r="1805" spans="4:31" x14ac:dyDescent="0.25">
      <c r="D1805"/>
      <c r="E1805"/>
      <c r="AE1805" s="15"/>
    </row>
    <row r="1806" spans="4:31" x14ac:dyDescent="0.25">
      <c r="D1806"/>
      <c r="E1806"/>
      <c r="AE1806" s="15"/>
    </row>
    <row r="1807" spans="4:31" x14ac:dyDescent="0.25">
      <c r="D1807"/>
      <c r="E1807"/>
      <c r="AE1807" s="15"/>
    </row>
    <row r="1808" spans="4:31" x14ac:dyDescent="0.25">
      <c r="D1808"/>
      <c r="E1808"/>
      <c r="AE1808" s="15"/>
    </row>
    <row r="1809" spans="4:31" x14ac:dyDescent="0.25">
      <c r="D1809"/>
      <c r="E1809"/>
      <c r="AE1809" s="15"/>
    </row>
    <row r="1810" spans="4:31" x14ac:dyDescent="0.25">
      <c r="D1810"/>
      <c r="E1810"/>
      <c r="AE1810" s="15"/>
    </row>
    <row r="1811" spans="4:31" x14ac:dyDescent="0.25">
      <c r="D1811"/>
      <c r="E1811"/>
      <c r="AE1811" s="15"/>
    </row>
    <row r="1812" spans="4:31" x14ac:dyDescent="0.25">
      <c r="D1812"/>
      <c r="E1812"/>
      <c r="AE1812" s="15"/>
    </row>
    <row r="1813" spans="4:31" x14ac:dyDescent="0.25">
      <c r="D1813"/>
      <c r="E1813"/>
      <c r="AE1813" s="15"/>
    </row>
    <row r="1814" spans="4:31" x14ac:dyDescent="0.25">
      <c r="D1814"/>
      <c r="E1814"/>
      <c r="AE1814" s="15"/>
    </row>
    <row r="1815" spans="4:31" x14ac:dyDescent="0.25">
      <c r="D1815"/>
      <c r="E1815"/>
      <c r="AE1815" s="15"/>
    </row>
    <row r="1816" spans="4:31" x14ac:dyDescent="0.25">
      <c r="D1816"/>
      <c r="E1816"/>
      <c r="AE1816" s="15"/>
    </row>
    <row r="1817" spans="4:31" x14ac:dyDescent="0.25">
      <c r="D1817"/>
      <c r="E1817"/>
      <c r="AE1817" s="15"/>
    </row>
    <row r="1818" spans="4:31" x14ac:dyDescent="0.25">
      <c r="D1818"/>
      <c r="E1818"/>
      <c r="AE1818" s="15"/>
    </row>
    <row r="1819" spans="4:31" x14ac:dyDescent="0.25">
      <c r="D1819"/>
      <c r="E1819"/>
      <c r="AE1819" s="15"/>
    </row>
    <row r="1820" spans="4:31" x14ac:dyDescent="0.25">
      <c r="D1820"/>
      <c r="E1820"/>
      <c r="AE1820" s="15"/>
    </row>
    <row r="1821" spans="4:31" x14ac:dyDescent="0.25">
      <c r="D1821"/>
      <c r="E1821"/>
      <c r="AE1821" s="15"/>
    </row>
    <row r="1822" spans="4:31" x14ac:dyDescent="0.25">
      <c r="D1822"/>
      <c r="E1822"/>
      <c r="AE1822" s="15"/>
    </row>
    <row r="1823" spans="4:31" x14ac:dyDescent="0.25">
      <c r="D1823"/>
      <c r="E1823"/>
      <c r="AE1823" s="15"/>
    </row>
    <row r="1824" spans="4:31" x14ac:dyDescent="0.25">
      <c r="D1824"/>
      <c r="E1824"/>
      <c r="AE1824" s="15"/>
    </row>
    <row r="1825" spans="4:31" x14ac:dyDescent="0.25">
      <c r="D1825"/>
      <c r="E1825"/>
      <c r="AE1825" s="15"/>
    </row>
    <row r="1826" spans="4:31" x14ac:dyDescent="0.25">
      <c r="D1826"/>
      <c r="E1826"/>
      <c r="AE1826" s="15"/>
    </row>
    <row r="1827" spans="4:31" x14ac:dyDescent="0.25">
      <c r="D1827"/>
      <c r="E1827"/>
      <c r="AE1827" s="15"/>
    </row>
    <row r="1828" spans="4:31" x14ac:dyDescent="0.25">
      <c r="D1828"/>
      <c r="E1828"/>
      <c r="AE1828" s="15"/>
    </row>
    <row r="1829" spans="4:31" x14ac:dyDescent="0.25">
      <c r="D1829"/>
      <c r="E1829"/>
      <c r="AE1829" s="15"/>
    </row>
    <row r="1830" spans="4:31" x14ac:dyDescent="0.25">
      <c r="D1830"/>
      <c r="E1830"/>
      <c r="AE1830" s="15"/>
    </row>
    <row r="1831" spans="4:31" x14ac:dyDescent="0.25">
      <c r="D1831"/>
      <c r="E1831"/>
      <c r="AE1831" s="15"/>
    </row>
    <row r="1832" spans="4:31" x14ac:dyDescent="0.25">
      <c r="D1832"/>
      <c r="E1832"/>
      <c r="AE1832" s="15"/>
    </row>
    <row r="1833" spans="4:31" x14ac:dyDescent="0.25">
      <c r="D1833"/>
      <c r="E1833"/>
      <c r="AE1833" s="15"/>
    </row>
    <row r="1834" spans="4:31" x14ac:dyDescent="0.25">
      <c r="D1834"/>
      <c r="E1834"/>
      <c r="AE1834" s="15"/>
    </row>
    <row r="1835" spans="4:31" x14ac:dyDescent="0.25">
      <c r="D1835"/>
      <c r="E1835"/>
      <c r="AE1835" s="15"/>
    </row>
    <row r="1836" spans="4:31" x14ac:dyDescent="0.25">
      <c r="D1836"/>
      <c r="E1836"/>
      <c r="AE1836" s="15"/>
    </row>
    <row r="1837" spans="4:31" x14ac:dyDescent="0.25">
      <c r="D1837"/>
      <c r="E1837"/>
      <c r="AE1837" s="15"/>
    </row>
    <row r="1838" spans="4:31" x14ac:dyDescent="0.25">
      <c r="D1838"/>
      <c r="E1838"/>
      <c r="AE1838" s="15"/>
    </row>
    <row r="1839" spans="4:31" x14ac:dyDescent="0.25">
      <c r="D1839"/>
      <c r="E1839"/>
      <c r="AE1839" s="15"/>
    </row>
    <row r="1840" spans="4:31" x14ac:dyDescent="0.25">
      <c r="D1840"/>
      <c r="E1840"/>
      <c r="AE1840" s="15"/>
    </row>
    <row r="1841" spans="4:31" x14ac:dyDescent="0.25">
      <c r="D1841"/>
      <c r="E1841"/>
      <c r="AE1841" s="15"/>
    </row>
    <row r="1842" spans="4:31" x14ac:dyDescent="0.25">
      <c r="D1842"/>
      <c r="E1842"/>
      <c r="AE1842" s="15"/>
    </row>
    <row r="1843" spans="4:31" x14ac:dyDescent="0.25">
      <c r="D1843"/>
      <c r="E1843"/>
      <c r="AE1843" s="15"/>
    </row>
    <row r="1844" spans="4:31" x14ac:dyDescent="0.25">
      <c r="D1844"/>
      <c r="E1844"/>
      <c r="AE1844" s="15"/>
    </row>
    <row r="1845" spans="4:31" x14ac:dyDescent="0.25">
      <c r="D1845"/>
      <c r="E1845"/>
      <c r="AE1845" s="15"/>
    </row>
    <row r="1846" spans="4:31" x14ac:dyDescent="0.25">
      <c r="D1846"/>
      <c r="E1846"/>
      <c r="AE1846" s="15"/>
    </row>
    <row r="1847" spans="4:31" x14ac:dyDescent="0.25">
      <c r="D1847"/>
      <c r="E1847"/>
      <c r="AE1847" s="15"/>
    </row>
    <row r="1848" spans="4:31" x14ac:dyDescent="0.25">
      <c r="D1848"/>
      <c r="E1848"/>
      <c r="AE1848" s="15"/>
    </row>
    <row r="1849" spans="4:31" x14ac:dyDescent="0.25">
      <c r="D1849"/>
      <c r="E1849"/>
      <c r="AE1849" s="15"/>
    </row>
    <row r="1850" spans="4:31" x14ac:dyDescent="0.25">
      <c r="D1850"/>
      <c r="E1850"/>
      <c r="AE1850" s="15"/>
    </row>
    <row r="1851" spans="4:31" x14ac:dyDescent="0.25">
      <c r="D1851"/>
      <c r="E1851"/>
      <c r="AE1851" s="15"/>
    </row>
    <row r="1852" spans="4:31" x14ac:dyDescent="0.25">
      <c r="D1852"/>
      <c r="E1852"/>
      <c r="AE1852" s="15"/>
    </row>
    <row r="1853" spans="4:31" x14ac:dyDescent="0.25">
      <c r="D1853"/>
      <c r="E1853"/>
      <c r="AE1853" s="15"/>
    </row>
    <row r="1854" spans="4:31" x14ac:dyDescent="0.25">
      <c r="D1854"/>
      <c r="E1854"/>
      <c r="AE1854" s="15"/>
    </row>
    <row r="1855" spans="4:31" x14ac:dyDescent="0.25">
      <c r="D1855"/>
      <c r="E1855"/>
      <c r="AE1855" s="15"/>
    </row>
    <row r="1856" spans="4:31" x14ac:dyDescent="0.25">
      <c r="D1856"/>
      <c r="E1856"/>
      <c r="AE1856" s="15"/>
    </row>
    <row r="1857" spans="4:31" x14ac:dyDescent="0.25">
      <c r="D1857"/>
      <c r="E1857"/>
      <c r="AE1857" s="15"/>
    </row>
    <row r="1858" spans="4:31" x14ac:dyDescent="0.25">
      <c r="D1858"/>
      <c r="E1858"/>
      <c r="AE1858" s="15"/>
    </row>
    <row r="1859" spans="4:31" x14ac:dyDescent="0.25">
      <c r="D1859"/>
      <c r="E1859"/>
      <c r="AE1859" s="15"/>
    </row>
    <row r="1860" spans="4:31" x14ac:dyDescent="0.25">
      <c r="D1860"/>
      <c r="E1860"/>
      <c r="AE1860" s="15"/>
    </row>
    <row r="1861" spans="4:31" x14ac:dyDescent="0.25">
      <c r="D1861"/>
      <c r="E1861"/>
      <c r="AE1861" s="15"/>
    </row>
    <row r="1862" spans="4:31" x14ac:dyDescent="0.25">
      <c r="D1862"/>
      <c r="E1862"/>
      <c r="AE1862" s="15"/>
    </row>
    <row r="1863" spans="4:31" x14ac:dyDescent="0.25">
      <c r="D1863"/>
      <c r="E1863"/>
      <c r="AE1863" s="15"/>
    </row>
    <row r="1864" spans="4:31" x14ac:dyDescent="0.25">
      <c r="D1864"/>
      <c r="E1864"/>
      <c r="AE1864" s="15"/>
    </row>
    <row r="1865" spans="4:31" x14ac:dyDescent="0.25">
      <c r="D1865"/>
      <c r="E1865"/>
      <c r="AE1865" s="15"/>
    </row>
    <row r="1866" spans="4:31" x14ac:dyDescent="0.25">
      <c r="D1866"/>
      <c r="E1866"/>
      <c r="AE1866" s="15"/>
    </row>
    <row r="1867" spans="4:31" x14ac:dyDescent="0.25">
      <c r="D1867"/>
      <c r="E1867"/>
      <c r="AE1867" s="15"/>
    </row>
    <row r="1868" spans="4:31" x14ac:dyDescent="0.25">
      <c r="D1868"/>
      <c r="E1868"/>
      <c r="AE1868" s="15"/>
    </row>
    <row r="1869" spans="4:31" x14ac:dyDescent="0.25">
      <c r="D1869"/>
      <c r="E1869"/>
      <c r="AE1869" s="15"/>
    </row>
    <row r="1870" spans="4:31" x14ac:dyDescent="0.25">
      <c r="D1870"/>
      <c r="E1870"/>
      <c r="AE1870" s="15"/>
    </row>
    <row r="1871" spans="4:31" x14ac:dyDescent="0.25">
      <c r="D1871"/>
      <c r="E1871"/>
      <c r="AE1871" s="15"/>
    </row>
    <row r="1872" spans="4:31" x14ac:dyDescent="0.25">
      <c r="D1872"/>
      <c r="E1872"/>
      <c r="AE1872" s="15"/>
    </row>
    <row r="1873" spans="4:31" x14ac:dyDescent="0.25">
      <c r="D1873"/>
      <c r="E1873"/>
      <c r="AE1873" s="15"/>
    </row>
    <row r="1874" spans="4:31" x14ac:dyDescent="0.25">
      <c r="D1874"/>
      <c r="E1874"/>
      <c r="AE1874" s="15"/>
    </row>
    <row r="1875" spans="4:31" x14ac:dyDescent="0.25">
      <c r="D1875"/>
      <c r="E1875"/>
      <c r="AE1875" s="15"/>
    </row>
    <row r="1876" spans="4:31" x14ac:dyDescent="0.25">
      <c r="D1876"/>
      <c r="E1876"/>
      <c r="AE1876" s="15"/>
    </row>
    <row r="1877" spans="4:31" x14ac:dyDescent="0.25">
      <c r="D1877"/>
      <c r="E1877"/>
      <c r="AE1877" s="15"/>
    </row>
    <row r="1878" spans="4:31" x14ac:dyDescent="0.25">
      <c r="D1878"/>
      <c r="E1878"/>
      <c r="AE1878" s="15"/>
    </row>
    <row r="1879" spans="4:31" x14ac:dyDescent="0.25">
      <c r="D1879"/>
      <c r="E1879"/>
      <c r="AE1879" s="15"/>
    </row>
    <row r="1880" spans="4:31" x14ac:dyDescent="0.25">
      <c r="D1880"/>
      <c r="E1880"/>
      <c r="AE1880" s="15"/>
    </row>
    <row r="1881" spans="4:31" x14ac:dyDescent="0.25">
      <c r="D1881"/>
      <c r="E1881"/>
      <c r="AE1881" s="15"/>
    </row>
    <row r="1882" spans="4:31" x14ac:dyDescent="0.25">
      <c r="D1882"/>
      <c r="E1882"/>
      <c r="AE1882" s="15"/>
    </row>
    <row r="1883" spans="4:31" x14ac:dyDescent="0.25">
      <c r="D1883"/>
      <c r="E1883"/>
      <c r="AE1883" s="15"/>
    </row>
    <row r="1884" spans="4:31" x14ac:dyDescent="0.25">
      <c r="D1884"/>
      <c r="E1884"/>
      <c r="AE1884" s="15"/>
    </row>
    <row r="1885" spans="4:31" x14ac:dyDescent="0.25">
      <c r="D1885"/>
      <c r="E1885"/>
      <c r="AE1885" s="15"/>
    </row>
    <row r="1886" spans="4:31" x14ac:dyDescent="0.25">
      <c r="D1886"/>
      <c r="E1886"/>
      <c r="AE1886" s="15"/>
    </row>
    <row r="1887" spans="4:31" x14ac:dyDescent="0.25">
      <c r="D1887"/>
      <c r="E1887"/>
      <c r="AE1887" s="15"/>
    </row>
    <row r="1888" spans="4:31" x14ac:dyDescent="0.25">
      <c r="D1888"/>
      <c r="E1888"/>
      <c r="AE1888" s="15"/>
    </row>
    <row r="1889" spans="4:31" x14ac:dyDescent="0.25">
      <c r="D1889"/>
      <c r="E1889"/>
      <c r="AE1889" s="15"/>
    </row>
    <row r="1890" spans="4:31" x14ac:dyDescent="0.25">
      <c r="D1890"/>
      <c r="E1890"/>
      <c r="AE1890" s="15"/>
    </row>
    <row r="1891" spans="4:31" x14ac:dyDescent="0.25">
      <c r="D1891"/>
      <c r="E1891"/>
      <c r="AE1891" s="15"/>
    </row>
    <row r="1892" spans="4:31" x14ac:dyDescent="0.25">
      <c r="D1892"/>
      <c r="E1892"/>
      <c r="AE1892" s="15"/>
    </row>
    <row r="1893" spans="4:31" x14ac:dyDescent="0.25">
      <c r="D1893"/>
      <c r="E1893"/>
      <c r="AE1893" s="15"/>
    </row>
    <row r="1894" spans="4:31" x14ac:dyDescent="0.25">
      <c r="D1894"/>
      <c r="E1894"/>
      <c r="AE1894" s="15"/>
    </row>
    <row r="1895" spans="4:31" x14ac:dyDescent="0.25">
      <c r="D1895"/>
      <c r="E1895"/>
      <c r="AE1895" s="15"/>
    </row>
    <row r="1896" spans="4:31" x14ac:dyDescent="0.25">
      <c r="D1896"/>
      <c r="E1896"/>
      <c r="AE1896" s="15"/>
    </row>
    <row r="1897" spans="4:31" x14ac:dyDescent="0.25">
      <c r="D1897"/>
      <c r="E1897"/>
      <c r="AE1897" s="15"/>
    </row>
    <row r="1898" spans="4:31" x14ac:dyDescent="0.25">
      <c r="D1898"/>
      <c r="E1898"/>
      <c r="AE1898" s="15"/>
    </row>
    <row r="1899" spans="4:31" x14ac:dyDescent="0.25">
      <c r="D1899"/>
      <c r="E1899"/>
      <c r="AE1899" s="15"/>
    </row>
    <row r="1900" spans="4:31" x14ac:dyDescent="0.25">
      <c r="D1900"/>
      <c r="E1900"/>
      <c r="AE1900" s="15"/>
    </row>
    <row r="1901" spans="4:31" x14ac:dyDescent="0.25">
      <c r="D1901"/>
      <c r="E1901"/>
      <c r="AE1901" s="15"/>
    </row>
    <row r="1902" spans="4:31" x14ac:dyDescent="0.25">
      <c r="D1902"/>
      <c r="E1902"/>
      <c r="AE1902" s="15"/>
    </row>
    <row r="1903" spans="4:31" x14ac:dyDescent="0.25">
      <c r="D1903"/>
      <c r="E1903"/>
      <c r="AE1903" s="15"/>
    </row>
    <row r="1904" spans="4:31" x14ac:dyDescent="0.25">
      <c r="D1904"/>
      <c r="E1904"/>
      <c r="AE1904" s="15"/>
    </row>
    <row r="1905" spans="4:31" x14ac:dyDescent="0.25">
      <c r="D1905"/>
      <c r="E1905"/>
      <c r="AE1905" s="15"/>
    </row>
    <row r="1906" spans="4:31" x14ac:dyDescent="0.25">
      <c r="D1906"/>
      <c r="E1906"/>
      <c r="AE1906" s="15"/>
    </row>
    <row r="1907" spans="4:31" x14ac:dyDescent="0.25">
      <c r="D1907"/>
      <c r="E1907"/>
      <c r="AE1907" s="15"/>
    </row>
    <row r="1908" spans="4:31" x14ac:dyDescent="0.25">
      <c r="D1908"/>
      <c r="E1908"/>
      <c r="AE1908" s="15"/>
    </row>
    <row r="1909" spans="4:31" x14ac:dyDescent="0.25">
      <c r="D1909"/>
      <c r="E1909"/>
      <c r="AE1909" s="15"/>
    </row>
    <row r="1910" spans="4:31" x14ac:dyDescent="0.25">
      <c r="D1910"/>
      <c r="E1910"/>
      <c r="AE1910" s="15"/>
    </row>
    <row r="1911" spans="4:31" x14ac:dyDescent="0.25">
      <c r="D1911"/>
      <c r="E1911"/>
      <c r="AE1911" s="15"/>
    </row>
    <row r="1912" spans="4:31" x14ac:dyDescent="0.25">
      <c r="D1912"/>
      <c r="E1912"/>
      <c r="AE1912" s="15"/>
    </row>
    <row r="1913" spans="4:31" x14ac:dyDescent="0.25">
      <c r="D1913"/>
      <c r="E1913"/>
      <c r="AE1913" s="15"/>
    </row>
    <row r="1914" spans="4:31" x14ac:dyDescent="0.25">
      <c r="D1914"/>
      <c r="E1914"/>
      <c r="AE1914" s="15"/>
    </row>
    <row r="1915" spans="4:31" x14ac:dyDescent="0.25">
      <c r="D1915"/>
      <c r="E1915"/>
      <c r="AE1915" s="15"/>
    </row>
    <row r="1916" spans="4:31" x14ac:dyDescent="0.25">
      <c r="D1916"/>
      <c r="E1916"/>
      <c r="AE1916" s="15"/>
    </row>
    <row r="1917" spans="4:31" x14ac:dyDescent="0.25">
      <c r="D1917"/>
      <c r="E1917"/>
      <c r="AE1917" s="15"/>
    </row>
    <row r="1918" spans="4:31" x14ac:dyDescent="0.25">
      <c r="D1918"/>
      <c r="E1918"/>
      <c r="AE1918" s="15"/>
    </row>
    <row r="1919" spans="4:31" x14ac:dyDescent="0.25">
      <c r="D1919"/>
      <c r="E1919"/>
      <c r="AE1919" s="15"/>
    </row>
    <row r="1920" spans="4:31" x14ac:dyDescent="0.25">
      <c r="D1920"/>
      <c r="E1920"/>
      <c r="AE1920" s="15"/>
    </row>
    <row r="1921" spans="4:31" x14ac:dyDescent="0.25">
      <c r="D1921"/>
      <c r="E1921"/>
      <c r="AE1921" s="15"/>
    </row>
    <row r="1922" spans="4:31" x14ac:dyDescent="0.25">
      <c r="D1922"/>
      <c r="E1922"/>
      <c r="AE1922" s="15"/>
    </row>
    <row r="1923" spans="4:31" x14ac:dyDescent="0.25">
      <c r="D1923"/>
      <c r="E1923"/>
      <c r="AE1923" s="15"/>
    </row>
    <row r="1924" spans="4:31" x14ac:dyDescent="0.25">
      <c r="D1924"/>
      <c r="E1924"/>
      <c r="AE1924" s="15"/>
    </row>
    <row r="1925" spans="4:31" x14ac:dyDescent="0.25">
      <c r="D1925"/>
      <c r="E1925"/>
      <c r="AE1925" s="15"/>
    </row>
    <row r="1926" spans="4:31" x14ac:dyDescent="0.25">
      <c r="D1926"/>
      <c r="E1926"/>
      <c r="AE1926" s="15"/>
    </row>
    <row r="1927" spans="4:31" x14ac:dyDescent="0.25">
      <c r="D1927"/>
      <c r="E1927"/>
      <c r="AE1927" s="15"/>
    </row>
    <row r="1928" spans="4:31" x14ac:dyDescent="0.25">
      <c r="D1928"/>
      <c r="E1928"/>
      <c r="AE1928" s="15"/>
    </row>
    <row r="1929" spans="4:31" x14ac:dyDescent="0.25">
      <c r="D1929"/>
      <c r="E1929"/>
      <c r="AE1929" s="15"/>
    </row>
    <row r="1930" spans="4:31" x14ac:dyDescent="0.25">
      <c r="D1930"/>
      <c r="E1930"/>
      <c r="AE1930" s="15"/>
    </row>
    <row r="1931" spans="4:31" x14ac:dyDescent="0.25">
      <c r="D1931"/>
      <c r="E1931"/>
      <c r="AE1931" s="15"/>
    </row>
    <row r="1932" spans="4:31" x14ac:dyDescent="0.25">
      <c r="D1932"/>
      <c r="E1932"/>
      <c r="AE1932" s="15"/>
    </row>
    <row r="1933" spans="4:31" x14ac:dyDescent="0.25">
      <c r="D1933"/>
      <c r="E1933"/>
      <c r="AE1933" s="15"/>
    </row>
    <row r="1934" spans="4:31" x14ac:dyDescent="0.25">
      <c r="D1934"/>
      <c r="E1934"/>
      <c r="AE1934" s="15"/>
    </row>
    <row r="1935" spans="4:31" x14ac:dyDescent="0.25">
      <c r="D1935"/>
      <c r="E1935"/>
      <c r="AE1935" s="15"/>
    </row>
    <row r="1936" spans="4:31" x14ac:dyDescent="0.25">
      <c r="D1936"/>
      <c r="E1936"/>
      <c r="AE1936" s="15"/>
    </row>
    <row r="1937" spans="4:31" x14ac:dyDescent="0.25">
      <c r="D1937"/>
      <c r="E1937"/>
      <c r="AE1937" s="15"/>
    </row>
    <row r="1938" spans="4:31" x14ac:dyDescent="0.25">
      <c r="D1938"/>
      <c r="E1938"/>
      <c r="AE1938" s="15"/>
    </row>
    <row r="1939" spans="4:31" x14ac:dyDescent="0.25">
      <c r="D1939"/>
      <c r="E1939"/>
      <c r="AE1939" s="15"/>
    </row>
    <row r="1940" spans="4:31" x14ac:dyDescent="0.25">
      <c r="D1940"/>
      <c r="E1940"/>
      <c r="AE1940" s="15"/>
    </row>
    <row r="1941" spans="4:31" x14ac:dyDescent="0.25">
      <c r="D1941"/>
      <c r="E1941"/>
      <c r="AE1941" s="15"/>
    </row>
    <row r="1942" spans="4:31" x14ac:dyDescent="0.25">
      <c r="D1942"/>
      <c r="E1942"/>
      <c r="AE1942" s="15"/>
    </row>
    <row r="1943" spans="4:31" x14ac:dyDescent="0.25">
      <c r="D1943"/>
      <c r="E1943"/>
      <c r="AE1943" s="15"/>
    </row>
    <row r="1944" spans="4:31" x14ac:dyDescent="0.25">
      <c r="D1944"/>
      <c r="E1944"/>
      <c r="AE1944" s="15"/>
    </row>
    <row r="1945" spans="4:31" x14ac:dyDescent="0.25">
      <c r="D1945"/>
      <c r="E1945"/>
      <c r="AE1945" s="15"/>
    </row>
    <row r="1946" spans="4:31" x14ac:dyDescent="0.25">
      <c r="D1946"/>
      <c r="E1946"/>
      <c r="AE1946" s="15"/>
    </row>
    <row r="1947" spans="4:31" x14ac:dyDescent="0.25">
      <c r="D1947"/>
      <c r="E1947"/>
      <c r="AE1947" s="15"/>
    </row>
    <row r="1948" spans="4:31" x14ac:dyDescent="0.25">
      <c r="D1948"/>
      <c r="E1948"/>
      <c r="AE1948" s="15"/>
    </row>
    <row r="1949" spans="4:31" x14ac:dyDescent="0.25">
      <c r="D1949"/>
      <c r="E1949"/>
      <c r="AE1949" s="15"/>
    </row>
    <row r="1950" spans="4:31" x14ac:dyDescent="0.25">
      <c r="D1950"/>
      <c r="E1950"/>
      <c r="AE1950" s="15"/>
    </row>
    <row r="1951" spans="4:31" x14ac:dyDescent="0.25">
      <c r="D1951"/>
      <c r="E1951"/>
      <c r="AE1951" s="15"/>
    </row>
    <row r="1952" spans="4:31" x14ac:dyDescent="0.25">
      <c r="D1952"/>
      <c r="E1952"/>
      <c r="AE1952" s="15"/>
    </row>
    <row r="1953" spans="4:31" x14ac:dyDescent="0.25">
      <c r="D1953"/>
      <c r="E1953"/>
      <c r="AE1953" s="15"/>
    </row>
    <row r="1954" spans="4:31" x14ac:dyDescent="0.25">
      <c r="D1954"/>
      <c r="E1954"/>
      <c r="AE1954" s="15"/>
    </row>
    <row r="1955" spans="4:31" x14ac:dyDescent="0.25">
      <c r="D1955"/>
      <c r="E1955"/>
      <c r="AE1955" s="15"/>
    </row>
    <row r="1956" spans="4:31" x14ac:dyDescent="0.25">
      <c r="D1956"/>
      <c r="E1956"/>
      <c r="AE1956" s="15"/>
    </row>
    <row r="1957" spans="4:31" x14ac:dyDescent="0.25">
      <c r="D1957"/>
      <c r="E1957"/>
      <c r="AE1957" s="15"/>
    </row>
    <row r="1958" spans="4:31" x14ac:dyDescent="0.25">
      <c r="D1958"/>
      <c r="E1958"/>
      <c r="AE1958" s="15"/>
    </row>
    <row r="1959" spans="4:31" x14ac:dyDescent="0.25">
      <c r="D1959"/>
      <c r="E1959"/>
      <c r="AE1959" s="15"/>
    </row>
    <row r="1960" spans="4:31" x14ac:dyDescent="0.25">
      <c r="D1960"/>
      <c r="E1960"/>
      <c r="AE1960" s="15"/>
    </row>
    <row r="1961" spans="4:31" x14ac:dyDescent="0.25">
      <c r="D1961"/>
      <c r="E1961"/>
      <c r="AE1961" s="15"/>
    </row>
    <row r="1962" spans="4:31" x14ac:dyDescent="0.25">
      <c r="D1962"/>
      <c r="E1962"/>
      <c r="AE1962" s="15"/>
    </row>
    <row r="1963" spans="4:31" x14ac:dyDescent="0.25">
      <c r="D1963"/>
      <c r="E1963"/>
      <c r="AE1963" s="15"/>
    </row>
    <row r="1964" spans="4:31" x14ac:dyDescent="0.25">
      <c r="D1964"/>
      <c r="E1964"/>
      <c r="AE1964" s="15"/>
    </row>
    <row r="1965" spans="4:31" x14ac:dyDescent="0.25">
      <c r="D1965"/>
      <c r="E1965"/>
      <c r="AE1965" s="15"/>
    </row>
    <row r="1966" spans="4:31" x14ac:dyDescent="0.25">
      <c r="D1966"/>
      <c r="E1966"/>
      <c r="AE1966" s="15"/>
    </row>
    <row r="1967" spans="4:31" x14ac:dyDescent="0.25">
      <c r="D1967"/>
      <c r="E1967"/>
      <c r="AE1967" s="15"/>
    </row>
    <row r="1968" spans="4:31" x14ac:dyDescent="0.25">
      <c r="D1968"/>
      <c r="E1968"/>
      <c r="AE1968" s="15"/>
    </row>
    <row r="1969" spans="4:31" x14ac:dyDescent="0.25">
      <c r="D1969"/>
      <c r="E1969"/>
      <c r="AE1969" s="15"/>
    </row>
    <row r="1970" spans="4:31" x14ac:dyDescent="0.25">
      <c r="D1970"/>
      <c r="E1970"/>
      <c r="AE1970" s="15"/>
    </row>
    <row r="1971" spans="4:31" x14ac:dyDescent="0.25">
      <c r="D1971"/>
      <c r="E1971"/>
      <c r="AE1971" s="15"/>
    </row>
    <row r="1972" spans="4:31" x14ac:dyDescent="0.25">
      <c r="D1972"/>
      <c r="E1972"/>
      <c r="AE1972" s="15"/>
    </row>
    <row r="1973" spans="4:31" x14ac:dyDescent="0.25">
      <c r="D1973"/>
      <c r="E1973"/>
      <c r="AE1973" s="15"/>
    </row>
    <row r="1974" spans="4:31" x14ac:dyDescent="0.25">
      <c r="D1974"/>
      <c r="E1974"/>
      <c r="AE1974" s="15"/>
    </row>
    <row r="1975" spans="4:31" x14ac:dyDescent="0.25">
      <c r="D1975"/>
      <c r="E1975"/>
      <c r="AE1975" s="15"/>
    </row>
    <row r="1976" spans="4:31" x14ac:dyDescent="0.25">
      <c r="D1976"/>
      <c r="E1976"/>
      <c r="AE1976" s="15"/>
    </row>
    <row r="1977" spans="4:31" x14ac:dyDescent="0.25">
      <c r="D1977"/>
      <c r="E1977"/>
      <c r="AE1977" s="15"/>
    </row>
    <row r="1978" spans="4:31" x14ac:dyDescent="0.25">
      <c r="D1978"/>
      <c r="E1978"/>
      <c r="AE1978" s="15"/>
    </row>
    <row r="1979" spans="4:31" x14ac:dyDescent="0.25">
      <c r="D1979"/>
      <c r="E1979"/>
      <c r="AE1979" s="15"/>
    </row>
    <row r="1980" spans="4:31" x14ac:dyDescent="0.25">
      <c r="D1980"/>
      <c r="E1980"/>
      <c r="AE1980" s="15"/>
    </row>
    <row r="1981" spans="4:31" x14ac:dyDescent="0.25">
      <c r="D1981"/>
      <c r="E1981"/>
      <c r="AE1981" s="15"/>
    </row>
    <row r="1982" spans="4:31" x14ac:dyDescent="0.25">
      <c r="D1982"/>
      <c r="E1982"/>
      <c r="AE1982" s="15"/>
    </row>
    <row r="1983" spans="4:31" x14ac:dyDescent="0.25">
      <c r="D1983"/>
      <c r="E1983"/>
      <c r="AE1983" s="15"/>
    </row>
    <row r="1984" spans="4:31" x14ac:dyDescent="0.25">
      <c r="D1984"/>
      <c r="E1984"/>
      <c r="AE1984" s="15"/>
    </row>
    <row r="1985" spans="4:31" x14ac:dyDescent="0.25">
      <c r="D1985"/>
      <c r="E1985"/>
      <c r="AE1985" s="15"/>
    </row>
    <row r="1986" spans="4:31" x14ac:dyDescent="0.25">
      <c r="D1986"/>
      <c r="E1986"/>
      <c r="AE1986" s="15"/>
    </row>
    <row r="1987" spans="4:31" x14ac:dyDescent="0.25">
      <c r="D1987"/>
      <c r="E1987"/>
      <c r="AE1987" s="15"/>
    </row>
    <row r="1988" spans="4:31" x14ac:dyDescent="0.25">
      <c r="D1988"/>
      <c r="E1988"/>
      <c r="AE1988" s="15"/>
    </row>
    <row r="1989" spans="4:31" x14ac:dyDescent="0.25">
      <c r="D1989"/>
      <c r="E1989"/>
      <c r="AE1989" s="15"/>
    </row>
    <row r="1990" spans="4:31" x14ac:dyDescent="0.25">
      <c r="D1990"/>
      <c r="E1990"/>
      <c r="AE1990" s="15"/>
    </row>
    <row r="1991" spans="4:31" x14ac:dyDescent="0.25">
      <c r="D1991"/>
      <c r="E1991"/>
      <c r="AE1991" s="15"/>
    </row>
    <row r="1992" spans="4:31" x14ac:dyDescent="0.25">
      <c r="D1992"/>
      <c r="E1992"/>
      <c r="AE1992" s="15"/>
    </row>
    <row r="1993" spans="4:31" x14ac:dyDescent="0.25">
      <c r="D1993"/>
      <c r="E1993"/>
      <c r="AE1993" s="15"/>
    </row>
    <row r="1994" spans="4:31" x14ac:dyDescent="0.25">
      <c r="D1994"/>
      <c r="E1994"/>
      <c r="AE1994" s="15"/>
    </row>
    <row r="1995" spans="4:31" x14ac:dyDescent="0.25">
      <c r="D1995"/>
      <c r="E1995"/>
      <c r="AE1995" s="15"/>
    </row>
    <row r="1996" spans="4:31" x14ac:dyDescent="0.25">
      <c r="D1996"/>
      <c r="E1996"/>
      <c r="AE1996" s="15"/>
    </row>
    <row r="1997" spans="4:31" x14ac:dyDescent="0.25">
      <c r="D1997"/>
      <c r="E1997"/>
      <c r="AE1997" s="15"/>
    </row>
    <row r="1998" spans="4:31" x14ac:dyDescent="0.25">
      <c r="D1998"/>
      <c r="E1998"/>
      <c r="AE1998" s="15"/>
    </row>
    <row r="1999" spans="4:31" x14ac:dyDescent="0.25">
      <c r="D1999"/>
      <c r="E1999"/>
      <c r="AE1999" s="15"/>
    </row>
    <row r="2000" spans="4:31" x14ac:dyDescent="0.25">
      <c r="D2000"/>
      <c r="E2000"/>
      <c r="AE2000" s="15"/>
    </row>
    <row r="2001" spans="4:31" x14ac:dyDescent="0.25">
      <c r="D2001"/>
      <c r="E2001"/>
      <c r="AE2001" s="15"/>
    </row>
    <row r="2002" spans="4:31" x14ac:dyDescent="0.25">
      <c r="D2002"/>
      <c r="E2002"/>
      <c r="AE2002" s="15"/>
    </row>
    <row r="2003" spans="4:31" x14ac:dyDescent="0.25">
      <c r="D2003"/>
      <c r="E2003"/>
      <c r="AE2003" s="15"/>
    </row>
    <row r="2004" spans="4:31" x14ac:dyDescent="0.25">
      <c r="D2004"/>
      <c r="E2004"/>
      <c r="AE2004" s="15"/>
    </row>
    <row r="2005" spans="4:31" x14ac:dyDescent="0.25">
      <c r="D2005"/>
      <c r="E2005"/>
      <c r="AE2005" s="15"/>
    </row>
    <row r="2006" spans="4:31" x14ac:dyDescent="0.25">
      <c r="D2006"/>
      <c r="E2006"/>
      <c r="AE2006" s="15"/>
    </row>
    <row r="2007" spans="4:31" x14ac:dyDescent="0.25">
      <c r="D2007"/>
      <c r="E2007"/>
      <c r="AE2007" s="15"/>
    </row>
    <row r="2008" spans="4:31" x14ac:dyDescent="0.25">
      <c r="D2008"/>
      <c r="E2008"/>
      <c r="AE2008" s="15"/>
    </row>
    <row r="2009" spans="4:31" x14ac:dyDescent="0.25">
      <c r="D2009"/>
      <c r="E2009"/>
      <c r="AE2009" s="15"/>
    </row>
    <row r="2010" spans="4:31" x14ac:dyDescent="0.25">
      <c r="D2010"/>
      <c r="E2010"/>
      <c r="AE2010" s="15"/>
    </row>
    <row r="2011" spans="4:31" x14ac:dyDescent="0.25">
      <c r="D2011"/>
      <c r="E2011"/>
      <c r="AE2011" s="15"/>
    </row>
    <row r="2012" spans="4:31" x14ac:dyDescent="0.25">
      <c r="D2012"/>
      <c r="E2012"/>
      <c r="AE2012" s="15"/>
    </row>
    <row r="2013" spans="4:31" x14ac:dyDescent="0.25">
      <c r="D2013"/>
      <c r="E2013"/>
      <c r="AE2013" s="15"/>
    </row>
    <row r="2014" spans="4:31" x14ac:dyDescent="0.25">
      <c r="D2014"/>
      <c r="E2014"/>
      <c r="AE2014" s="15"/>
    </row>
    <row r="2015" spans="4:31" x14ac:dyDescent="0.25">
      <c r="D2015"/>
      <c r="E2015"/>
      <c r="AE2015" s="15"/>
    </row>
    <row r="2016" spans="4:31" x14ac:dyDescent="0.25">
      <c r="D2016"/>
      <c r="E2016"/>
      <c r="AE2016" s="15"/>
    </row>
    <row r="2017" spans="4:31" x14ac:dyDescent="0.25">
      <c r="D2017"/>
      <c r="E2017"/>
      <c r="AE2017" s="15"/>
    </row>
    <row r="2018" spans="4:31" x14ac:dyDescent="0.25">
      <c r="D2018"/>
      <c r="E2018"/>
      <c r="AE2018" s="15"/>
    </row>
    <row r="2019" spans="4:31" x14ac:dyDescent="0.25">
      <c r="D2019"/>
      <c r="E2019"/>
      <c r="AE2019" s="15"/>
    </row>
    <row r="2020" spans="4:31" x14ac:dyDescent="0.25">
      <c r="D2020"/>
      <c r="E2020"/>
      <c r="AE2020" s="15"/>
    </row>
    <row r="2021" spans="4:31" x14ac:dyDescent="0.25">
      <c r="D2021"/>
      <c r="E2021"/>
      <c r="AE2021" s="15"/>
    </row>
    <row r="2022" spans="4:31" x14ac:dyDescent="0.25">
      <c r="D2022"/>
      <c r="E2022"/>
      <c r="AE2022" s="15"/>
    </row>
    <row r="2023" spans="4:31" x14ac:dyDescent="0.25">
      <c r="D2023"/>
      <c r="E2023"/>
      <c r="AE2023" s="15"/>
    </row>
    <row r="2024" spans="4:31" x14ac:dyDescent="0.25">
      <c r="D2024"/>
      <c r="E2024"/>
      <c r="AE2024" s="15"/>
    </row>
    <row r="2025" spans="4:31" x14ac:dyDescent="0.25">
      <c r="D2025"/>
      <c r="E2025"/>
      <c r="AE2025" s="15"/>
    </row>
    <row r="2026" spans="4:31" x14ac:dyDescent="0.25">
      <c r="D2026"/>
      <c r="E2026"/>
      <c r="AE2026" s="15"/>
    </row>
    <row r="2027" spans="4:31" x14ac:dyDescent="0.25">
      <c r="D2027"/>
      <c r="E2027"/>
      <c r="AE2027" s="15"/>
    </row>
    <row r="2028" spans="4:31" x14ac:dyDescent="0.25">
      <c r="D2028"/>
      <c r="E2028"/>
      <c r="AE2028" s="15"/>
    </row>
    <row r="2029" spans="4:31" x14ac:dyDescent="0.25">
      <c r="D2029"/>
      <c r="E2029"/>
      <c r="AE2029" s="15"/>
    </row>
    <row r="2030" spans="4:31" x14ac:dyDescent="0.25">
      <c r="D2030"/>
      <c r="E2030"/>
      <c r="AE2030" s="15"/>
    </row>
    <row r="2031" spans="4:31" x14ac:dyDescent="0.25">
      <c r="D2031"/>
      <c r="E2031"/>
      <c r="AE2031" s="15"/>
    </row>
    <row r="2032" spans="4:31" x14ac:dyDescent="0.25">
      <c r="D2032"/>
      <c r="E2032"/>
      <c r="AE2032" s="15"/>
    </row>
    <row r="2033" spans="4:31" x14ac:dyDescent="0.25">
      <c r="D2033"/>
      <c r="E2033"/>
      <c r="AE2033" s="15"/>
    </row>
    <row r="2034" spans="4:31" x14ac:dyDescent="0.25">
      <c r="D2034"/>
      <c r="E2034"/>
      <c r="AE2034" s="15"/>
    </row>
    <row r="2035" spans="4:31" x14ac:dyDescent="0.25">
      <c r="D2035"/>
      <c r="E2035"/>
      <c r="AE2035" s="15"/>
    </row>
    <row r="2036" spans="4:31" x14ac:dyDescent="0.25">
      <c r="D2036"/>
      <c r="E2036"/>
      <c r="AE2036" s="15"/>
    </row>
    <row r="2037" spans="4:31" x14ac:dyDescent="0.25">
      <c r="D2037"/>
      <c r="E2037"/>
      <c r="AE2037" s="15"/>
    </row>
    <row r="2038" spans="4:31" x14ac:dyDescent="0.25">
      <c r="D2038"/>
      <c r="E2038"/>
      <c r="AE2038" s="15"/>
    </row>
    <row r="2039" spans="4:31" x14ac:dyDescent="0.25">
      <c r="D2039"/>
      <c r="E2039"/>
      <c r="AE2039" s="15"/>
    </row>
    <row r="2040" spans="4:31" x14ac:dyDescent="0.25">
      <c r="D2040"/>
      <c r="E2040"/>
      <c r="AE2040" s="15"/>
    </row>
    <row r="2041" spans="4:31" x14ac:dyDescent="0.25">
      <c r="D2041"/>
      <c r="E2041"/>
      <c r="AE2041" s="15"/>
    </row>
    <row r="2042" spans="4:31" x14ac:dyDescent="0.25">
      <c r="D2042"/>
      <c r="E2042"/>
      <c r="AE2042" s="15"/>
    </row>
    <row r="2043" spans="4:31" x14ac:dyDescent="0.25">
      <c r="D2043"/>
      <c r="E2043"/>
      <c r="AE2043" s="15"/>
    </row>
    <row r="2044" spans="4:31" x14ac:dyDescent="0.25">
      <c r="D2044"/>
      <c r="E2044"/>
      <c r="AE2044" s="15"/>
    </row>
    <row r="2045" spans="4:31" x14ac:dyDescent="0.25">
      <c r="D2045"/>
      <c r="E2045"/>
      <c r="AE2045" s="15"/>
    </row>
    <row r="2046" spans="4:31" x14ac:dyDescent="0.25">
      <c r="D2046"/>
      <c r="E2046"/>
      <c r="AE2046" s="15"/>
    </row>
    <row r="2047" spans="4:31" x14ac:dyDescent="0.25">
      <c r="D2047"/>
      <c r="E2047"/>
      <c r="AE2047" s="15"/>
    </row>
    <row r="2048" spans="4:31" x14ac:dyDescent="0.25">
      <c r="D2048"/>
      <c r="E2048"/>
      <c r="AE2048" s="15"/>
    </row>
    <row r="2049" spans="4:31" x14ac:dyDescent="0.25">
      <c r="D2049"/>
      <c r="E2049"/>
      <c r="AE2049" s="15"/>
    </row>
    <row r="2050" spans="4:31" x14ac:dyDescent="0.25">
      <c r="D2050"/>
      <c r="E2050"/>
      <c r="AE2050" s="15"/>
    </row>
    <row r="2051" spans="4:31" x14ac:dyDescent="0.25">
      <c r="D2051"/>
      <c r="E2051"/>
      <c r="AE2051" s="15"/>
    </row>
    <row r="2052" spans="4:31" x14ac:dyDescent="0.25">
      <c r="D2052"/>
      <c r="E2052"/>
      <c r="AE2052" s="15"/>
    </row>
    <row r="2053" spans="4:31" x14ac:dyDescent="0.25">
      <c r="D2053"/>
      <c r="E2053"/>
      <c r="AE2053" s="15"/>
    </row>
    <row r="2054" spans="4:31" x14ac:dyDescent="0.25">
      <c r="D2054"/>
      <c r="E2054"/>
      <c r="AE2054" s="15"/>
    </row>
    <row r="2055" spans="4:31" x14ac:dyDescent="0.25">
      <c r="D2055"/>
      <c r="E2055"/>
      <c r="AE2055" s="15"/>
    </row>
    <row r="2056" spans="4:31" x14ac:dyDescent="0.25">
      <c r="D2056"/>
      <c r="E2056"/>
      <c r="AE2056" s="15"/>
    </row>
    <row r="2057" spans="4:31" x14ac:dyDescent="0.25">
      <c r="D2057"/>
      <c r="E2057"/>
      <c r="AE2057" s="15"/>
    </row>
    <row r="2058" spans="4:31" x14ac:dyDescent="0.25">
      <c r="D2058"/>
      <c r="E2058"/>
      <c r="AE2058" s="15"/>
    </row>
    <row r="2059" spans="4:31" x14ac:dyDescent="0.25">
      <c r="D2059"/>
      <c r="E2059"/>
      <c r="AE2059" s="15"/>
    </row>
    <row r="2060" spans="4:31" x14ac:dyDescent="0.25">
      <c r="D2060"/>
      <c r="E2060"/>
      <c r="AE2060" s="15"/>
    </row>
    <row r="2061" spans="4:31" x14ac:dyDescent="0.25">
      <c r="D2061"/>
      <c r="E2061"/>
      <c r="AE2061" s="15"/>
    </row>
    <row r="2062" spans="4:31" x14ac:dyDescent="0.25">
      <c r="D2062"/>
      <c r="E2062"/>
      <c r="AE2062" s="15"/>
    </row>
    <row r="2063" spans="4:31" x14ac:dyDescent="0.25">
      <c r="D2063"/>
      <c r="E2063"/>
      <c r="AE2063" s="15"/>
    </row>
    <row r="2064" spans="4:31" x14ac:dyDescent="0.25">
      <c r="D2064"/>
      <c r="E2064"/>
      <c r="AE2064" s="15"/>
    </row>
    <row r="2065" spans="4:31" x14ac:dyDescent="0.25">
      <c r="D2065"/>
      <c r="E2065"/>
      <c r="AE2065" s="15"/>
    </row>
    <row r="2066" spans="4:31" x14ac:dyDescent="0.25">
      <c r="D2066"/>
      <c r="E2066"/>
      <c r="AE2066" s="15"/>
    </row>
    <row r="2067" spans="4:31" x14ac:dyDescent="0.25">
      <c r="D2067"/>
      <c r="E2067"/>
      <c r="AE2067" s="15"/>
    </row>
    <row r="2068" spans="4:31" x14ac:dyDescent="0.25">
      <c r="D2068"/>
      <c r="E2068"/>
      <c r="AE2068" s="15"/>
    </row>
    <row r="2069" spans="4:31" x14ac:dyDescent="0.25">
      <c r="D2069"/>
      <c r="E2069"/>
      <c r="AE2069" s="15"/>
    </row>
    <row r="2070" spans="4:31" x14ac:dyDescent="0.25">
      <c r="D2070"/>
      <c r="E2070"/>
      <c r="AE2070" s="15"/>
    </row>
    <row r="2071" spans="4:31" x14ac:dyDescent="0.25">
      <c r="D2071"/>
      <c r="E2071"/>
      <c r="AE2071" s="15"/>
    </row>
    <row r="2072" spans="4:31" x14ac:dyDescent="0.25">
      <c r="D2072"/>
      <c r="E2072"/>
      <c r="AE2072" s="15"/>
    </row>
    <row r="2073" spans="4:31" x14ac:dyDescent="0.25">
      <c r="D2073"/>
      <c r="E2073"/>
      <c r="AE2073" s="15"/>
    </row>
    <row r="2074" spans="4:31" x14ac:dyDescent="0.25">
      <c r="D2074"/>
      <c r="E2074"/>
      <c r="AE2074" s="15"/>
    </row>
    <row r="2075" spans="4:31" x14ac:dyDescent="0.25">
      <c r="D2075"/>
      <c r="E2075"/>
      <c r="AE2075" s="15"/>
    </row>
    <row r="2076" spans="4:31" x14ac:dyDescent="0.25">
      <c r="D2076"/>
      <c r="E2076"/>
      <c r="AE2076" s="15"/>
    </row>
    <row r="2077" spans="4:31" x14ac:dyDescent="0.25">
      <c r="D2077"/>
      <c r="E2077"/>
      <c r="AE2077" s="15"/>
    </row>
    <row r="2078" spans="4:31" x14ac:dyDescent="0.25">
      <c r="D2078"/>
      <c r="E2078"/>
      <c r="AE2078" s="15"/>
    </row>
    <row r="2079" spans="4:31" x14ac:dyDescent="0.25">
      <c r="D2079"/>
      <c r="E2079"/>
      <c r="AE2079" s="15"/>
    </row>
    <row r="2080" spans="4:31" x14ac:dyDescent="0.25">
      <c r="D2080"/>
      <c r="E2080"/>
      <c r="AE2080" s="15"/>
    </row>
    <row r="2081" spans="4:31" x14ac:dyDescent="0.25">
      <c r="D2081"/>
      <c r="E2081"/>
      <c r="AE2081" s="15"/>
    </row>
    <row r="2082" spans="4:31" x14ac:dyDescent="0.25">
      <c r="D2082"/>
      <c r="E2082"/>
      <c r="AE2082" s="15"/>
    </row>
    <row r="2083" spans="4:31" x14ac:dyDescent="0.25">
      <c r="D2083"/>
      <c r="E2083"/>
      <c r="AE2083" s="15"/>
    </row>
    <row r="2084" spans="4:31" x14ac:dyDescent="0.25">
      <c r="D2084"/>
      <c r="E2084"/>
      <c r="AE2084" s="15"/>
    </row>
    <row r="2085" spans="4:31" x14ac:dyDescent="0.25">
      <c r="D2085"/>
      <c r="E2085"/>
      <c r="AE2085" s="15"/>
    </row>
    <row r="2086" spans="4:31" x14ac:dyDescent="0.25">
      <c r="D2086"/>
      <c r="E2086"/>
      <c r="AE2086" s="15"/>
    </row>
    <row r="2087" spans="4:31" x14ac:dyDescent="0.25">
      <c r="D2087"/>
      <c r="E2087"/>
      <c r="AE2087" s="15"/>
    </row>
    <row r="2088" spans="4:31" x14ac:dyDescent="0.25">
      <c r="D2088"/>
      <c r="E2088"/>
      <c r="AE2088" s="15"/>
    </row>
    <row r="2089" spans="4:31" x14ac:dyDescent="0.25">
      <c r="D2089"/>
      <c r="E2089"/>
      <c r="AE2089" s="15"/>
    </row>
    <row r="2090" spans="4:31" x14ac:dyDescent="0.25">
      <c r="D2090"/>
      <c r="E2090"/>
      <c r="AE2090" s="15"/>
    </row>
    <row r="2091" spans="4:31" x14ac:dyDescent="0.25">
      <c r="D2091"/>
      <c r="E2091"/>
      <c r="AE2091" s="15"/>
    </row>
    <row r="2092" spans="4:31" x14ac:dyDescent="0.25">
      <c r="D2092"/>
      <c r="E2092"/>
      <c r="AE2092" s="15"/>
    </row>
    <row r="2093" spans="4:31" x14ac:dyDescent="0.25">
      <c r="D2093"/>
      <c r="E2093"/>
      <c r="AE2093" s="15"/>
    </row>
    <row r="2094" spans="4:31" x14ac:dyDescent="0.25">
      <c r="D2094"/>
      <c r="E2094"/>
      <c r="AE2094" s="15"/>
    </row>
    <row r="2095" spans="4:31" x14ac:dyDescent="0.25">
      <c r="D2095"/>
      <c r="E2095"/>
      <c r="AE2095" s="15"/>
    </row>
    <row r="2096" spans="4:31" x14ac:dyDescent="0.25">
      <c r="D2096"/>
      <c r="E2096"/>
      <c r="AE2096" s="15"/>
    </row>
    <row r="2097" spans="4:31" x14ac:dyDescent="0.25">
      <c r="D2097"/>
      <c r="E2097"/>
      <c r="AE2097" s="15"/>
    </row>
    <row r="2098" spans="4:31" x14ac:dyDescent="0.25">
      <c r="D2098"/>
      <c r="E2098"/>
      <c r="AE2098" s="15"/>
    </row>
    <row r="2099" spans="4:31" x14ac:dyDescent="0.25">
      <c r="D2099"/>
      <c r="E2099"/>
      <c r="AE2099" s="15"/>
    </row>
    <row r="2100" spans="4:31" x14ac:dyDescent="0.25">
      <c r="D2100"/>
      <c r="E2100"/>
      <c r="AE2100" s="15"/>
    </row>
    <row r="2101" spans="4:31" x14ac:dyDescent="0.25">
      <c r="D2101"/>
      <c r="E2101"/>
      <c r="AE2101" s="15"/>
    </row>
    <row r="2102" spans="4:31" x14ac:dyDescent="0.25">
      <c r="D2102"/>
      <c r="E2102"/>
      <c r="AE2102" s="15"/>
    </row>
    <row r="2103" spans="4:31" x14ac:dyDescent="0.25">
      <c r="D2103"/>
      <c r="E2103"/>
      <c r="AE2103" s="15"/>
    </row>
    <row r="2104" spans="4:31" x14ac:dyDescent="0.25">
      <c r="D2104"/>
      <c r="E2104"/>
      <c r="AE2104" s="15"/>
    </row>
    <row r="2105" spans="4:31" x14ac:dyDescent="0.25">
      <c r="D2105"/>
      <c r="E2105"/>
      <c r="AE2105" s="15"/>
    </row>
    <row r="2106" spans="4:31" x14ac:dyDescent="0.25">
      <c r="D2106"/>
      <c r="E2106"/>
      <c r="AE2106" s="15"/>
    </row>
    <row r="2107" spans="4:31" x14ac:dyDescent="0.25">
      <c r="D2107"/>
      <c r="E2107"/>
      <c r="AE2107" s="15"/>
    </row>
    <row r="2108" spans="4:31" x14ac:dyDescent="0.25">
      <c r="D2108"/>
      <c r="E2108"/>
      <c r="AE2108" s="15"/>
    </row>
    <row r="2109" spans="4:31" x14ac:dyDescent="0.25">
      <c r="D2109"/>
      <c r="E2109"/>
      <c r="AE2109" s="15"/>
    </row>
    <row r="2110" spans="4:31" x14ac:dyDescent="0.25">
      <c r="D2110"/>
      <c r="E2110"/>
      <c r="AE2110" s="15"/>
    </row>
    <row r="2111" spans="4:31" x14ac:dyDescent="0.25">
      <c r="D2111"/>
      <c r="E2111"/>
      <c r="AE2111" s="15"/>
    </row>
    <row r="2112" spans="4:31" x14ac:dyDescent="0.25">
      <c r="D2112"/>
      <c r="E2112"/>
      <c r="AE2112" s="15"/>
    </row>
    <row r="2113" spans="4:31" x14ac:dyDescent="0.25">
      <c r="D2113"/>
      <c r="E2113"/>
      <c r="AE2113" s="15"/>
    </row>
    <row r="2114" spans="4:31" x14ac:dyDescent="0.25">
      <c r="D2114"/>
      <c r="E2114"/>
      <c r="AE2114" s="15"/>
    </row>
    <row r="2115" spans="4:31" x14ac:dyDescent="0.25">
      <c r="D2115"/>
      <c r="E2115"/>
      <c r="AE2115" s="15"/>
    </row>
    <row r="2116" spans="4:31" x14ac:dyDescent="0.25">
      <c r="D2116"/>
      <c r="E2116"/>
      <c r="AE2116" s="15"/>
    </row>
    <row r="2117" spans="4:31" x14ac:dyDescent="0.25">
      <c r="D2117"/>
      <c r="E2117"/>
      <c r="AE2117" s="15"/>
    </row>
    <row r="2118" spans="4:31" x14ac:dyDescent="0.25">
      <c r="D2118"/>
      <c r="E2118"/>
      <c r="AE2118" s="15"/>
    </row>
    <row r="2119" spans="4:31" x14ac:dyDescent="0.25">
      <c r="D2119"/>
      <c r="E2119"/>
      <c r="AE2119" s="15"/>
    </row>
    <row r="2120" spans="4:31" x14ac:dyDescent="0.25">
      <c r="D2120"/>
      <c r="E2120"/>
      <c r="AE2120" s="15"/>
    </row>
    <row r="2121" spans="4:31" x14ac:dyDescent="0.25">
      <c r="D2121"/>
      <c r="E2121"/>
      <c r="AE2121" s="15"/>
    </row>
    <row r="2122" spans="4:31" x14ac:dyDescent="0.25">
      <c r="D2122"/>
      <c r="E2122"/>
      <c r="AE2122" s="15"/>
    </row>
    <row r="2123" spans="4:31" x14ac:dyDescent="0.25">
      <c r="D2123"/>
      <c r="E2123"/>
      <c r="AE2123" s="15"/>
    </row>
    <row r="2124" spans="4:31" x14ac:dyDescent="0.25">
      <c r="D2124"/>
      <c r="E2124"/>
      <c r="AE2124" s="15"/>
    </row>
    <row r="2125" spans="4:31" x14ac:dyDescent="0.25">
      <c r="D2125"/>
      <c r="E2125"/>
      <c r="AE2125" s="15"/>
    </row>
    <row r="2126" spans="4:31" x14ac:dyDescent="0.25">
      <c r="D2126"/>
      <c r="E2126"/>
      <c r="AE2126" s="15"/>
    </row>
    <row r="2127" spans="4:31" x14ac:dyDescent="0.25">
      <c r="D2127"/>
      <c r="E2127"/>
      <c r="AE2127" s="15"/>
    </row>
    <row r="2128" spans="4:31" x14ac:dyDescent="0.25">
      <c r="D2128"/>
      <c r="E2128"/>
      <c r="AE2128" s="15"/>
    </row>
    <row r="2129" spans="4:31" x14ac:dyDescent="0.25">
      <c r="D2129"/>
      <c r="E2129"/>
      <c r="AE2129" s="15"/>
    </row>
    <row r="2130" spans="4:31" x14ac:dyDescent="0.25">
      <c r="D2130"/>
      <c r="E2130"/>
      <c r="AE2130" s="15"/>
    </row>
    <row r="2131" spans="4:31" x14ac:dyDescent="0.25">
      <c r="D2131"/>
      <c r="E2131"/>
      <c r="AE2131" s="15"/>
    </row>
    <row r="2132" spans="4:31" x14ac:dyDescent="0.25">
      <c r="D2132"/>
      <c r="E2132"/>
      <c r="AE2132" s="15"/>
    </row>
    <row r="2133" spans="4:31" x14ac:dyDescent="0.25">
      <c r="D2133"/>
      <c r="E2133"/>
      <c r="AE2133" s="15"/>
    </row>
    <row r="2134" spans="4:31" x14ac:dyDescent="0.25">
      <c r="D2134"/>
      <c r="E2134"/>
      <c r="AE2134" s="15"/>
    </row>
    <row r="2135" spans="4:31" x14ac:dyDescent="0.25">
      <c r="D2135"/>
      <c r="E2135"/>
      <c r="AE2135" s="15"/>
    </row>
    <row r="2136" spans="4:31" x14ac:dyDescent="0.25">
      <c r="D2136"/>
      <c r="E2136"/>
      <c r="AE2136" s="15"/>
    </row>
    <row r="2137" spans="4:31" x14ac:dyDescent="0.25">
      <c r="D2137"/>
      <c r="E2137"/>
      <c r="AE2137" s="15"/>
    </row>
    <row r="2138" spans="4:31" x14ac:dyDescent="0.25">
      <c r="D2138"/>
      <c r="E2138"/>
      <c r="AE2138" s="15"/>
    </row>
    <row r="2139" spans="4:31" x14ac:dyDescent="0.25">
      <c r="D2139"/>
      <c r="E2139"/>
      <c r="AE2139" s="15"/>
    </row>
    <row r="2140" spans="4:31" x14ac:dyDescent="0.25">
      <c r="D2140"/>
      <c r="E2140"/>
      <c r="AE2140" s="15"/>
    </row>
    <row r="2141" spans="4:31" x14ac:dyDescent="0.25">
      <c r="D2141"/>
      <c r="E2141"/>
      <c r="AE2141" s="15"/>
    </row>
    <row r="2142" spans="4:31" x14ac:dyDescent="0.25">
      <c r="D2142"/>
      <c r="E2142"/>
      <c r="AE2142" s="15"/>
    </row>
    <row r="2143" spans="4:31" x14ac:dyDescent="0.25">
      <c r="D2143"/>
      <c r="E2143"/>
      <c r="AE2143" s="15"/>
    </row>
    <row r="2144" spans="4:31" x14ac:dyDescent="0.25">
      <c r="D2144"/>
      <c r="E2144"/>
      <c r="AE2144" s="15"/>
    </row>
    <row r="2145" spans="4:31" x14ac:dyDescent="0.25">
      <c r="D2145"/>
      <c r="E2145"/>
      <c r="AE2145" s="15"/>
    </row>
    <row r="2146" spans="4:31" x14ac:dyDescent="0.25">
      <c r="D2146"/>
      <c r="E2146"/>
      <c r="AE2146" s="15"/>
    </row>
    <row r="2147" spans="4:31" x14ac:dyDescent="0.25">
      <c r="D2147"/>
      <c r="E2147"/>
      <c r="AE2147" s="15"/>
    </row>
    <row r="2148" spans="4:31" x14ac:dyDescent="0.25">
      <c r="D2148"/>
      <c r="E2148"/>
      <c r="AE2148" s="15"/>
    </row>
    <row r="2149" spans="4:31" x14ac:dyDescent="0.25">
      <c r="D2149"/>
      <c r="E2149"/>
      <c r="AE2149" s="15"/>
    </row>
    <row r="2150" spans="4:31" x14ac:dyDescent="0.25">
      <c r="D2150"/>
      <c r="E2150"/>
      <c r="AE2150" s="15"/>
    </row>
    <row r="2151" spans="4:31" x14ac:dyDescent="0.25">
      <c r="D2151"/>
      <c r="E2151"/>
      <c r="AE2151" s="15"/>
    </row>
    <row r="2152" spans="4:31" x14ac:dyDescent="0.25">
      <c r="D2152"/>
      <c r="E2152"/>
      <c r="AE2152" s="15"/>
    </row>
    <row r="2153" spans="4:31" x14ac:dyDescent="0.25">
      <c r="D2153"/>
      <c r="E2153"/>
      <c r="AE2153" s="15"/>
    </row>
    <row r="2154" spans="4:31" x14ac:dyDescent="0.25">
      <c r="D2154"/>
      <c r="E2154"/>
      <c r="AE2154" s="15"/>
    </row>
    <row r="2155" spans="4:31" x14ac:dyDescent="0.25">
      <c r="D2155"/>
      <c r="E2155"/>
      <c r="AE2155" s="15"/>
    </row>
    <row r="2156" spans="4:31" x14ac:dyDescent="0.25">
      <c r="D2156"/>
      <c r="E2156"/>
      <c r="AE2156" s="15"/>
    </row>
    <row r="2157" spans="4:31" x14ac:dyDescent="0.25">
      <c r="D2157"/>
      <c r="E2157"/>
      <c r="AE2157" s="15"/>
    </row>
    <row r="2158" spans="4:31" x14ac:dyDescent="0.25">
      <c r="D2158"/>
      <c r="E2158"/>
      <c r="AE2158" s="15"/>
    </row>
    <row r="2159" spans="4:31" x14ac:dyDescent="0.25">
      <c r="D2159"/>
      <c r="E2159"/>
      <c r="AE2159" s="15"/>
    </row>
    <row r="2160" spans="4:31" x14ac:dyDescent="0.25">
      <c r="D2160"/>
      <c r="E2160"/>
      <c r="AE2160" s="15"/>
    </row>
    <row r="2161" spans="4:31" x14ac:dyDescent="0.25">
      <c r="D2161"/>
      <c r="E2161"/>
      <c r="AE2161" s="15"/>
    </row>
    <row r="2162" spans="4:31" x14ac:dyDescent="0.25">
      <c r="D2162"/>
      <c r="E2162"/>
      <c r="AE2162" s="15"/>
    </row>
    <row r="2163" spans="4:31" x14ac:dyDescent="0.25">
      <c r="D2163"/>
      <c r="E2163"/>
      <c r="AE2163" s="15"/>
    </row>
    <row r="2164" spans="4:31" x14ac:dyDescent="0.25">
      <c r="D2164"/>
      <c r="E2164"/>
      <c r="AE2164" s="15"/>
    </row>
    <row r="2165" spans="4:31" x14ac:dyDescent="0.25">
      <c r="D2165"/>
      <c r="E2165"/>
      <c r="AE2165" s="15"/>
    </row>
    <row r="2166" spans="4:31" x14ac:dyDescent="0.25">
      <c r="D2166"/>
      <c r="E2166"/>
      <c r="AE2166" s="15"/>
    </row>
    <row r="2167" spans="4:31" x14ac:dyDescent="0.25">
      <c r="D2167"/>
      <c r="E2167"/>
      <c r="AE2167" s="15"/>
    </row>
    <row r="2168" spans="4:31" x14ac:dyDescent="0.25">
      <c r="D2168"/>
      <c r="E2168"/>
      <c r="AE2168" s="15"/>
    </row>
    <row r="2169" spans="4:31" x14ac:dyDescent="0.25">
      <c r="D2169"/>
      <c r="E2169"/>
      <c r="AE2169" s="15"/>
    </row>
    <row r="2170" spans="4:31" x14ac:dyDescent="0.25">
      <c r="D2170"/>
      <c r="E2170"/>
      <c r="AE2170" s="15"/>
    </row>
    <row r="2171" spans="4:31" x14ac:dyDescent="0.25">
      <c r="D2171"/>
      <c r="E2171"/>
      <c r="AE2171" s="15"/>
    </row>
    <row r="2172" spans="4:31" x14ac:dyDescent="0.25">
      <c r="D2172"/>
      <c r="E2172"/>
      <c r="AE2172" s="15"/>
    </row>
    <row r="2173" spans="4:31" x14ac:dyDescent="0.25">
      <c r="D2173"/>
      <c r="E2173"/>
      <c r="AE2173" s="15"/>
    </row>
    <row r="2174" spans="4:31" x14ac:dyDescent="0.25">
      <c r="D2174"/>
      <c r="E2174"/>
      <c r="AE2174" s="15"/>
    </row>
    <row r="2175" spans="4:31" x14ac:dyDescent="0.25">
      <c r="D2175"/>
      <c r="E2175"/>
      <c r="AE2175" s="15"/>
    </row>
    <row r="2176" spans="4:31" x14ac:dyDescent="0.25">
      <c r="D2176"/>
      <c r="E2176"/>
      <c r="AE2176" s="15"/>
    </row>
    <row r="2177" spans="4:31" x14ac:dyDescent="0.25">
      <c r="D2177"/>
      <c r="E2177"/>
      <c r="AE2177" s="15"/>
    </row>
    <row r="2178" spans="4:31" x14ac:dyDescent="0.25">
      <c r="D2178"/>
      <c r="E2178"/>
      <c r="AE2178" s="15"/>
    </row>
    <row r="2179" spans="4:31" x14ac:dyDescent="0.25">
      <c r="D2179"/>
      <c r="E2179"/>
      <c r="AE2179" s="15"/>
    </row>
    <row r="2180" spans="4:31" x14ac:dyDescent="0.25">
      <c r="D2180"/>
      <c r="E2180"/>
      <c r="AE2180" s="15"/>
    </row>
    <row r="2181" spans="4:31" x14ac:dyDescent="0.25">
      <c r="D2181"/>
      <c r="E2181"/>
      <c r="AE2181" s="15"/>
    </row>
    <row r="2182" spans="4:31" x14ac:dyDescent="0.25">
      <c r="D2182"/>
      <c r="E2182"/>
      <c r="AE2182" s="15"/>
    </row>
    <row r="2183" spans="4:31" x14ac:dyDescent="0.25">
      <c r="D2183"/>
      <c r="E2183"/>
      <c r="AE2183" s="15"/>
    </row>
    <row r="2184" spans="4:31" x14ac:dyDescent="0.25">
      <c r="D2184"/>
      <c r="E2184"/>
      <c r="AE2184" s="15"/>
    </row>
    <row r="2185" spans="4:31" x14ac:dyDescent="0.25">
      <c r="D2185"/>
      <c r="E2185"/>
      <c r="AE2185" s="15"/>
    </row>
    <row r="2186" spans="4:31" x14ac:dyDescent="0.25">
      <c r="D2186"/>
      <c r="E2186"/>
      <c r="AE2186" s="15"/>
    </row>
    <row r="2187" spans="4:31" x14ac:dyDescent="0.25">
      <c r="D2187"/>
      <c r="E2187"/>
      <c r="AE2187" s="15"/>
    </row>
    <row r="2188" spans="4:31" x14ac:dyDescent="0.25">
      <c r="D2188"/>
      <c r="E2188"/>
      <c r="AE2188" s="15"/>
    </row>
    <row r="2189" spans="4:31" x14ac:dyDescent="0.25">
      <c r="D2189"/>
      <c r="E2189"/>
      <c r="AE2189" s="15"/>
    </row>
    <row r="2190" spans="4:31" x14ac:dyDescent="0.25">
      <c r="D2190"/>
      <c r="E2190"/>
      <c r="AE2190" s="15"/>
    </row>
    <row r="2191" spans="4:31" x14ac:dyDescent="0.25">
      <c r="D2191"/>
      <c r="E2191"/>
      <c r="AE2191" s="15"/>
    </row>
    <row r="2192" spans="4:31" x14ac:dyDescent="0.25">
      <c r="D2192"/>
      <c r="E2192"/>
      <c r="AE2192" s="15"/>
    </row>
    <row r="2193" spans="4:31" x14ac:dyDescent="0.25">
      <c r="D2193"/>
      <c r="E2193"/>
      <c r="AE2193" s="15"/>
    </row>
    <row r="2194" spans="4:31" x14ac:dyDescent="0.25">
      <c r="D2194"/>
      <c r="E2194"/>
      <c r="AE2194" s="15"/>
    </row>
    <row r="2195" spans="4:31" x14ac:dyDescent="0.25">
      <c r="D2195"/>
      <c r="E2195"/>
      <c r="AE2195" s="15"/>
    </row>
    <row r="2196" spans="4:31" x14ac:dyDescent="0.25">
      <c r="D2196"/>
      <c r="E2196"/>
      <c r="AE2196" s="15"/>
    </row>
    <row r="2197" spans="4:31" x14ac:dyDescent="0.25">
      <c r="D2197"/>
      <c r="E2197"/>
      <c r="AE2197" s="15"/>
    </row>
    <row r="2198" spans="4:31" x14ac:dyDescent="0.25">
      <c r="D2198"/>
      <c r="E2198"/>
      <c r="AE2198" s="15"/>
    </row>
    <row r="2199" spans="4:31" x14ac:dyDescent="0.25">
      <c r="D2199"/>
      <c r="E2199"/>
      <c r="AE2199" s="15"/>
    </row>
    <row r="2200" spans="4:31" x14ac:dyDescent="0.25">
      <c r="D2200"/>
      <c r="E2200"/>
      <c r="AE2200" s="15"/>
    </row>
    <row r="2201" spans="4:31" x14ac:dyDescent="0.25">
      <c r="D2201"/>
      <c r="E2201"/>
      <c r="AE2201" s="15"/>
    </row>
    <row r="2202" spans="4:31" x14ac:dyDescent="0.25">
      <c r="D2202"/>
      <c r="E2202"/>
      <c r="AE2202" s="15"/>
    </row>
    <row r="2203" spans="4:31" x14ac:dyDescent="0.25">
      <c r="D2203"/>
      <c r="E2203"/>
      <c r="AE2203" s="15"/>
    </row>
    <row r="2204" spans="4:31" x14ac:dyDescent="0.25">
      <c r="D2204"/>
      <c r="E2204"/>
      <c r="AE2204" s="15"/>
    </row>
    <row r="2205" spans="4:31" x14ac:dyDescent="0.25">
      <c r="D2205"/>
      <c r="E2205"/>
      <c r="AE2205" s="15"/>
    </row>
    <row r="2206" spans="4:31" x14ac:dyDescent="0.25">
      <c r="D2206"/>
      <c r="E2206"/>
      <c r="AE2206" s="15"/>
    </row>
    <row r="2207" spans="4:31" x14ac:dyDescent="0.25">
      <c r="D2207"/>
      <c r="E2207"/>
      <c r="AE2207" s="15"/>
    </row>
    <row r="2208" spans="4:31" x14ac:dyDescent="0.25">
      <c r="D2208"/>
      <c r="E2208"/>
      <c r="AE2208" s="15"/>
    </row>
    <row r="2209" spans="4:31" x14ac:dyDescent="0.25">
      <c r="D2209"/>
      <c r="E2209"/>
      <c r="AE2209" s="15"/>
    </row>
    <row r="2210" spans="4:31" x14ac:dyDescent="0.25">
      <c r="D2210"/>
      <c r="E2210"/>
      <c r="AE2210" s="15"/>
    </row>
    <row r="2211" spans="4:31" x14ac:dyDescent="0.25">
      <c r="D2211"/>
      <c r="E2211"/>
      <c r="AE2211" s="15"/>
    </row>
    <row r="2212" spans="4:31" x14ac:dyDescent="0.25">
      <c r="D2212"/>
      <c r="E2212"/>
      <c r="AE2212" s="15"/>
    </row>
    <row r="2213" spans="4:31" x14ac:dyDescent="0.25">
      <c r="D2213"/>
      <c r="E2213"/>
      <c r="AE2213" s="15"/>
    </row>
    <row r="2214" spans="4:31" x14ac:dyDescent="0.25">
      <c r="D2214"/>
      <c r="E2214"/>
      <c r="AE2214" s="15"/>
    </row>
    <row r="2215" spans="4:31" x14ac:dyDescent="0.25">
      <c r="D2215"/>
      <c r="E2215"/>
      <c r="AE2215" s="15"/>
    </row>
    <row r="2216" spans="4:31" x14ac:dyDescent="0.25">
      <c r="D2216"/>
      <c r="E2216"/>
      <c r="AE2216" s="15"/>
    </row>
    <row r="2217" spans="4:31" x14ac:dyDescent="0.25">
      <c r="D2217"/>
      <c r="E2217"/>
      <c r="AE2217" s="15"/>
    </row>
    <row r="2218" spans="4:31" x14ac:dyDescent="0.25">
      <c r="D2218"/>
      <c r="E2218"/>
      <c r="AE2218" s="15"/>
    </row>
    <row r="2219" spans="4:31" x14ac:dyDescent="0.25">
      <c r="D2219"/>
      <c r="E2219"/>
      <c r="AE2219" s="15"/>
    </row>
    <row r="2220" spans="4:31" x14ac:dyDescent="0.25">
      <c r="D2220"/>
      <c r="E2220"/>
      <c r="AE2220" s="15"/>
    </row>
    <row r="2221" spans="4:31" x14ac:dyDescent="0.25">
      <c r="D2221"/>
      <c r="E2221"/>
      <c r="AE2221" s="15"/>
    </row>
    <row r="2222" spans="4:31" x14ac:dyDescent="0.25">
      <c r="D2222"/>
      <c r="E2222"/>
      <c r="AE2222" s="15"/>
    </row>
    <row r="2223" spans="4:31" x14ac:dyDescent="0.25">
      <c r="D2223"/>
      <c r="E2223"/>
      <c r="AE2223" s="15"/>
    </row>
    <row r="2224" spans="4:31" x14ac:dyDescent="0.25">
      <c r="D2224"/>
      <c r="E2224"/>
      <c r="AE2224" s="15"/>
    </row>
    <row r="2225" spans="4:31" x14ac:dyDescent="0.25">
      <c r="D2225"/>
      <c r="E2225"/>
      <c r="AE2225" s="15"/>
    </row>
    <row r="2226" spans="4:31" x14ac:dyDescent="0.25">
      <c r="D2226"/>
      <c r="E2226"/>
      <c r="AE2226" s="15"/>
    </row>
    <row r="2227" spans="4:31" x14ac:dyDescent="0.25">
      <c r="D2227"/>
      <c r="E2227"/>
      <c r="AE2227" s="15"/>
    </row>
    <row r="2228" spans="4:31" x14ac:dyDescent="0.25">
      <c r="D2228"/>
      <c r="E2228"/>
      <c r="AE2228" s="15"/>
    </row>
    <row r="2229" spans="4:31" x14ac:dyDescent="0.25">
      <c r="D2229"/>
      <c r="E2229"/>
      <c r="AE2229" s="15"/>
    </row>
    <row r="2230" spans="4:31" x14ac:dyDescent="0.25">
      <c r="D2230"/>
      <c r="E2230"/>
      <c r="AE2230" s="15"/>
    </row>
    <row r="2231" spans="4:31" x14ac:dyDescent="0.25">
      <c r="D2231"/>
      <c r="E2231"/>
      <c r="AE2231" s="15"/>
    </row>
    <row r="2232" spans="4:31" x14ac:dyDescent="0.25">
      <c r="D2232"/>
      <c r="E2232"/>
      <c r="AE2232" s="15"/>
    </row>
    <row r="2233" spans="4:31" x14ac:dyDescent="0.25">
      <c r="D2233"/>
      <c r="E2233"/>
      <c r="AE2233" s="15"/>
    </row>
    <row r="2234" spans="4:31" x14ac:dyDescent="0.25">
      <c r="D2234"/>
      <c r="E2234"/>
      <c r="AE2234" s="15"/>
    </row>
    <row r="2235" spans="4:31" x14ac:dyDescent="0.25">
      <c r="D2235"/>
      <c r="E2235"/>
      <c r="AE2235" s="15"/>
    </row>
    <row r="2236" spans="4:31" x14ac:dyDescent="0.25">
      <c r="D2236"/>
      <c r="E2236"/>
      <c r="AE2236" s="15"/>
    </row>
    <row r="2237" spans="4:31" x14ac:dyDescent="0.25">
      <c r="D2237"/>
      <c r="E2237"/>
      <c r="AE2237" s="15"/>
    </row>
    <row r="2238" spans="4:31" x14ac:dyDescent="0.25">
      <c r="D2238"/>
      <c r="E2238"/>
      <c r="AE2238" s="15"/>
    </row>
    <row r="2239" spans="4:31" x14ac:dyDescent="0.25">
      <c r="D2239"/>
      <c r="E2239"/>
      <c r="AE2239" s="15"/>
    </row>
    <row r="2240" spans="4:31" x14ac:dyDescent="0.25">
      <c r="D2240"/>
      <c r="E2240"/>
      <c r="AE2240" s="15"/>
    </row>
    <row r="2241" spans="4:31" x14ac:dyDescent="0.25">
      <c r="D2241"/>
      <c r="E2241"/>
      <c r="AE2241" s="15"/>
    </row>
    <row r="2242" spans="4:31" x14ac:dyDescent="0.25">
      <c r="D2242"/>
      <c r="E2242"/>
      <c r="AE2242" s="15"/>
    </row>
    <row r="2243" spans="4:31" x14ac:dyDescent="0.25">
      <c r="D2243"/>
      <c r="E2243"/>
      <c r="AE2243" s="15"/>
    </row>
    <row r="2244" spans="4:31" x14ac:dyDescent="0.25">
      <c r="D2244"/>
      <c r="E2244"/>
      <c r="AE2244" s="15"/>
    </row>
    <row r="2245" spans="4:31" x14ac:dyDescent="0.25">
      <c r="D2245"/>
      <c r="E2245"/>
      <c r="AE2245" s="15"/>
    </row>
    <row r="2246" spans="4:31" x14ac:dyDescent="0.25">
      <c r="D2246"/>
      <c r="E2246"/>
      <c r="AE2246" s="15"/>
    </row>
    <row r="2247" spans="4:31" x14ac:dyDescent="0.25">
      <c r="D2247"/>
      <c r="E2247"/>
      <c r="AE2247" s="15"/>
    </row>
    <row r="2248" spans="4:31" x14ac:dyDescent="0.25">
      <c r="D2248"/>
      <c r="E2248"/>
      <c r="AE2248" s="15"/>
    </row>
    <row r="2249" spans="4:31" x14ac:dyDescent="0.25">
      <c r="D2249"/>
      <c r="E2249"/>
      <c r="AE2249" s="15"/>
    </row>
    <row r="2250" spans="4:31" x14ac:dyDescent="0.25">
      <c r="D2250"/>
      <c r="E2250"/>
      <c r="AE2250" s="15"/>
    </row>
    <row r="2251" spans="4:31" x14ac:dyDescent="0.25">
      <c r="D2251"/>
      <c r="E2251"/>
      <c r="AE2251" s="15"/>
    </row>
    <row r="2252" spans="4:31" x14ac:dyDescent="0.25">
      <c r="D2252"/>
      <c r="E2252"/>
      <c r="AE2252" s="15"/>
    </row>
    <row r="2253" spans="4:31" x14ac:dyDescent="0.25">
      <c r="D2253"/>
      <c r="E2253"/>
      <c r="AE2253" s="15"/>
    </row>
    <row r="2254" spans="4:31" x14ac:dyDescent="0.25">
      <c r="D2254"/>
      <c r="E2254"/>
      <c r="AE2254" s="15"/>
    </row>
    <row r="2255" spans="4:31" x14ac:dyDescent="0.25">
      <c r="D2255"/>
      <c r="E2255"/>
      <c r="AE2255" s="15"/>
    </row>
    <row r="2256" spans="4:31" x14ac:dyDescent="0.25">
      <c r="D2256"/>
      <c r="E2256"/>
      <c r="AE2256" s="15"/>
    </row>
    <row r="2257" spans="4:31" x14ac:dyDescent="0.25">
      <c r="D2257"/>
      <c r="E2257"/>
      <c r="AE2257" s="15"/>
    </row>
    <row r="2258" spans="4:31" x14ac:dyDescent="0.25">
      <c r="D2258"/>
      <c r="E2258"/>
      <c r="AE2258" s="15"/>
    </row>
    <row r="2259" spans="4:31" x14ac:dyDescent="0.25">
      <c r="D2259"/>
      <c r="E2259"/>
      <c r="AE2259" s="15"/>
    </row>
    <row r="2260" spans="4:31" x14ac:dyDescent="0.25">
      <c r="D2260"/>
      <c r="E2260"/>
      <c r="AE2260" s="15"/>
    </row>
    <row r="2261" spans="4:31" x14ac:dyDescent="0.25">
      <c r="D2261"/>
      <c r="E2261"/>
      <c r="AE2261" s="15"/>
    </row>
    <row r="2262" spans="4:31" x14ac:dyDescent="0.25">
      <c r="D2262"/>
      <c r="E2262"/>
      <c r="AE2262" s="15"/>
    </row>
    <row r="2263" spans="4:31" x14ac:dyDescent="0.25">
      <c r="D2263"/>
      <c r="E2263"/>
      <c r="AE2263" s="15"/>
    </row>
    <row r="2264" spans="4:31" x14ac:dyDescent="0.25">
      <c r="D2264"/>
      <c r="E2264"/>
      <c r="AE2264" s="15"/>
    </row>
    <row r="2265" spans="4:31" x14ac:dyDescent="0.25">
      <c r="D2265"/>
      <c r="E2265"/>
      <c r="AE2265" s="15"/>
    </row>
    <row r="2266" spans="4:31" x14ac:dyDescent="0.25">
      <c r="D2266"/>
      <c r="E2266"/>
      <c r="AE2266" s="15"/>
    </row>
    <row r="2267" spans="4:31" x14ac:dyDescent="0.25">
      <c r="D2267"/>
      <c r="E2267"/>
      <c r="AE2267" s="15"/>
    </row>
    <row r="2268" spans="4:31" x14ac:dyDescent="0.25">
      <c r="D2268"/>
      <c r="E2268"/>
      <c r="AE2268" s="15"/>
    </row>
    <row r="2269" spans="4:31" x14ac:dyDescent="0.25">
      <c r="D2269"/>
      <c r="E2269"/>
      <c r="AE2269" s="15"/>
    </row>
    <row r="2270" spans="4:31" x14ac:dyDescent="0.25">
      <c r="D2270"/>
      <c r="E2270"/>
      <c r="AE2270" s="15"/>
    </row>
    <row r="2271" spans="4:31" x14ac:dyDescent="0.25">
      <c r="D2271"/>
      <c r="E2271"/>
      <c r="AE2271" s="15"/>
    </row>
    <row r="2272" spans="4:31" x14ac:dyDescent="0.25">
      <c r="D2272"/>
      <c r="E2272"/>
      <c r="AE2272" s="15"/>
    </row>
    <row r="2273" spans="4:31" x14ac:dyDescent="0.25">
      <c r="D2273"/>
      <c r="E2273"/>
      <c r="AE2273" s="15"/>
    </row>
    <row r="2274" spans="4:31" x14ac:dyDescent="0.25">
      <c r="D2274"/>
      <c r="E2274"/>
      <c r="AE2274" s="15"/>
    </row>
    <row r="2275" spans="4:31" x14ac:dyDescent="0.25">
      <c r="D2275"/>
      <c r="E2275"/>
      <c r="AE2275" s="15"/>
    </row>
    <row r="2276" spans="4:31" x14ac:dyDescent="0.25">
      <c r="D2276"/>
      <c r="E2276"/>
      <c r="AE2276" s="15"/>
    </row>
    <row r="2277" spans="4:31" x14ac:dyDescent="0.25">
      <c r="D2277"/>
      <c r="E2277"/>
      <c r="AE2277" s="15"/>
    </row>
    <row r="2278" spans="4:31" x14ac:dyDescent="0.25">
      <c r="D2278"/>
      <c r="E2278"/>
      <c r="AE2278" s="15"/>
    </row>
    <row r="2279" spans="4:31" x14ac:dyDescent="0.25">
      <c r="D2279"/>
      <c r="E2279"/>
      <c r="AE2279" s="15"/>
    </row>
    <row r="2280" spans="4:31" x14ac:dyDescent="0.25">
      <c r="D2280"/>
      <c r="E2280"/>
      <c r="AE2280" s="15"/>
    </row>
    <row r="2281" spans="4:31" x14ac:dyDescent="0.25">
      <c r="D2281"/>
      <c r="E2281"/>
      <c r="AE2281" s="15"/>
    </row>
    <row r="2282" spans="4:31" x14ac:dyDescent="0.25">
      <c r="D2282"/>
      <c r="E2282"/>
      <c r="AE2282" s="15"/>
    </row>
    <row r="2283" spans="4:31" x14ac:dyDescent="0.25">
      <c r="D2283"/>
      <c r="E2283"/>
      <c r="AE2283" s="15"/>
    </row>
    <row r="2284" spans="4:31" x14ac:dyDescent="0.25">
      <c r="D2284"/>
      <c r="E2284"/>
      <c r="AE2284" s="15"/>
    </row>
    <row r="2285" spans="4:31" x14ac:dyDescent="0.25">
      <c r="D2285"/>
      <c r="E2285"/>
      <c r="AE2285" s="15"/>
    </row>
    <row r="2286" spans="4:31" x14ac:dyDescent="0.25">
      <c r="D2286"/>
      <c r="E2286"/>
      <c r="AE2286" s="15"/>
    </row>
    <row r="2287" spans="4:31" x14ac:dyDescent="0.25">
      <c r="D2287"/>
      <c r="E2287"/>
      <c r="AE2287" s="15"/>
    </row>
    <row r="2288" spans="4:31" x14ac:dyDescent="0.25">
      <c r="D2288"/>
      <c r="E2288"/>
      <c r="AE2288" s="15"/>
    </row>
    <row r="2289" spans="4:31" x14ac:dyDescent="0.25">
      <c r="D2289"/>
      <c r="E2289"/>
      <c r="AE2289" s="15"/>
    </row>
    <row r="2290" spans="4:31" x14ac:dyDescent="0.25">
      <c r="D2290"/>
      <c r="E2290"/>
      <c r="AE2290" s="15"/>
    </row>
    <row r="2291" spans="4:31" x14ac:dyDescent="0.25">
      <c r="D2291"/>
      <c r="E2291"/>
      <c r="AE2291" s="15"/>
    </row>
    <row r="2292" spans="4:31" x14ac:dyDescent="0.25">
      <c r="D2292"/>
      <c r="E2292"/>
      <c r="AE2292" s="15"/>
    </row>
    <row r="2293" spans="4:31" x14ac:dyDescent="0.25">
      <c r="D2293"/>
      <c r="E2293"/>
      <c r="AE2293" s="15"/>
    </row>
    <row r="2294" spans="4:31" x14ac:dyDescent="0.25">
      <c r="D2294"/>
      <c r="E2294"/>
      <c r="AE2294" s="15"/>
    </row>
    <row r="2295" spans="4:31" x14ac:dyDescent="0.25">
      <c r="D2295"/>
      <c r="E2295"/>
      <c r="AE2295" s="15"/>
    </row>
    <row r="2296" spans="4:31" x14ac:dyDescent="0.25">
      <c r="D2296"/>
      <c r="E2296"/>
      <c r="AE2296" s="15"/>
    </row>
    <row r="2297" spans="4:31" x14ac:dyDescent="0.25">
      <c r="D2297"/>
      <c r="E2297"/>
      <c r="AE2297" s="15"/>
    </row>
    <row r="2298" spans="4:31" x14ac:dyDescent="0.25">
      <c r="D2298"/>
      <c r="E2298"/>
      <c r="AE2298" s="15"/>
    </row>
    <row r="2299" spans="4:31" x14ac:dyDescent="0.25">
      <c r="D2299"/>
      <c r="E2299"/>
      <c r="AE2299" s="15"/>
    </row>
    <row r="2300" spans="4:31" x14ac:dyDescent="0.25">
      <c r="D2300"/>
      <c r="E2300"/>
      <c r="AE2300" s="15"/>
    </row>
    <row r="2301" spans="4:31" x14ac:dyDescent="0.25">
      <c r="D2301"/>
      <c r="E2301"/>
      <c r="AE2301" s="15"/>
    </row>
    <row r="2302" spans="4:31" x14ac:dyDescent="0.25">
      <c r="D2302"/>
      <c r="E2302"/>
      <c r="AE2302" s="15"/>
    </row>
    <row r="2303" spans="4:31" x14ac:dyDescent="0.25">
      <c r="D2303"/>
      <c r="E2303"/>
      <c r="AE2303" s="15"/>
    </row>
    <row r="2304" spans="4:31" x14ac:dyDescent="0.25">
      <c r="D2304"/>
      <c r="E2304"/>
      <c r="AE2304" s="15"/>
    </row>
    <row r="2305" spans="4:31" x14ac:dyDescent="0.25">
      <c r="D2305"/>
      <c r="E2305"/>
      <c r="AE2305" s="15"/>
    </row>
    <row r="2306" spans="4:31" x14ac:dyDescent="0.25">
      <c r="D2306"/>
      <c r="E2306"/>
      <c r="AE2306" s="15"/>
    </row>
    <row r="2307" spans="4:31" x14ac:dyDescent="0.25">
      <c r="D2307"/>
      <c r="E2307"/>
      <c r="AE2307" s="15"/>
    </row>
    <row r="2308" spans="4:31" x14ac:dyDescent="0.25">
      <c r="D2308"/>
      <c r="E2308"/>
      <c r="AE2308" s="15"/>
    </row>
    <row r="2309" spans="4:31" x14ac:dyDescent="0.25">
      <c r="D2309"/>
      <c r="E2309"/>
      <c r="AE2309" s="15"/>
    </row>
    <row r="2310" spans="4:31" x14ac:dyDescent="0.25">
      <c r="D2310"/>
      <c r="E2310"/>
      <c r="AE2310" s="15"/>
    </row>
    <row r="2311" spans="4:31" x14ac:dyDescent="0.25">
      <c r="D2311"/>
      <c r="E2311"/>
      <c r="AE2311" s="15"/>
    </row>
    <row r="2312" spans="4:31" x14ac:dyDescent="0.25">
      <c r="D2312"/>
      <c r="E2312"/>
      <c r="AE2312" s="15"/>
    </row>
    <row r="2313" spans="4:31" x14ac:dyDescent="0.25">
      <c r="D2313"/>
      <c r="E2313"/>
      <c r="AE2313" s="15"/>
    </row>
    <row r="2314" spans="4:31" x14ac:dyDescent="0.25">
      <c r="D2314"/>
      <c r="E2314"/>
      <c r="AE2314" s="15"/>
    </row>
    <row r="2315" spans="4:31" x14ac:dyDescent="0.25">
      <c r="D2315"/>
      <c r="E2315"/>
      <c r="AE2315" s="15"/>
    </row>
    <row r="2316" spans="4:31" x14ac:dyDescent="0.25">
      <c r="D2316"/>
      <c r="E2316"/>
      <c r="AE2316" s="15"/>
    </row>
    <row r="2317" spans="4:31" x14ac:dyDescent="0.25">
      <c r="D2317"/>
      <c r="E2317"/>
      <c r="AE2317" s="15"/>
    </row>
    <row r="2318" spans="4:31" x14ac:dyDescent="0.25">
      <c r="D2318"/>
      <c r="E2318"/>
      <c r="AE2318" s="15"/>
    </row>
    <row r="2319" spans="4:31" x14ac:dyDescent="0.25">
      <c r="D2319"/>
      <c r="E2319"/>
      <c r="AE2319" s="15"/>
    </row>
    <row r="2320" spans="4:31" x14ac:dyDescent="0.25">
      <c r="D2320"/>
      <c r="E2320"/>
      <c r="AE2320" s="15"/>
    </row>
    <row r="2321" spans="4:31" x14ac:dyDescent="0.25">
      <c r="D2321"/>
      <c r="E2321"/>
      <c r="AE2321" s="15"/>
    </row>
    <row r="2322" spans="4:31" x14ac:dyDescent="0.25">
      <c r="D2322"/>
      <c r="E2322"/>
      <c r="AE2322" s="15"/>
    </row>
    <row r="2323" spans="4:31" x14ac:dyDescent="0.25">
      <c r="D2323"/>
      <c r="E2323"/>
      <c r="AE2323" s="15"/>
    </row>
    <row r="2324" spans="4:31" x14ac:dyDescent="0.25">
      <c r="D2324"/>
      <c r="E2324"/>
      <c r="AE2324" s="15"/>
    </row>
    <row r="2325" spans="4:31" x14ac:dyDescent="0.25">
      <c r="D2325"/>
      <c r="E2325"/>
      <c r="AE2325" s="15"/>
    </row>
    <row r="2326" spans="4:31" x14ac:dyDescent="0.25">
      <c r="D2326"/>
      <c r="E2326"/>
      <c r="AE2326" s="15"/>
    </row>
    <row r="2327" spans="4:31" x14ac:dyDescent="0.25">
      <c r="D2327"/>
      <c r="E2327"/>
      <c r="AE2327" s="15"/>
    </row>
    <row r="2328" spans="4:31" x14ac:dyDescent="0.25">
      <c r="D2328"/>
      <c r="E2328"/>
      <c r="AE2328" s="15"/>
    </row>
    <row r="2329" spans="4:31" x14ac:dyDescent="0.25">
      <c r="D2329"/>
      <c r="E2329"/>
      <c r="AE2329" s="15"/>
    </row>
    <row r="2330" spans="4:31" x14ac:dyDescent="0.25">
      <c r="D2330"/>
      <c r="E2330"/>
      <c r="AE2330" s="15"/>
    </row>
    <row r="2331" spans="4:31" x14ac:dyDescent="0.25">
      <c r="D2331"/>
      <c r="E2331"/>
      <c r="AE2331" s="15"/>
    </row>
    <row r="2332" spans="4:31" x14ac:dyDescent="0.25">
      <c r="D2332"/>
      <c r="E2332"/>
      <c r="AE2332" s="15"/>
    </row>
    <row r="2333" spans="4:31" x14ac:dyDescent="0.25">
      <c r="D2333"/>
      <c r="E2333"/>
      <c r="AE2333" s="15"/>
    </row>
    <row r="2334" spans="4:31" x14ac:dyDescent="0.25">
      <c r="D2334"/>
      <c r="E2334"/>
      <c r="AE2334" s="15"/>
    </row>
    <row r="2335" spans="4:31" x14ac:dyDescent="0.25">
      <c r="D2335"/>
      <c r="E2335"/>
      <c r="AE2335" s="15"/>
    </row>
    <row r="2336" spans="4:31" x14ac:dyDescent="0.25">
      <c r="D2336"/>
      <c r="E2336"/>
      <c r="AE2336" s="15"/>
    </row>
    <row r="2337" spans="4:31" x14ac:dyDescent="0.25">
      <c r="D2337"/>
      <c r="E2337"/>
      <c r="AE2337" s="15"/>
    </row>
    <row r="2338" spans="4:31" x14ac:dyDescent="0.25">
      <c r="D2338"/>
      <c r="E2338"/>
      <c r="AE2338" s="15"/>
    </row>
    <row r="2339" spans="4:31" x14ac:dyDescent="0.25">
      <c r="D2339"/>
      <c r="E2339"/>
      <c r="AE2339" s="15"/>
    </row>
    <row r="2340" spans="4:31" x14ac:dyDescent="0.25">
      <c r="D2340"/>
      <c r="E2340"/>
      <c r="AE2340" s="15"/>
    </row>
    <row r="2341" spans="4:31" x14ac:dyDescent="0.25">
      <c r="D2341"/>
      <c r="E2341"/>
      <c r="AE2341" s="15"/>
    </row>
    <row r="2342" spans="4:31" x14ac:dyDescent="0.25">
      <c r="D2342"/>
      <c r="E2342"/>
      <c r="AE2342" s="15"/>
    </row>
    <row r="2343" spans="4:31" x14ac:dyDescent="0.25">
      <c r="D2343"/>
      <c r="E2343"/>
      <c r="AE2343" s="15"/>
    </row>
    <row r="2344" spans="4:31" x14ac:dyDescent="0.25">
      <c r="D2344"/>
      <c r="E2344"/>
      <c r="AE2344" s="15"/>
    </row>
    <row r="2345" spans="4:31" x14ac:dyDescent="0.25">
      <c r="D2345"/>
      <c r="E2345"/>
      <c r="AE2345" s="15"/>
    </row>
    <row r="2346" spans="4:31" x14ac:dyDescent="0.25">
      <c r="D2346"/>
      <c r="E2346"/>
      <c r="AE2346" s="15"/>
    </row>
    <row r="2347" spans="4:31" x14ac:dyDescent="0.25">
      <c r="D2347"/>
      <c r="E2347"/>
      <c r="AE2347" s="15"/>
    </row>
    <row r="2348" spans="4:31" x14ac:dyDescent="0.25">
      <c r="D2348"/>
      <c r="E2348"/>
      <c r="AE2348" s="15"/>
    </row>
    <row r="2349" spans="4:31" x14ac:dyDescent="0.25">
      <c r="D2349"/>
      <c r="E2349"/>
      <c r="AE2349" s="15"/>
    </row>
    <row r="2350" spans="4:31" x14ac:dyDescent="0.25">
      <c r="D2350"/>
      <c r="E2350"/>
      <c r="AE2350" s="15"/>
    </row>
    <row r="2351" spans="4:31" x14ac:dyDescent="0.25">
      <c r="D2351"/>
      <c r="E2351"/>
      <c r="AE2351" s="15"/>
    </row>
    <row r="2352" spans="4:31" x14ac:dyDescent="0.25">
      <c r="D2352"/>
      <c r="E2352"/>
      <c r="AE2352" s="15"/>
    </row>
    <row r="2353" spans="4:31" x14ac:dyDescent="0.25">
      <c r="D2353"/>
      <c r="E2353"/>
      <c r="AE2353" s="15"/>
    </row>
    <row r="2354" spans="4:31" x14ac:dyDescent="0.25">
      <c r="D2354"/>
      <c r="E2354"/>
      <c r="AE2354" s="15"/>
    </row>
    <row r="2355" spans="4:31" x14ac:dyDescent="0.25">
      <c r="D2355"/>
      <c r="E2355"/>
      <c r="AE2355" s="15"/>
    </row>
    <row r="2356" spans="4:31" x14ac:dyDescent="0.25">
      <c r="D2356"/>
      <c r="E2356"/>
      <c r="AE2356" s="15"/>
    </row>
    <row r="2357" spans="4:31" x14ac:dyDescent="0.25">
      <c r="D2357"/>
      <c r="E2357"/>
      <c r="AE2357" s="15"/>
    </row>
    <row r="2358" spans="4:31" x14ac:dyDescent="0.25">
      <c r="D2358"/>
      <c r="E2358"/>
      <c r="AE2358" s="15"/>
    </row>
    <row r="2359" spans="4:31" x14ac:dyDescent="0.25">
      <c r="D2359"/>
      <c r="E2359"/>
      <c r="AE2359" s="15"/>
    </row>
    <row r="2360" spans="4:31" x14ac:dyDescent="0.25">
      <c r="D2360"/>
      <c r="E2360"/>
      <c r="AE2360" s="15"/>
    </row>
    <row r="2361" spans="4:31" x14ac:dyDescent="0.25">
      <c r="D2361"/>
      <c r="E2361"/>
      <c r="AE2361" s="15"/>
    </row>
    <row r="2362" spans="4:31" x14ac:dyDescent="0.25">
      <c r="D2362"/>
      <c r="E2362"/>
      <c r="AE2362" s="15"/>
    </row>
    <row r="2363" spans="4:31" x14ac:dyDescent="0.25">
      <c r="D2363"/>
      <c r="E2363"/>
      <c r="AE2363" s="15"/>
    </row>
    <row r="2364" spans="4:31" x14ac:dyDescent="0.25">
      <c r="D2364"/>
      <c r="E2364"/>
      <c r="AE2364" s="15"/>
    </row>
    <row r="2365" spans="4:31" x14ac:dyDescent="0.25">
      <c r="D2365"/>
      <c r="E2365"/>
      <c r="AE2365" s="15"/>
    </row>
    <row r="2366" spans="4:31" x14ac:dyDescent="0.25">
      <c r="D2366"/>
      <c r="E2366"/>
      <c r="AE2366" s="15"/>
    </row>
    <row r="2367" spans="4:31" x14ac:dyDescent="0.25">
      <c r="D2367"/>
      <c r="E2367"/>
      <c r="AE2367" s="15"/>
    </row>
    <row r="2368" spans="4:31" x14ac:dyDescent="0.25">
      <c r="D2368"/>
      <c r="E2368"/>
      <c r="AE2368" s="15"/>
    </row>
    <row r="2369" spans="4:31" x14ac:dyDescent="0.25">
      <c r="D2369"/>
      <c r="E2369"/>
      <c r="AE2369" s="15"/>
    </row>
    <row r="2370" spans="4:31" x14ac:dyDescent="0.25">
      <c r="D2370"/>
      <c r="E2370"/>
      <c r="AE2370" s="15"/>
    </row>
    <row r="2371" spans="4:31" x14ac:dyDescent="0.25">
      <c r="D2371"/>
      <c r="E2371"/>
      <c r="AE2371" s="15"/>
    </row>
    <row r="2372" spans="4:31" x14ac:dyDescent="0.25">
      <c r="D2372"/>
      <c r="E2372"/>
      <c r="AE2372" s="15"/>
    </row>
    <row r="2373" spans="4:31" x14ac:dyDescent="0.25">
      <c r="D2373"/>
      <c r="E2373"/>
      <c r="AE2373" s="15"/>
    </row>
    <row r="2374" spans="4:31" x14ac:dyDescent="0.25">
      <c r="D2374"/>
      <c r="E2374"/>
      <c r="AE2374" s="15"/>
    </row>
    <row r="2375" spans="4:31" x14ac:dyDescent="0.25">
      <c r="D2375"/>
      <c r="E2375"/>
      <c r="AE2375" s="15"/>
    </row>
    <row r="2376" spans="4:31" x14ac:dyDescent="0.25">
      <c r="D2376"/>
      <c r="E2376"/>
      <c r="AE2376" s="15"/>
    </row>
    <row r="2377" spans="4:31" x14ac:dyDescent="0.25">
      <c r="D2377"/>
      <c r="E2377"/>
      <c r="AE2377" s="15"/>
    </row>
    <row r="2378" spans="4:31" x14ac:dyDescent="0.25">
      <c r="D2378"/>
      <c r="E2378"/>
      <c r="AE2378" s="15"/>
    </row>
    <row r="2379" spans="4:31" x14ac:dyDescent="0.25">
      <c r="D2379"/>
      <c r="E2379"/>
      <c r="AE2379" s="15"/>
    </row>
    <row r="2380" spans="4:31" x14ac:dyDescent="0.25">
      <c r="D2380"/>
      <c r="E2380"/>
      <c r="AE2380" s="15"/>
    </row>
    <row r="2381" spans="4:31" x14ac:dyDescent="0.25">
      <c r="D2381"/>
      <c r="E2381"/>
      <c r="AE2381" s="15"/>
    </row>
    <row r="2382" spans="4:31" x14ac:dyDescent="0.25">
      <c r="D2382"/>
      <c r="E2382"/>
      <c r="AE2382" s="15"/>
    </row>
    <row r="2383" spans="4:31" x14ac:dyDescent="0.25">
      <c r="D2383"/>
      <c r="E2383"/>
      <c r="AE2383" s="15"/>
    </row>
    <row r="2384" spans="4:31" x14ac:dyDescent="0.25">
      <c r="D2384"/>
      <c r="E2384"/>
      <c r="AE2384" s="15"/>
    </row>
    <row r="2385" spans="4:31" x14ac:dyDescent="0.25">
      <c r="D2385"/>
      <c r="E2385"/>
      <c r="AE2385" s="15"/>
    </row>
    <row r="2386" spans="4:31" x14ac:dyDescent="0.25">
      <c r="D2386"/>
      <c r="E2386"/>
      <c r="AE2386" s="15"/>
    </row>
    <row r="2387" spans="4:31" x14ac:dyDescent="0.25">
      <c r="D2387"/>
      <c r="E2387"/>
      <c r="AE2387" s="15"/>
    </row>
    <row r="2388" spans="4:31" x14ac:dyDescent="0.25">
      <c r="D2388"/>
      <c r="E2388"/>
      <c r="AE2388" s="15"/>
    </row>
    <row r="2389" spans="4:31" x14ac:dyDescent="0.25">
      <c r="D2389"/>
      <c r="E2389"/>
      <c r="AE2389" s="15"/>
    </row>
    <row r="2390" spans="4:31" x14ac:dyDescent="0.25">
      <c r="D2390"/>
      <c r="E2390"/>
      <c r="AE2390" s="15"/>
    </row>
    <row r="2391" spans="4:31" x14ac:dyDescent="0.25">
      <c r="D2391"/>
      <c r="E2391"/>
      <c r="AE2391" s="15"/>
    </row>
    <row r="2392" spans="4:31" x14ac:dyDescent="0.25">
      <c r="D2392"/>
      <c r="E2392"/>
      <c r="AE2392" s="15"/>
    </row>
    <row r="2393" spans="4:31" x14ac:dyDescent="0.25">
      <c r="D2393"/>
      <c r="E2393"/>
      <c r="AE2393" s="15"/>
    </row>
    <row r="2394" spans="4:31" x14ac:dyDescent="0.25">
      <c r="D2394"/>
      <c r="E2394"/>
      <c r="AE2394" s="15"/>
    </row>
    <row r="2395" spans="4:31" x14ac:dyDescent="0.25">
      <c r="D2395"/>
      <c r="E2395"/>
      <c r="AE2395" s="15"/>
    </row>
    <row r="2396" spans="4:31" x14ac:dyDescent="0.25">
      <c r="D2396"/>
      <c r="E2396"/>
      <c r="AE2396" s="15"/>
    </row>
    <row r="2397" spans="4:31" x14ac:dyDescent="0.25">
      <c r="D2397"/>
      <c r="E2397"/>
      <c r="AE2397" s="15"/>
    </row>
    <row r="2398" spans="4:31" x14ac:dyDescent="0.25">
      <c r="D2398"/>
      <c r="E2398"/>
      <c r="AE2398" s="15"/>
    </row>
    <row r="2399" spans="4:31" x14ac:dyDescent="0.25">
      <c r="D2399"/>
      <c r="E2399"/>
      <c r="AE2399" s="15"/>
    </row>
    <row r="2400" spans="4:31" x14ac:dyDescent="0.25">
      <c r="D2400"/>
      <c r="E2400"/>
      <c r="AE2400" s="15"/>
    </row>
    <row r="2401" spans="4:31" x14ac:dyDescent="0.25">
      <c r="D2401"/>
      <c r="E2401"/>
      <c r="AE2401" s="15"/>
    </row>
    <row r="2402" spans="4:31" x14ac:dyDescent="0.25">
      <c r="D2402"/>
      <c r="E2402"/>
      <c r="AE2402" s="15"/>
    </row>
    <row r="2403" spans="4:31" x14ac:dyDescent="0.25">
      <c r="D2403"/>
      <c r="E2403"/>
      <c r="AE2403" s="15"/>
    </row>
    <row r="2404" spans="4:31" x14ac:dyDescent="0.25">
      <c r="D2404"/>
      <c r="E2404"/>
      <c r="AE2404" s="15"/>
    </row>
    <row r="2405" spans="4:31" x14ac:dyDescent="0.25">
      <c r="D2405"/>
      <c r="E2405"/>
      <c r="AE2405" s="15"/>
    </row>
    <row r="2406" spans="4:31" x14ac:dyDescent="0.25">
      <c r="D2406"/>
      <c r="E2406"/>
      <c r="AE2406" s="15"/>
    </row>
    <row r="2407" spans="4:31" x14ac:dyDescent="0.25">
      <c r="D2407"/>
      <c r="E2407"/>
      <c r="AE2407" s="15"/>
    </row>
    <row r="2408" spans="4:31" x14ac:dyDescent="0.25">
      <c r="D2408"/>
      <c r="E2408"/>
      <c r="AE2408" s="15"/>
    </row>
    <row r="2409" spans="4:31" x14ac:dyDescent="0.25">
      <c r="D2409"/>
      <c r="E2409"/>
      <c r="AE2409" s="15"/>
    </row>
    <row r="2410" spans="4:31" x14ac:dyDescent="0.25">
      <c r="D2410"/>
      <c r="E2410"/>
      <c r="AE2410" s="15"/>
    </row>
    <row r="2411" spans="4:31" x14ac:dyDescent="0.25">
      <c r="D2411"/>
      <c r="E2411"/>
      <c r="AE2411" s="15"/>
    </row>
    <row r="2412" spans="4:31" x14ac:dyDescent="0.25">
      <c r="D2412"/>
      <c r="E2412"/>
      <c r="AE2412" s="15"/>
    </row>
    <row r="2413" spans="4:31" x14ac:dyDescent="0.25">
      <c r="D2413"/>
      <c r="E2413"/>
      <c r="AE2413" s="15"/>
    </row>
    <row r="2414" spans="4:31" x14ac:dyDescent="0.25">
      <c r="D2414"/>
      <c r="E2414"/>
      <c r="AE2414" s="15"/>
    </row>
    <row r="2415" spans="4:31" x14ac:dyDescent="0.25">
      <c r="D2415"/>
      <c r="E2415"/>
      <c r="AE2415" s="15"/>
    </row>
    <row r="2416" spans="4:31" x14ac:dyDescent="0.25">
      <c r="D2416"/>
      <c r="E2416"/>
      <c r="AE2416" s="15"/>
    </row>
    <row r="2417" spans="4:31" x14ac:dyDescent="0.25">
      <c r="D2417"/>
      <c r="E2417"/>
      <c r="AE2417" s="15"/>
    </row>
    <row r="2418" spans="4:31" x14ac:dyDescent="0.25">
      <c r="D2418"/>
      <c r="E2418"/>
      <c r="AE2418" s="15"/>
    </row>
    <row r="2419" spans="4:31" x14ac:dyDescent="0.25">
      <c r="D2419"/>
      <c r="E2419"/>
      <c r="AE2419" s="15"/>
    </row>
    <row r="2420" spans="4:31" x14ac:dyDescent="0.25">
      <c r="D2420"/>
      <c r="E2420"/>
      <c r="AE2420" s="15"/>
    </row>
    <row r="2421" spans="4:31" x14ac:dyDescent="0.25">
      <c r="D2421"/>
      <c r="E2421"/>
      <c r="AE2421" s="15"/>
    </row>
    <row r="2422" spans="4:31" x14ac:dyDescent="0.25">
      <c r="D2422"/>
      <c r="E2422"/>
      <c r="AE2422" s="15"/>
    </row>
    <row r="2423" spans="4:31" x14ac:dyDescent="0.25">
      <c r="D2423"/>
      <c r="E2423"/>
      <c r="AE2423" s="15"/>
    </row>
    <row r="2424" spans="4:31" x14ac:dyDescent="0.25">
      <c r="D2424"/>
      <c r="E2424"/>
      <c r="AE2424" s="15"/>
    </row>
    <row r="2425" spans="4:31" x14ac:dyDescent="0.25">
      <c r="D2425"/>
      <c r="E2425"/>
      <c r="AE2425" s="15"/>
    </row>
    <row r="2426" spans="4:31" x14ac:dyDescent="0.25">
      <c r="D2426"/>
      <c r="E2426"/>
      <c r="AE2426" s="15"/>
    </row>
    <row r="2427" spans="4:31" x14ac:dyDescent="0.25">
      <c r="D2427"/>
      <c r="E2427"/>
      <c r="AE2427" s="15"/>
    </row>
    <row r="2428" spans="4:31" x14ac:dyDescent="0.25">
      <c r="D2428"/>
      <c r="E2428"/>
      <c r="AE2428" s="15"/>
    </row>
    <row r="2429" spans="4:31" x14ac:dyDescent="0.25">
      <c r="D2429"/>
      <c r="E2429"/>
      <c r="AE2429" s="15"/>
    </row>
    <row r="2430" spans="4:31" x14ac:dyDescent="0.25">
      <c r="D2430"/>
      <c r="E2430"/>
      <c r="AE2430" s="15"/>
    </row>
    <row r="2431" spans="4:31" x14ac:dyDescent="0.25">
      <c r="D2431"/>
      <c r="E2431"/>
      <c r="AE2431" s="15"/>
    </row>
    <row r="2432" spans="4:31" x14ac:dyDescent="0.25">
      <c r="D2432"/>
      <c r="E2432"/>
      <c r="AE2432" s="15"/>
    </row>
    <row r="2433" spans="4:31" x14ac:dyDescent="0.25">
      <c r="D2433"/>
      <c r="E2433"/>
      <c r="AE2433" s="15"/>
    </row>
    <row r="2434" spans="4:31" x14ac:dyDescent="0.25">
      <c r="D2434"/>
      <c r="E2434"/>
      <c r="AE2434" s="15"/>
    </row>
    <row r="2435" spans="4:31" x14ac:dyDescent="0.25">
      <c r="D2435"/>
      <c r="E2435"/>
      <c r="AE2435" s="15"/>
    </row>
    <row r="2436" spans="4:31" x14ac:dyDescent="0.25">
      <c r="D2436"/>
      <c r="E2436"/>
      <c r="AE2436" s="15"/>
    </row>
    <row r="2437" spans="4:31" x14ac:dyDescent="0.25">
      <c r="D2437"/>
      <c r="E2437"/>
      <c r="AE2437" s="15"/>
    </row>
    <row r="2438" spans="4:31" x14ac:dyDescent="0.25">
      <c r="D2438"/>
      <c r="E2438"/>
      <c r="AE2438" s="15"/>
    </row>
    <row r="2439" spans="4:31" x14ac:dyDescent="0.25">
      <c r="D2439"/>
      <c r="E2439"/>
      <c r="AE2439" s="15"/>
    </row>
    <row r="2440" spans="4:31" x14ac:dyDescent="0.25">
      <c r="D2440"/>
      <c r="E2440"/>
      <c r="AE2440" s="15"/>
    </row>
    <row r="2441" spans="4:31" x14ac:dyDescent="0.25">
      <c r="D2441"/>
      <c r="E2441"/>
      <c r="AE2441" s="15"/>
    </row>
    <row r="2442" spans="4:31" x14ac:dyDescent="0.25">
      <c r="D2442"/>
      <c r="E2442"/>
      <c r="AE2442" s="15"/>
    </row>
    <row r="2443" spans="4:31" x14ac:dyDescent="0.25">
      <c r="D2443"/>
      <c r="E2443"/>
      <c r="AE2443" s="15"/>
    </row>
    <row r="2444" spans="4:31" x14ac:dyDescent="0.25">
      <c r="D2444"/>
      <c r="E2444"/>
      <c r="AE2444" s="15"/>
    </row>
    <row r="2445" spans="4:31" x14ac:dyDescent="0.25">
      <c r="D2445"/>
      <c r="E2445"/>
      <c r="AE2445" s="15"/>
    </row>
    <row r="2446" spans="4:31" x14ac:dyDescent="0.25">
      <c r="D2446"/>
      <c r="E2446"/>
      <c r="AE2446" s="15"/>
    </row>
    <row r="2447" spans="4:31" x14ac:dyDescent="0.25">
      <c r="D2447"/>
      <c r="E2447"/>
      <c r="AE2447" s="15"/>
    </row>
    <row r="2448" spans="4:31" x14ac:dyDescent="0.25">
      <c r="D2448"/>
      <c r="E2448"/>
      <c r="AE2448" s="15"/>
    </row>
    <row r="2449" spans="4:31" x14ac:dyDescent="0.25">
      <c r="D2449"/>
      <c r="E2449"/>
      <c r="AE2449" s="15"/>
    </row>
    <row r="2450" spans="4:31" x14ac:dyDescent="0.25">
      <c r="D2450"/>
      <c r="E2450"/>
      <c r="AE2450" s="15"/>
    </row>
    <row r="2451" spans="4:31" x14ac:dyDescent="0.25">
      <c r="D2451"/>
      <c r="E2451"/>
      <c r="AE2451" s="15"/>
    </row>
    <row r="2452" spans="4:31" x14ac:dyDescent="0.25">
      <c r="D2452"/>
      <c r="E2452"/>
      <c r="AE2452" s="15"/>
    </row>
    <row r="2453" spans="4:31" x14ac:dyDescent="0.25">
      <c r="D2453"/>
      <c r="E2453"/>
      <c r="AE2453" s="15"/>
    </row>
    <row r="2454" spans="4:31" x14ac:dyDescent="0.25">
      <c r="D2454"/>
      <c r="E2454"/>
      <c r="AE2454" s="15"/>
    </row>
    <row r="2455" spans="4:31" x14ac:dyDescent="0.25">
      <c r="D2455"/>
      <c r="E2455"/>
      <c r="AE2455" s="15"/>
    </row>
    <row r="2456" spans="4:31" x14ac:dyDescent="0.25">
      <c r="D2456"/>
      <c r="E2456"/>
      <c r="AE2456" s="15"/>
    </row>
    <row r="2457" spans="4:31" x14ac:dyDescent="0.25">
      <c r="D2457"/>
      <c r="E2457"/>
      <c r="AE2457" s="15"/>
    </row>
    <row r="2458" spans="4:31" x14ac:dyDescent="0.25">
      <c r="D2458"/>
      <c r="E2458"/>
      <c r="AE2458" s="15"/>
    </row>
    <row r="2459" spans="4:31" x14ac:dyDescent="0.25">
      <c r="D2459"/>
      <c r="E2459"/>
      <c r="AE2459" s="15"/>
    </row>
    <row r="2460" spans="4:31" x14ac:dyDescent="0.25">
      <c r="D2460"/>
      <c r="E2460"/>
      <c r="AE2460" s="15"/>
    </row>
    <row r="2461" spans="4:31" x14ac:dyDescent="0.25">
      <c r="D2461"/>
      <c r="E2461"/>
      <c r="AE2461" s="15"/>
    </row>
    <row r="2462" spans="4:31" x14ac:dyDescent="0.25">
      <c r="D2462"/>
      <c r="E2462"/>
      <c r="AE2462" s="15"/>
    </row>
    <row r="2463" spans="4:31" x14ac:dyDescent="0.25">
      <c r="D2463"/>
      <c r="E2463"/>
      <c r="AE2463" s="15"/>
    </row>
    <row r="2464" spans="4:31" x14ac:dyDescent="0.25">
      <c r="D2464"/>
      <c r="E2464"/>
      <c r="AE2464" s="15"/>
    </row>
    <row r="2465" spans="4:31" x14ac:dyDescent="0.25">
      <c r="D2465"/>
      <c r="E2465"/>
      <c r="AE2465" s="15"/>
    </row>
    <row r="2466" spans="4:31" x14ac:dyDescent="0.25">
      <c r="D2466"/>
      <c r="E2466"/>
      <c r="AE2466" s="15"/>
    </row>
    <row r="2467" spans="4:31" x14ac:dyDescent="0.25">
      <c r="D2467"/>
      <c r="E2467"/>
      <c r="AE2467" s="15"/>
    </row>
    <row r="2468" spans="4:31" x14ac:dyDescent="0.25">
      <c r="D2468"/>
      <c r="E2468"/>
      <c r="AE2468" s="15"/>
    </row>
    <row r="2469" spans="4:31" x14ac:dyDescent="0.25">
      <c r="D2469"/>
      <c r="E2469"/>
      <c r="AE2469" s="15"/>
    </row>
    <row r="2470" spans="4:31" x14ac:dyDescent="0.25">
      <c r="D2470"/>
      <c r="E2470"/>
      <c r="AE2470" s="15"/>
    </row>
    <row r="2471" spans="4:31" x14ac:dyDescent="0.25">
      <c r="D2471"/>
      <c r="E2471"/>
      <c r="AE2471" s="15"/>
    </row>
    <row r="2472" spans="4:31" x14ac:dyDescent="0.25">
      <c r="D2472"/>
      <c r="E2472"/>
      <c r="AE2472" s="15"/>
    </row>
    <row r="2473" spans="4:31" x14ac:dyDescent="0.25">
      <c r="D2473"/>
      <c r="E2473"/>
      <c r="AE2473" s="15"/>
    </row>
    <row r="2474" spans="4:31" x14ac:dyDescent="0.25">
      <c r="D2474"/>
      <c r="E2474"/>
      <c r="AE2474" s="15"/>
    </row>
    <row r="2475" spans="4:31" x14ac:dyDescent="0.25">
      <c r="D2475"/>
      <c r="E2475"/>
      <c r="AE2475" s="15"/>
    </row>
    <row r="2476" spans="4:31" x14ac:dyDescent="0.25">
      <c r="D2476"/>
      <c r="E2476"/>
      <c r="AE2476" s="15"/>
    </row>
    <row r="2477" spans="4:31" x14ac:dyDescent="0.25">
      <c r="D2477"/>
      <c r="E2477"/>
      <c r="AE2477" s="15"/>
    </row>
    <row r="2478" spans="4:31" x14ac:dyDescent="0.25">
      <c r="D2478"/>
      <c r="E2478"/>
      <c r="AE2478" s="15"/>
    </row>
    <row r="2479" spans="4:31" x14ac:dyDescent="0.25">
      <c r="D2479"/>
      <c r="E2479"/>
      <c r="AE2479" s="15"/>
    </row>
    <row r="2480" spans="4:31" x14ac:dyDescent="0.25">
      <c r="D2480"/>
      <c r="E2480"/>
      <c r="AE2480" s="15"/>
    </row>
    <row r="2481" spans="4:31" x14ac:dyDescent="0.25">
      <c r="D2481"/>
      <c r="E2481"/>
      <c r="AE2481" s="15"/>
    </row>
    <row r="2482" spans="4:31" x14ac:dyDescent="0.25">
      <c r="D2482"/>
      <c r="E2482"/>
      <c r="AE2482" s="15"/>
    </row>
    <row r="2483" spans="4:31" x14ac:dyDescent="0.25">
      <c r="D2483"/>
      <c r="E2483"/>
      <c r="AE2483" s="15"/>
    </row>
    <row r="2484" spans="4:31" x14ac:dyDescent="0.25">
      <c r="D2484"/>
      <c r="E2484"/>
      <c r="AE2484" s="15"/>
    </row>
    <row r="2485" spans="4:31" x14ac:dyDescent="0.25">
      <c r="D2485"/>
      <c r="E2485"/>
      <c r="AE2485" s="15"/>
    </row>
    <row r="2486" spans="4:31" x14ac:dyDescent="0.25">
      <c r="D2486"/>
      <c r="E2486"/>
      <c r="AE2486" s="15"/>
    </row>
    <row r="2487" spans="4:31" x14ac:dyDescent="0.25">
      <c r="D2487"/>
      <c r="E2487"/>
      <c r="AE2487" s="15"/>
    </row>
    <row r="2488" spans="4:31" x14ac:dyDescent="0.25">
      <c r="D2488"/>
      <c r="E2488"/>
      <c r="AE2488" s="15"/>
    </row>
    <row r="2489" spans="4:31" x14ac:dyDescent="0.25">
      <c r="D2489"/>
      <c r="E2489"/>
      <c r="AE2489" s="15"/>
    </row>
    <row r="2490" spans="4:31" x14ac:dyDescent="0.25">
      <c r="D2490"/>
      <c r="E2490"/>
      <c r="AE2490" s="15"/>
    </row>
    <row r="2491" spans="4:31" x14ac:dyDescent="0.25">
      <c r="D2491"/>
      <c r="E2491"/>
      <c r="AE2491" s="15"/>
    </row>
    <row r="2492" spans="4:31" x14ac:dyDescent="0.25">
      <c r="D2492"/>
      <c r="E2492"/>
      <c r="AE2492" s="15"/>
    </row>
    <row r="2493" spans="4:31" x14ac:dyDescent="0.25">
      <c r="D2493"/>
      <c r="E2493"/>
      <c r="AE2493" s="15"/>
    </row>
    <row r="2494" spans="4:31" x14ac:dyDescent="0.25">
      <c r="D2494"/>
      <c r="E2494"/>
      <c r="AE2494" s="15"/>
    </row>
    <row r="2495" spans="4:31" x14ac:dyDescent="0.25">
      <c r="D2495"/>
      <c r="E2495"/>
      <c r="AE2495" s="15"/>
    </row>
    <row r="2496" spans="4:31" x14ac:dyDescent="0.25">
      <c r="D2496"/>
      <c r="E2496"/>
      <c r="AE2496" s="15"/>
    </row>
    <row r="2497" spans="4:31" x14ac:dyDescent="0.25">
      <c r="D2497"/>
      <c r="E2497"/>
      <c r="AE2497" s="15"/>
    </row>
    <row r="2498" spans="4:31" x14ac:dyDescent="0.25">
      <c r="D2498"/>
      <c r="E2498"/>
      <c r="AE2498" s="15"/>
    </row>
    <row r="2499" spans="4:31" x14ac:dyDescent="0.25">
      <c r="D2499"/>
      <c r="E2499"/>
      <c r="AE2499" s="15"/>
    </row>
    <row r="2500" spans="4:31" x14ac:dyDescent="0.25">
      <c r="D2500"/>
      <c r="E2500"/>
      <c r="AE2500" s="15"/>
    </row>
    <row r="2501" spans="4:31" x14ac:dyDescent="0.25">
      <c r="D2501"/>
      <c r="E2501"/>
      <c r="AE2501" s="15"/>
    </row>
    <row r="2502" spans="4:31" x14ac:dyDescent="0.25">
      <c r="D2502"/>
      <c r="E2502"/>
      <c r="AE2502" s="15"/>
    </row>
    <row r="2503" spans="4:31" x14ac:dyDescent="0.25">
      <c r="D2503"/>
      <c r="E2503"/>
      <c r="AE2503" s="15"/>
    </row>
    <row r="2504" spans="4:31" x14ac:dyDescent="0.25">
      <c r="D2504"/>
      <c r="E2504"/>
      <c r="AE2504" s="15"/>
    </row>
    <row r="2505" spans="4:31" x14ac:dyDescent="0.25">
      <c r="D2505"/>
      <c r="E2505"/>
      <c r="AE2505" s="15"/>
    </row>
    <row r="2506" spans="4:31" x14ac:dyDescent="0.25">
      <c r="D2506"/>
      <c r="E2506"/>
      <c r="AE2506" s="15"/>
    </row>
    <row r="2507" spans="4:31" x14ac:dyDescent="0.25">
      <c r="D2507"/>
      <c r="E2507"/>
      <c r="AE2507" s="15"/>
    </row>
    <row r="2508" spans="4:31" x14ac:dyDescent="0.25">
      <c r="D2508"/>
      <c r="E2508"/>
      <c r="AE2508" s="15"/>
    </row>
    <row r="2509" spans="4:31" x14ac:dyDescent="0.25">
      <c r="D2509"/>
      <c r="E2509"/>
      <c r="AE2509" s="15"/>
    </row>
    <row r="2510" spans="4:31" x14ac:dyDescent="0.25">
      <c r="D2510"/>
      <c r="E2510"/>
      <c r="AE2510" s="15"/>
    </row>
    <row r="2511" spans="4:31" x14ac:dyDescent="0.25">
      <c r="D2511"/>
      <c r="E2511"/>
      <c r="AE2511" s="15"/>
    </row>
    <row r="2512" spans="4:31" x14ac:dyDescent="0.25">
      <c r="D2512"/>
      <c r="E2512"/>
      <c r="AE2512" s="15"/>
    </row>
    <row r="2513" spans="4:31" x14ac:dyDescent="0.25">
      <c r="D2513"/>
      <c r="E2513"/>
      <c r="AE2513" s="15"/>
    </row>
    <row r="2514" spans="4:31" x14ac:dyDescent="0.25">
      <c r="D2514"/>
      <c r="E2514"/>
      <c r="AE2514" s="15"/>
    </row>
    <row r="2515" spans="4:31" x14ac:dyDescent="0.25">
      <c r="D2515"/>
      <c r="E2515"/>
      <c r="AE2515" s="15"/>
    </row>
    <row r="2516" spans="4:31" x14ac:dyDescent="0.25">
      <c r="D2516"/>
      <c r="E2516"/>
      <c r="AE2516" s="15"/>
    </row>
    <row r="2517" spans="4:31" x14ac:dyDescent="0.25">
      <c r="D2517"/>
      <c r="E2517"/>
      <c r="AE2517" s="15"/>
    </row>
    <row r="2518" spans="4:31" x14ac:dyDescent="0.25">
      <c r="D2518"/>
      <c r="E2518"/>
      <c r="AE2518" s="15"/>
    </row>
    <row r="2519" spans="4:31" x14ac:dyDescent="0.25">
      <c r="D2519"/>
      <c r="E2519"/>
      <c r="AE2519" s="15"/>
    </row>
    <row r="2520" spans="4:31" x14ac:dyDescent="0.25">
      <c r="D2520"/>
      <c r="E2520"/>
      <c r="AE2520" s="15"/>
    </row>
    <row r="2521" spans="4:31" x14ac:dyDescent="0.25">
      <c r="D2521"/>
      <c r="E2521"/>
      <c r="AE2521" s="15"/>
    </row>
    <row r="2522" spans="4:31" x14ac:dyDescent="0.25">
      <c r="D2522"/>
      <c r="E2522"/>
      <c r="AE2522" s="15"/>
    </row>
    <row r="2523" spans="4:31" x14ac:dyDescent="0.25">
      <c r="D2523"/>
      <c r="E2523"/>
      <c r="AE2523" s="15"/>
    </row>
    <row r="2524" spans="4:31" x14ac:dyDescent="0.25">
      <c r="D2524"/>
      <c r="E2524"/>
      <c r="AE2524" s="15"/>
    </row>
    <row r="2525" spans="4:31" x14ac:dyDescent="0.25">
      <c r="D2525"/>
      <c r="E2525"/>
      <c r="AE2525" s="15"/>
    </row>
    <row r="2526" spans="4:31" x14ac:dyDescent="0.25">
      <c r="D2526"/>
      <c r="E2526"/>
      <c r="AE2526" s="15"/>
    </row>
    <row r="2527" spans="4:31" x14ac:dyDescent="0.25">
      <c r="D2527"/>
      <c r="E2527"/>
      <c r="AE2527" s="15"/>
    </row>
    <row r="2528" spans="4:31" x14ac:dyDescent="0.25">
      <c r="D2528"/>
      <c r="E2528"/>
      <c r="AE2528" s="15"/>
    </row>
    <row r="2529" spans="4:31" x14ac:dyDescent="0.25">
      <c r="D2529"/>
      <c r="E2529"/>
      <c r="AE2529" s="15"/>
    </row>
    <row r="2530" spans="4:31" x14ac:dyDescent="0.25">
      <c r="D2530"/>
      <c r="E2530"/>
      <c r="AE2530" s="15"/>
    </row>
    <row r="2531" spans="4:31" x14ac:dyDescent="0.25">
      <c r="D2531"/>
      <c r="E2531"/>
      <c r="AE2531" s="15"/>
    </row>
    <row r="2532" spans="4:31" x14ac:dyDescent="0.25">
      <c r="D2532"/>
      <c r="E2532"/>
      <c r="AE2532" s="15"/>
    </row>
    <row r="2533" spans="4:31" x14ac:dyDescent="0.25">
      <c r="D2533"/>
      <c r="E2533"/>
      <c r="AE2533" s="15"/>
    </row>
    <row r="2534" spans="4:31" x14ac:dyDescent="0.25">
      <c r="D2534"/>
      <c r="E2534"/>
      <c r="AE2534" s="15"/>
    </row>
    <row r="2535" spans="4:31" x14ac:dyDescent="0.25">
      <c r="D2535"/>
      <c r="E2535"/>
      <c r="AE2535" s="15"/>
    </row>
    <row r="2536" spans="4:31" x14ac:dyDescent="0.25">
      <c r="D2536"/>
      <c r="E2536"/>
      <c r="AE2536" s="15"/>
    </row>
    <row r="2537" spans="4:31" x14ac:dyDescent="0.25">
      <c r="D2537"/>
      <c r="E2537"/>
      <c r="AE2537" s="15"/>
    </row>
    <row r="2538" spans="4:31" x14ac:dyDescent="0.25">
      <c r="D2538"/>
      <c r="E2538"/>
      <c r="AE2538" s="15"/>
    </row>
    <row r="2539" spans="4:31" x14ac:dyDescent="0.25">
      <c r="D2539"/>
      <c r="E2539"/>
      <c r="AE2539" s="15"/>
    </row>
    <row r="2540" spans="4:31" x14ac:dyDescent="0.25">
      <c r="D2540"/>
      <c r="E2540"/>
      <c r="AE2540" s="15"/>
    </row>
    <row r="2541" spans="4:31" x14ac:dyDescent="0.25">
      <c r="D2541"/>
      <c r="E2541"/>
      <c r="AE2541" s="15"/>
    </row>
    <row r="2542" spans="4:31" x14ac:dyDescent="0.25">
      <c r="D2542"/>
      <c r="E2542"/>
      <c r="AE2542" s="15"/>
    </row>
    <row r="2543" spans="4:31" x14ac:dyDescent="0.25">
      <c r="D2543"/>
      <c r="E2543"/>
      <c r="AE2543" s="15"/>
    </row>
    <row r="2544" spans="4:31" x14ac:dyDescent="0.25">
      <c r="D2544"/>
      <c r="E2544"/>
      <c r="AE2544" s="15"/>
    </row>
    <row r="2545" spans="4:31" x14ac:dyDescent="0.25">
      <c r="D2545"/>
      <c r="E2545"/>
      <c r="AE2545" s="15"/>
    </row>
    <row r="2546" spans="4:31" x14ac:dyDescent="0.25">
      <c r="D2546"/>
      <c r="E2546"/>
      <c r="AE2546" s="15"/>
    </row>
    <row r="2547" spans="4:31" x14ac:dyDescent="0.25">
      <c r="D2547"/>
      <c r="E2547"/>
      <c r="AE2547" s="15"/>
    </row>
    <row r="2548" spans="4:31" x14ac:dyDescent="0.25">
      <c r="D2548"/>
      <c r="E2548"/>
      <c r="AE2548" s="15"/>
    </row>
    <row r="2549" spans="4:31" x14ac:dyDescent="0.25">
      <c r="D2549"/>
      <c r="E2549"/>
      <c r="AE2549" s="15"/>
    </row>
    <row r="2550" spans="4:31" x14ac:dyDescent="0.25">
      <c r="D2550"/>
      <c r="E2550"/>
      <c r="AE2550" s="15"/>
    </row>
    <row r="2551" spans="4:31" x14ac:dyDescent="0.25">
      <c r="D2551"/>
      <c r="E2551"/>
      <c r="AE2551" s="15"/>
    </row>
    <row r="2552" spans="4:31" x14ac:dyDescent="0.25">
      <c r="D2552"/>
      <c r="E2552"/>
      <c r="AE2552" s="15"/>
    </row>
    <row r="2553" spans="4:31" x14ac:dyDescent="0.25">
      <c r="D2553"/>
      <c r="E2553"/>
      <c r="AE2553" s="15"/>
    </row>
    <row r="2554" spans="4:31" x14ac:dyDescent="0.25">
      <c r="D2554"/>
      <c r="E2554"/>
      <c r="AE2554" s="15"/>
    </row>
    <row r="2555" spans="4:31" x14ac:dyDescent="0.25">
      <c r="D2555"/>
      <c r="E2555"/>
      <c r="AE2555" s="15"/>
    </row>
    <row r="2556" spans="4:31" x14ac:dyDescent="0.25">
      <c r="D2556"/>
      <c r="E2556"/>
      <c r="AE2556" s="15"/>
    </row>
    <row r="2557" spans="4:31" x14ac:dyDescent="0.25">
      <c r="D2557"/>
      <c r="E2557"/>
      <c r="AE2557" s="15"/>
    </row>
    <row r="2558" spans="4:31" x14ac:dyDescent="0.25">
      <c r="D2558"/>
      <c r="E2558"/>
      <c r="AE2558" s="15"/>
    </row>
    <row r="2559" spans="4:31" x14ac:dyDescent="0.25">
      <c r="D2559"/>
      <c r="E2559"/>
      <c r="AE2559" s="15"/>
    </row>
    <row r="2560" spans="4:31" x14ac:dyDescent="0.25">
      <c r="D2560"/>
      <c r="E2560"/>
      <c r="AE2560" s="15"/>
    </row>
    <row r="2561" spans="4:31" x14ac:dyDescent="0.25">
      <c r="D2561"/>
      <c r="E2561"/>
      <c r="AE2561" s="15"/>
    </row>
    <row r="2562" spans="4:31" x14ac:dyDescent="0.25">
      <c r="D2562"/>
      <c r="E2562"/>
      <c r="AE2562" s="15"/>
    </row>
    <row r="2563" spans="4:31" x14ac:dyDescent="0.25">
      <c r="D2563"/>
      <c r="E2563"/>
      <c r="AE2563" s="15"/>
    </row>
    <row r="2564" spans="4:31" x14ac:dyDescent="0.25">
      <c r="D2564"/>
      <c r="E2564"/>
      <c r="AE2564" s="15"/>
    </row>
    <row r="2565" spans="4:31" x14ac:dyDescent="0.25">
      <c r="D2565"/>
      <c r="E2565"/>
      <c r="AE2565" s="15"/>
    </row>
    <row r="2566" spans="4:31" x14ac:dyDescent="0.25">
      <c r="D2566"/>
      <c r="E2566"/>
      <c r="AE2566" s="15"/>
    </row>
    <row r="2567" spans="4:31" x14ac:dyDescent="0.25">
      <c r="D2567"/>
      <c r="E2567"/>
      <c r="AE2567" s="15"/>
    </row>
    <row r="2568" spans="4:31" x14ac:dyDescent="0.25">
      <c r="D2568"/>
      <c r="E2568"/>
      <c r="AE2568" s="15"/>
    </row>
    <row r="2569" spans="4:31" x14ac:dyDescent="0.25">
      <c r="D2569"/>
      <c r="E2569"/>
      <c r="AE2569" s="15"/>
    </row>
    <row r="2570" spans="4:31" x14ac:dyDescent="0.25">
      <c r="D2570"/>
      <c r="E2570"/>
      <c r="AE2570" s="15"/>
    </row>
    <row r="2571" spans="4:31" x14ac:dyDescent="0.25">
      <c r="D2571"/>
      <c r="E2571"/>
      <c r="AE2571" s="15"/>
    </row>
    <row r="2572" spans="4:31" x14ac:dyDescent="0.25">
      <c r="D2572"/>
      <c r="E2572"/>
      <c r="AE2572" s="15"/>
    </row>
    <row r="2573" spans="4:31" x14ac:dyDescent="0.25">
      <c r="D2573"/>
      <c r="E2573"/>
      <c r="AE2573" s="15"/>
    </row>
    <row r="2574" spans="4:31" x14ac:dyDescent="0.25">
      <c r="D2574"/>
      <c r="E2574"/>
      <c r="AE2574" s="15"/>
    </row>
    <row r="2575" spans="4:31" x14ac:dyDescent="0.25">
      <c r="D2575"/>
      <c r="E2575"/>
      <c r="AE2575" s="15"/>
    </row>
    <row r="2576" spans="4:31" x14ac:dyDescent="0.25">
      <c r="D2576"/>
      <c r="E2576"/>
      <c r="AE2576" s="15"/>
    </row>
    <row r="2577" spans="4:31" x14ac:dyDescent="0.25">
      <c r="D2577"/>
      <c r="E2577"/>
      <c r="AE2577" s="15"/>
    </row>
    <row r="2578" spans="4:31" x14ac:dyDescent="0.25">
      <c r="D2578"/>
      <c r="E2578"/>
      <c r="AE2578" s="15"/>
    </row>
    <row r="2579" spans="4:31" x14ac:dyDescent="0.25">
      <c r="D2579"/>
      <c r="E2579"/>
      <c r="AE2579" s="15"/>
    </row>
    <row r="2580" spans="4:31" x14ac:dyDescent="0.25">
      <c r="D2580"/>
      <c r="E2580"/>
      <c r="AE2580" s="15"/>
    </row>
    <row r="2581" spans="4:31" x14ac:dyDescent="0.25">
      <c r="D2581"/>
      <c r="E2581"/>
      <c r="AE2581" s="15"/>
    </row>
    <row r="2582" spans="4:31" x14ac:dyDescent="0.25">
      <c r="D2582"/>
      <c r="E2582"/>
      <c r="AE2582" s="15"/>
    </row>
    <row r="2583" spans="4:31" x14ac:dyDescent="0.25">
      <c r="D2583"/>
      <c r="E2583"/>
      <c r="AE2583" s="15"/>
    </row>
    <row r="2584" spans="4:31" x14ac:dyDescent="0.25">
      <c r="D2584"/>
      <c r="E2584"/>
      <c r="AE2584" s="15"/>
    </row>
    <row r="2585" spans="4:31" x14ac:dyDescent="0.25">
      <c r="D2585"/>
      <c r="E2585"/>
      <c r="AE2585" s="15"/>
    </row>
    <row r="2586" spans="4:31" x14ac:dyDescent="0.25">
      <c r="D2586"/>
      <c r="E2586"/>
      <c r="AE2586" s="15"/>
    </row>
    <row r="2587" spans="4:31" x14ac:dyDescent="0.25">
      <c r="D2587"/>
      <c r="E2587"/>
      <c r="AE2587" s="15"/>
    </row>
    <row r="2588" spans="4:31" x14ac:dyDescent="0.25">
      <c r="D2588"/>
      <c r="E2588"/>
      <c r="AE2588" s="15"/>
    </row>
    <row r="2589" spans="4:31" x14ac:dyDescent="0.25">
      <c r="D2589"/>
      <c r="E2589"/>
      <c r="AE2589" s="15"/>
    </row>
    <row r="2590" spans="4:31" x14ac:dyDescent="0.25">
      <c r="D2590"/>
      <c r="E2590"/>
      <c r="AE2590" s="15"/>
    </row>
    <row r="2591" spans="4:31" x14ac:dyDescent="0.25">
      <c r="D2591"/>
      <c r="E2591"/>
      <c r="AE2591" s="15"/>
    </row>
    <row r="2592" spans="4:31" x14ac:dyDescent="0.25">
      <c r="D2592"/>
      <c r="E2592"/>
      <c r="AE2592" s="15"/>
    </row>
    <row r="2593" spans="4:31" x14ac:dyDescent="0.25">
      <c r="D2593"/>
      <c r="E2593"/>
      <c r="AE2593" s="15"/>
    </row>
    <row r="2594" spans="4:31" x14ac:dyDescent="0.25">
      <c r="D2594"/>
      <c r="E2594"/>
      <c r="AE2594" s="15"/>
    </row>
    <row r="2595" spans="4:31" x14ac:dyDescent="0.25">
      <c r="D2595"/>
      <c r="E2595"/>
      <c r="AE2595" s="15"/>
    </row>
    <row r="2596" spans="4:31" x14ac:dyDescent="0.25">
      <c r="D2596"/>
      <c r="E2596"/>
      <c r="AE2596" s="15"/>
    </row>
    <row r="2597" spans="4:31" x14ac:dyDescent="0.25">
      <c r="D2597"/>
      <c r="E2597"/>
      <c r="AE2597" s="15"/>
    </row>
    <row r="2598" spans="4:31" x14ac:dyDescent="0.25">
      <c r="D2598"/>
      <c r="E2598"/>
      <c r="AE2598" s="15"/>
    </row>
    <row r="2599" spans="4:31" x14ac:dyDescent="0.25">
      <c r="D2599"/>
      <c r="E2599"/>
      <c r="AE2599" s="15"/>
    </row>
    <row r="2600" spans="4:31" x14ac:dyDescent="0.25">
      <c r="D2600"/>
      <c r="E2600"/>
      <c r="AE2600" s="15"/>
    </row>
    <row r="2601" spans="4:31" x14ac:dyDescent="0.25">
      <c r="D2601"/>
      <c r="E2601"/>
      <c r="AE2601" s="15"/>
    </row>
    <row r="2602" spans="4:31" x14ac:dyDescent="0.25">
      <c r="D2602"/>
      <c r="E2602"/>
      <c r="AE2602" s="15"/>
    </row>
    <row r="2603" spans="4:31" x14ac:dyDescent="0.25">
      <c r="D2603"/>
      <c r="E2603"/>
      <c r="AE2603" s="15"/>
    </row>
    <row r="2604" spans="4:31" x14ac:dyDescent="0.25">
      <c r="D2604"/>
      <c r="E2604"/>
      <c r="AE2604" s="15"/>
    </row>
    <row r="2605" spans="4:31" x14ac:dyDescent="0.25">
      <c r="D2605"/>
      <c r="E2605"/>
      <c r="AE2605" s="15"/>
    </row>
    <row r="2606" spans="4:31" x14ac:dyDescent="0.25">
      <c r="D2606"/>
      <c r="E2606"/>
      <c r="AE2606" s="15"/>
    </row>
    <row r="2607" spans="4:31" x14ac:dyDescent="0.25">
      <c r="D2607"/>
      <c r="E2607"/>
      <c r="AE2607" s="15"/>
    </row>
    <row r="2608" spans="4:31" x14ac:dyDescent="0.25">
      <c r="D2608"/>
      <c r="E2608"/>
      <c r="AE2608" s="15"/>
    </row>
    <row r="2609" spans="4:31" x14ac:dyDescent="0.25">
      <c r="D2609"/>
      <c r="E2609"/>
      <c r="AE2609" s="15"/>
    </row>
    <row r="2610" spans="4:31" x14ac:dyDescent="0.25">
      <c r="D2610"/>
      <c r="E2610"/>
      <c r="AE2610" s="15"/>
    </row>
    <row r="2611" spans="4:31" x14ac:dyDescent="0.25">
      <c r="D2611"/>
      <c r="E2611"/>
      <c r="AE2611" s="15"/>
    </row>
    <row r="2612" spans="4:31" x14ac:dyDescent="0.25">
      <c r="D2612"/>
      <c r="E2612"/>
      <c r="AE2612" s="15"/>
    </row>
    <row r="2613" spans="4:31" x14ac:dyDescent="0.25">
      <c r="D2613"/>
      <c r="E2613"/>
      <c r="AE2613" s="15"/>
    </row>
    <row r="2614" spans="4:31" x14ac:dyDescent="0.25">
      <c r="D2614"/>
      <c r="E2614"/>
      <c r="AE2614" s="15"/>
    </row>
    <row r="2615" spans="4:31" x14ac:dyDescent="0.25">
      <c r="D2615"/>
      <c r="E2615"/>
      <c r="AE2615" s="15"/>
    </row>
    <row r="2616" spans="4:31" x14ac:dyDescent="0.25">
      <c r="D2616"/>
      <c r="E2616"/>
      <c r="AE2616" s="15"/>
    </row>
    <row r="2617" spans="4:31" x14ac:dyDescent="0.25">
      <c r="D2617"/>
      <c r="E2617"/>
      <c r="AE2617" s="15"/>
    </row>
    <row r="2618" spans="4:31" x14ac:dyDescent="0.25">
      <c r="D2618"/>
      <c r="E2618"/>
      <c r="AE2618" s="15"/>
    </row>
    <row r="2619" spans="4:31" x14ac:dyDescent="0.25">
      <c r="D2619"/>
      <c r="E2619"/>
      <c r="AE2619" s="15"/>
    </row>
    <row r="2620" spans="4:31" x14ac:dyDescent="0.25">
      <c r="D2620"/>
      <c r="E2620"/>
      <c r="AE2620" s="15"/>
    </row>
    <row r="2621" spans="4:31" x14ac:dyDescent="0.25">
      <c r="D2621"/>
      <c r="E2621"/>
      <c r="AE2621" s="15"/>
    </row>
    <row r="2622" spans="4:31" x14ac:dyDescent="0.25">
      <c r="D2622"/>
      <c r="E2622"/>
      <c r="AE2622" s="15"/>
    </row>
    <row r="2623" spans="4:31" x14ac:dyDescent="0.25">
      <c r="D2623"/>
      <c r="E2623"/>
      <c r="AE2623" s="15"/>
    </row>
    <row r="2624" spans="4:31" x14ac:dyDescent="0.25">
      <c r="D2624"/>
      <c r="E2624"/>
      <c r="AE2624" s="15"/>
    </row>
    <row r="2625" spans="4:31" x14ac:dyDescent="0.25">
      <c r="D2625"/>
      <c r="E2625"/>
      <c r="AE2625" s="15"/>
    </row>
    <row r="2626" spans="4:31" x14ac:dyDescent="0.25">
      <c r="D2626"/>
      <c r="E2626"/>
      <c r="AE2626" s="15"/>
    </row>
    <row r="2627" spans="4:31" x14ac:dyDescent="0.25">
      <c r="D2627"/>
      <c r="E2627"/>
      <c r="AE2627" s="15"/>
    </row>
    <row r="2628" spans="4:31" x14ac:dyDescent="0.25">
      <c r="D2628"/>
      <c r="E2628"/>
      <c r="AE2628" s="15"/>
    </row>
    <row r="2629" spans="4:31" x14ac:dyDescent="0.25">
      <c r="D2629"/>
      <c r="E2629"/>
      <c r="AE2629" s="15"/>
    </row>
    <row r="2630" spans="4:31" x14ac:dyDescent="0.25">
      <c r="D2630"/>
      <c r="E2630"/>
      <c r="AE2630" s="15"/>
    </row>
    <row r="2631" spans="4:31" x14ac:dyDescent="0.25">
      <c r="D2631"/>
      <c r="E2631"/>
      <c r="AE2631" s="15"/>
    </row>
    <row r="2632" spans="4:31" x14ac:dyDescent="0.25">
      <c r="D2632"/>
      <c r="E2632"/>
      <c r="AE2632" s="15"/>
    </row>
    <row r="2633" spans="4:31" x14ac:dyDescent="0.25">
      <c r="D2633"/>
      <c r="E2633"/>
      <c r="AE2633" s="15"/>
    </row>
    <row r="2634" spans="4:31" x14ac:dyDescent="0.25">
      <c r="D2634"/>
      <c r="E2634"/>
      <c r="AE2634" s="15"/>
    </row>
    <row r="2635" spans="4:31" x14ac:dyDescent="0.25">
      <c r="D2635"/>
      <c r="E2635"/>
      <c r="AE2635" s="15"/>
    </row>
    <row r="2636" spans="4:31" x14ac:dyDescent="0.25">
      <c r="D2636"/>
      <c r="E2636"/>
      <c r="AE2636" s="15"/>
    </row>
    <row r="2637" spans="4:31" x14ac:dyDescent="0.25">
      <c r="D2637"/>
      <c r="E2637"/>
      <c r="AE2637" s="15"/>
    </row>
    <row r="2638" spans="4:31" x14ac:dyDescent="0.25">
      <c r="D2638"/>
      <c r="E2638"/>
      <c r="AE2638" s="15"/>
    </row>
    <row r="2639" spans="4:31" x14ac:dyDescent="0.25">
      <c r="D2639"/>
      <c r="E2639"/>
      <c r="AE2639" s="15"/>
    </row>
    <row r="2640" spans="4:31" x14ac:dyDescent="0.25">
      <c r="D2640"/>
      <c r="E2640"/>
      <c r="AE2640" s="15"/>
    </row>
    <row r="2641" spans="4:31" x14ac:dyDescent="0.25">
      <c r="D2641"/>
      <c r="E2641"/>
      <c r="AE2641" s="15"/>
    </row>
    <row r="2642" spans="4:31" x14ac:dyDescent="0.25">
      <c r="D2642"/>
      <c r="E2642"/>
      <c r="AE2642" s="15"/>
    </row>
    <row r="2643" spans="4:31" x14ac:dyDescent="0.25">
      <c r="D2643"/>
      <c r="E2643"/>
      <c r="AE2643" s="15"/>
    </row>
    <row r="2644" spans="4:31" x14ac:dyDescent="0.25">
      <c r="D2644"/>
      <c r="E2644"/>
      <c r="AE2644" s="15"/>
    </row>
    <row r="2645" spans="4:31" x14ac:dyDescent="0.25">
      <c r="D2645"/>
      <c r="E2645"/>
      <c r="AE2645" s="15"/>
    </row>
    <row r="2646" spans="4:31" x14ac:dyDescent="0.25">
      <c r="D2646"/>
      <c r="E2646"/>
      <c r="AE2646" s="15"/>
    </row>
    <row r="2647" spans="4:31" x14ac:dyDescent="0.25">
      <c r="D2647"/>
      <c r="E2647"/>
      <c r="AE2647" s="15"/>
    </row>
    <row r="2648" spans="4:31" x14ac:dyDescent="0.25">
      <c r="D2648"/>
      <c r="E2648"/>
      <c r="AE2648" s="15"/>
    </row>
    <row r="2649" spans="4:31" x14ac:dyDescent="0.25">
      <c r="D2649"/>
      <c r="E2649"/>
      <c r="AE2649" s="15"/>
    </row>
    <row r="2650" spans="4:31" x14ac:dyDescent="0.25">
      <c r="D2650"/>
      <c r="E2650"/>
      <c r="AE2650" s="15"/>
    </row>
    <row r="2651" spans="4:31" x14ac:dyDescent="0.25">
      <c r="D2651"/>
      <c r="E2651"/>
      <c r="AE2651" s="15"/>
    </row>
    <row r="2652" spans="4:31" x14ac:dyDescent="0.25">
      <c r="D2652"/>
      <c r="E2652"/>
      <c r="AE2652" s="15"/>
    </row>
    <row r="2653" spans="4:31" x14ac:dyDescent="0.25">
      <c r="D2653"/>
      <c r="E2653"/>
      <c r="AE2653" s="15"/>
    </row>
    <row r="2654" spans="4:31" x14ac:dyDescent="0.25">
      <c r="D2654"/>
      <c r="E2654"/>
      <c r="AE2654" s="15"/>
    </row>
    <row r="2655" spans="4:31" x14ac:dyDescent="0.25">
      <c r="D2655"/>
      <c r="E2655"/>
      <c r="AE2655" s="15"/>
    </row>
    <row r="2656" spans="4:31" x14ac:dyDescent="0.25">
      <c r="D2656"/>
      <c r="E2656"/>
      <c r="AE2656" s="15"/>
    </row>
    <row r="2657" spans="4:31" x14ac:dyDescent="0.25">
      <c r="D2657"/>
      <c r="E2657"/>
      <c r="AE2657" s="15"/>
    </row>
    <row r="2658" spans="4:31" x14ac:dyDescent="0.25">
      <c r="D2658"/>
      <c r="E2658"/>
      <c r="AE2658" s="15"/>
    </row>
    <row r="2659" spans="4:31" x14ac:dyDescent="0.25">
      <c r="D2659"/>
      <c r="E2659"/>
      <c r="AE2659" s="15"/>
    </row>
    <row r="2660" spans="4:31" x14ac:dyDescent="0.25">
      <c r="D2660"/>
      <c r="E2660"/>
      <c r="AE2660" s="15"/>
    </row>
    <row r="2661" spans="4:31" x14ac:dyDescent="0.25">
      <c r="D2661"/>
      <c r="E2661"/>
      <c r="AE2661" s="15"/>
    </row>
    <row r="2662" spans="4:31" x14ac:dyDescent="0.25">
      <c r="D2662"/>
      <c r="E2662"/>
      <c r="AE2662" s="15"/>
    </row>
    <row r="2663" spans="4:31" x14ac:dyDescent="0.25">
      <c r="D2663"/>
      <c r="E2663"/>
      <c r="AE2663" s="15"/>
    </row>
    <row r="2664" spans="4:31" x14ac:dyDescent="0.25">
      <c r="D2664"/>
      <c r="E2664"/>
      <c r="AE2664" s="15"/>
    </row>
    <row r="2665" spans="4:31" x14ac:dyDescent="0.25">
      <c r="D2665"/>
      <c r="E2665"/>
      <c r="AE2665" s="15"/>
    </row>
    <row r="2666" spans="4:31" x14ac:dyDescent="0.25">
      <c r="D2666"/>
      <c r="E2666"/>
      <c r="AE2666" s="15"/>
    </row>
    <row r="2667" spans="4:31" x14ac:dyDescent="0.25">
      <c r="D2667"/>
      <c r="E2667"/>
      <c r="AE2667" s="15"/>
    </row>
    <row r="2668" spans="4:31" x14ac:dyDescent="0.25">
      <c r="D2668"/>
      <c r="E2668"/>
      <c r="AE2668" s="15"/>
    </row>
    <row r="2669" spans="4:31" x14ac:dyDescent="0.25">
      <c r="D2669"/>
      <c r="E2669"/>
      <c r="AE2669" s="15"/>
    </row>
    <row r="2670" spans="4:31" x14ac:dyDescent="0.25">
      <c r="D2670"/>
      <c r="E2670"/>
      <c r="AE2670" s="15"/>
    </row>
    <row r="2671" spans="4:31" x14ac:dyDescent="0.25">
      <c r="D2671"/>
      <c r="E2671"/>
      <c r="AE2671" s="15"/>
    </row>
    <row r="2672" spans="4:31" x14ac:dyDescent="0.25">
      <c r="D2672"/>
      <c r="E2672"/>
      <c r="AE2672" s="15"/>
    </row>
    <row r="2673" spans="4:31" x14ac:dyDescent="0.25">
      <c r="D2673"/>
      <c r="E2673"/>
      <c r="AE2673" s="15"/>
    </row>
    <row r="2674" spans="4:31" x14ac:dyDescent="0.25">
      <c r="D2674"/>
      <c r="E2674"/>
      <c r="AE2674" s="15"/>
    </row>
    <row r="2675" spans="4:31" x14ac:dyDescent="0.25">
      <c r="D2675"/>
      <c r="E2675"/>
      <c r="AE2675" s="15"/>
    </row>
    <row r="2676" spans="4:31" x14ac:dyDescent="0.25">
      <c r="D2676"/>
      <c r="E2676"/>
      <c r="AE2676" s="15"/>
    </row>
    <row r="2677" spans="4:31" x14ac:dyDescent="0.25">
      <c r="D2677"/>
      <c r="E2677"/>
      <c r="AE2677" s="15"/>
    </row>
    <row r="2678" spans="4:31" x14ac:dyDescent="0.25">
      <c r="D2678"/>
      <c r="E2678"/>
      <c r="AE2678" s="15"/>
    </row>
    <row r="2679" spans="4:31" x14ac:dyDescent="0.25">
      <c r="D2679"/>
      <c r="E2679"/>
      <c r="AE2679" s="15"/>
    </row>
    <row r="2680" spans="4:31" x14ac:dyDescent="0.25">
      <c r="D2680"/>
      <c r="E2680"/>
      <c r="AE2680" s="15"/>
    </row>
    <row r="2681" spans="4:31" x14ac:dyDescent="0.25">
      <c r="D2681"/>
      <c r="E2681"/>
      <c r="AE2681" s="15"/>
    </row>
    <row r="2682" spans="4:31" x14ac:dyDescent="0.25">
      <c r="D2682"/>
      <c r="E2682"/>
      <c r="AE2682" s="15"/>
    </row>
    <row r="2683" spans="4:31" x14ac:dyDescent="0.25">
      <c r="D2683"/>
      <c r="E2683"/>
      <c r="AE2683" s="15"/>
    </row>
    <row r="2684" spans="4:31" x14ac:dyDescent="0.25">
      <c r="D2684"/>
      <c r="E2684"/>
      <c r="AE2684" s="15"/>
    </row>
    <row r="2685" spans="4:31" x14ac:dyDescent="0.25">
      <c r="D2685"/>
      <c r="E2685"/>
      <c r="AE2685" s="15"/>
    </row>
    <row r="2686" spans="4:31" x14ac:dyDescent="0.25">
      <c r="D2686"/>
      <c r="E2686"/>
      <c r="AE2686" s="15"/>
    </row>
    <row r="2687" spans="4:31" x14ac:dyDescent="0.25">
      <c r="D2687"/>
      <c r="E2687"/>
      <c r="AE2687" s="15"/>
    </row>
    <row r="2688" spans="4:31" x14ac:dyDescent="0.25">
      <c r="D2688"/>
      <c r="E2688"/>
      <c r="AE2688" s="15"/>
    </row>
    <row r="2689" spans="4:31" x14ac:dyDescent="0.25">
      <c r="D2689"/>
      <c r="E2689"/>
      <c r="AE2689" s="15"/>
    </row>
    <row r="2690" spans="4:31" x14ac:dyDescent="0.25">
      <c r="D2690"/>
      <c r="E2690"/>
      <c r="AE2690" s="15"/>
    </row>
    <row r="2691" spans="4:31" x14ac:dyDescent="0.25">
      <c r="D2691"/>
      <c r="E2691"/>
      <c r="AE2691" s="15"/>
    </row>
    <row r="2692" spans="4:31" x14ac:dyDescent="0.25">
      <c r="D2692"/>
      <c r="E2692"/>
      <c r="AE2692" s="15"/>
    </row>
    <row r="2693" spans="4:31" x14ac:dyDescent="0.25">
      <c r="D2693"/>
      <c r="E2693"/>
      <c r="AE2693" s="15"/>
    </row>
    <row r="2694" spans="4:31" x14ac:dyDescent="0.25">
      <c r="D2694"/>
      <c r="E2694"/>
      <c r="AE2694" s="15"/>
    </row>
    <row r="2695" spans="4:31" x14ac:dyDescent="0.25">
      <c r="D2695"/>
      <c r="E2695"/>
      <c r="AE2695" s="15"/>
    </row>
    <row r="2696" spans="4:31" x14ac:dyDescent="0.25">
      <c r="D2696"/>
      <c r="E2696"/>
      <c r="AE2696" s="15"/>
    </row>
    <row r="2697" spans="4:31" x14ac:dyDescent="0.25">
      <c r="D2697"/>
      <c r="E2697"/>
      <c r="AE2697" s="15"/>
    </row>
    <row r="2698" spans="4:31" x14ac:dyDescent="0.25">
      <c r="D2698"/>
      <c r="E2698"/>
      <c r="AE2698" s="15"/>
    </row>
    <row r="2699" spans="4:31" x14ac:dyDescent="0.25">
      <c r="D2699"/>
      <c r="E2699"/>
      <c r="AE2699" s="15"/>
    </row>
    <row r="2700" spans="4:31" x14ac:dyDescent="0.25">
      <c r="D2700"/>
      <c r="E2700"/>
      <c r="AE2700" s="15"/>
    </row>
    <row r="2701" spans="4:31" x14ac:dyDescent="0.25">
      <c r="D2701"/>
      <c r="E2701"/>
      <c r="AE2701" s="15"/>
    </row>
    <row r="2702" spans="4:31" x14ac:dyDescent="0.25">
      <c r="D2702"/>
      <c r="E2702"/>
      <c r="AE2702" s="15"/>
    </row>
    <row r="2703" spans="4:31" x14ac:dyDescent="0.25">
      <c r="D2703"/>
      <c r="E2703"/>
      <c r="AE2703" s="15"/>
    </row>
    <row r="2704" spans="4:31" x14ac:dyDescent="0.25">
      <c r="D2704"/>
      <c r="E2704"/>
      <c r="AE2704" s="15"/>
    </row>
    <row r="2705" spans="4:31" x14ac:dyDescent="0.25">
      <c r="D2705"/>
      <c r="E2705"/>
      <c r="AE2705" s="15"/>
    </row>
    <row r="2706" spans="4:31" x14ac:dyDescent="0.25">
      <c r="D2706"/>
      <c r="E2706"/>
      <c r="AE2706" s="15"/>
    </row>
    <row r="2707" spans="4:31" x14ac:dyDescent="0.25">
      <c r="D2707"/>
      <c r="E2707"/>
      <c r="AE2707" s="15"/>
    </row>
    <row r="2708" spans="4:31" x14ac:dyDescent="0.25">
      <c r="D2708"/>
      <c r="E2708"/>
      <c r="AE2708" s="15"/>
    </row>
    <row r="2709" spans="4:31" x14ac:dyDescent="0.25">
      <c r="D2709"/>
      <c r="E2709"/>
      <c r="AE2709" s="15"/>
    </row>
    <row r="2710" spans="4:31" x14ac:dyDescent="0.25">
      <c r="D2710"/>
      <c r="E2710"/>
      <c r="AE2710" s="15"/>
    </row>
    <row r="2711" spans="4:31" x14ac:dyDescent="0.25">
      <c r="D2711"/>
      <c r="E2711"/>
      <c r="AE2711" s="15"/>
    </row>
    <row r="2712" spans="4:31" x14ac:dyDescent="0.25">
      <c r="D2712"/>
      <c r="E2712"/>
      <c r="AE2712" s="15"/>
    </row>
    <row r="2713" spans="4:31" x14ac:dyDescent="0.25">
      <c r="D2713"/>
      <c r="E2713"/>
      <c r="AE2713" s="15"/>
    </row>
    <row r="2714" spans="4:31" x14ac:dyDescent="0.25">
      <c r="D2714"/>
      <c r="E2714"/>
      <c r="AE2714" s="15"/>
    </row>
    <row r="2715" spans="4:31" x14ac:dyDescent="0.25">
      <c r="D2715"/>
      <c r="E2715"/>
      <c r="AE2715" s="15"/>
    </row>
    <row r="2716" spans="4:31" x14ac:dyDescent="0.25">
      <c r="D2716"/>
      <c r="E2716"/>
      <c r="AE2716" s="15"/>
    </row>
    <row r="2717" spans="4:31" x14ac:dyDescent="0.25">
      <c r="D2717"/>
      <c r="E2717"/>
      <c r="AE2717" s="15"/>
    </row>
    <row r="2718" spans="4:31" x14ac:dyDescent="0.25">
      <c r="D2718"/>
      <c r="E2718"/>
      <c r="AE2718" s="15"/>
    </row>
    <row r="2719" spans="4:31" x14ac:dyDescent="0.25">
      <c r="D2719"/>
      <c r="E2719"/>
      <c r="AE2719" s="15"/>
    </row>
    <row r="2720" spans="4:31" x14ac:dyDescent="0.25">
      <c r="D2720"/>
      <c r="E2720"/>
      <c r="AE2720" s="15"/>
    </row>
    <row r="2721" spans="4:31" x14ac:dyDescent="0.25">
      <c r="D2721"/>
      <c r="E2721"/>
      <c r="AE2721" s="15"/>
    </row>
    <row r="2722" spans="4:31" x14ac:dyDescent="0.25">
      <c r="D2722"/>
      <c r="E2722"/>
      <c r="AE2722" s="15"/>
    </row>
    <row r="2723" spans="4:31" x14ac:dyDescent="0.25">
      <c r="D2723"/>
      <c r="E2723"/>
      <c r="AE2723" s="15"/>
    </row>
    <row r="2724" spans="4:31" x14ac:dyDescent="0.25">
      <c r="D2724"/>
      <c r="E2724"/>
      <c r="AE2724" s="15"/>
    </row>
    <row r="2725" spans="4:31" x14ac:dyDescent="0.25">
      <c r="D2725"/>
      <c r="E2725"/>
      <c r="AE2725" s="15"/>
    </row>
    <row r="2726" spans="4:31" x14ac:dyDescent="0.25">
      <c r="D2726"/>
      <c r="E2726"/>
      <c r="AE2726" s="15"/>
    </row>
    <row r="2727" spans="4:31" x14ac:dyDescent="0.25">
      <c r="D2727"/>
      <c r="E2727"/>
      <c r="AE2727" s="15"/>
    </row>
    <row r="2728" spans="4:31" x14ac:dyDescent="0.25">
      <c r="D2728"/>
      <c r="E2728"/>
      <c r="AE2728" s="15"/>
    </row>
    <row r="2729" spans="4:31" x14ac:dyDescent="0.25">
      <c r="D2729"/>
      <c r="E2729"/>
      <c r="AE2729" s="15"/>
    </row>
    <row r="2730" spans="4:31" x14ac:dyDescent="0.25">
      <c r="D2730"/>
      <c r="E2730"/>
      <c r="AE2730" s="15"/>
    </row>
    <row r="2731" spans="4:31" x14ac:dyDescent="0.25">
      <c r="D2731"/>
      <c r="E2731"/>
      <c r="AE2731" s="15"/>
    </row>
    <row r="2732" spans="4:31" x14ac:dyDescent="0.25">
      <c r="D2732"/>
      <c r="E2732"/>
      <c r="AE2732" s="15"/>
    </row>
    <row r="2733" spans="4:31" x14ac:dyDescent="0.25">
      <c r="D2733"/>
      <c r="E2733"/>
      <c r="AE2733" s="15"/>
    </row>
    <row r="2734" spans="4:31" x14ac:dyDescent="0.25">
      <c r="D2734"/>
      <c r="E2734"/>
      <c r="AE2734" s="15"/>
    </row>
    <row r="2735" spans="4:31" x14ac:dyDescent="0.25">
      <c r="D2735"/>
      <c r="E2735"/>
      <c r="AE2735" s="15"/>
    </row>
    <row r="2736" spans="4:31" x14ac:dyDescent="0.25">
      <c r="D2736"/>
      <c r="E2736"/>
      <c r="AE2736" s="15"/>
    </row>
    <row r="2737" spans="4:31" x14ac:dyDescent="0.25">
      <c r="D2737"/>
      <c r="E2737"/>
      <c r="AE2737" s="15"/>
    </row>
    <row r="2738" spans="4:31" x14ac:dyDescent="0.25">
      <c r="D2738"/>
      <c r="E2738"/>
      <c r="AE2738" s="15"/>
    </row>
    <row r="2739" spans="4:31" x14ac:dyDescent="0.25">
      <c r="D2739"/>
      <c r="E2739"/>
      <c r="AE2739" s="15"/>
    </row>
    <row r="2740" spans="4:31" x14ac:dyDescent="0.25">
      <c r="D2740"/>
      <c r="E2740"/>
      <c r="AE2740" s="15"/>
    </row>
    <row r="2741" spans="4:31" x14ac:dyDescent="0.25">
      <c r="D2741"/>
      <c r="E2741"/>
      <c r="AE2741" s="15"/>
    </row>
    <row r="2742" spans="4:31" x14ac:dyDescent="0.25">
      <c r="D2742"/>
      <c r="E2742"/>
      <c r="AE2742" s="15"/>
    </row>
    <row r="2743" spans="4:31" x14ac:dyDescent="0.25">
      <c r="D2743"/>
      <c r="E2743"/>
      <c r="AE2743" s="15"/>
    </row>
    <row r="2744" spans="4:31" x14ac:dyDescent="0.25">
      <c r="D2744"/>
      <c r="E2744"/>
      <c r="AE2744" s="15"/>
    </row>
    <row r="2745" spans="4:31" x14ac:dyDescent="0.25">
      <c r="D2745"/>
      <c r="E2745"/>
      <c r="AE2745" s="15"/>
    </row>
    <row r="2746" spans="4:31" x14ac:dyDescent="0.25">
      <c r="D2746"/>
      <c r="E2746"/>
      <c r="AE2746" s="15"/>
    </row>
    <row r="2747" spans="4:31" x14ac:dyDescent="0.25">
      <c r="D2747"/>
      <c r="E2747"/>
      <c r="AE2747" s="15"/>
    </row>
    <row r="2748" spans="4:31" x14ac:dyDescent="0.25">
      <c r="D2748"/>
      <c r="E2748"/>
      <c r="AE2748" s="15"/>
    </row>
    <row r="2749" spans="4:31" x14ac:dyDescent="0.25">
      <c r="D2749"/>
      <c r="E2749"/>
      <c r="AE2749" s="15"/>
    </row>
    <row r="2750" spans="4:31" x14ac:dyDescent="0.25">
      <c r="D2750"/>
      <c r="E2750"/>
      <c r="AE2750" s="15"/>
    </row>
    <row r="2751" spans="4:31" x14ac:dyDescent="0.25">
      <c r="D2751"/>
      <c r="E2751"/>
      <c r="AE2751" s="15"/>
    </row>
    <row r="2752" spans="4:31" x14ac:dyDescent="0.25">
      <c r="D2752"/>
      <c r="E2752"/>
      <c r="AE2752" s="15"/>
    </row>
    <row r="2753" spans="4:31" x14ac:dyDescent="0.25">
      <c r="D2753"/>
      <c r="E2753"/>
      <c r="AE2753" s="15"/>
    </row>
    <row r="2754" spans="4:31" x14ac:dyDescent="0.25">
      <c r="D2754"/>
      <c r="E2754"/>
      <c r="AE2754" s="15"/>
    </row>
    <row r="2755" spans="4:31" x14ac:dyDescent="0.25">
      <c r="D2755"/>
      <c r="E2755"/>
      <c r="AE2755" s="15"/>
    </row>
    <row r="2756" spans="4:31" x14ac:dyDescent="0.25">
      <c r="D2756"/>
      <c r="E2756"/>
      <c r="AE2756" s="15"/>
    </row>
    <row r="2757" spans="4:31" x14ac:dyDescent="0.25">
      <c r="D2757"/>
      <c r="E2757"/>
      <c r="AE2757" s="15"/>
    </row>
    <row r="2758" spans="4:31" x14ac:dyDescent="0.25">
      <c r="D2758"/>
      <c r="E2758"/>
      <c r="AE2758" s="15"/>
    </row>
    <row r="2759" spans="4:31" x14ac:dyDescent="0.25">
      <c r="D2759"/>
      <c r="E2759"/>
      <c r="AE2759" s="15"/>
    </row>
    <row r="2760" spans="4:31" x14ac:dyDescent="0.25">
      <c r="D2760"/>
      <c r="E2760"/>
      <c r="AE2760" s="15"/>
    </row>
    <row r="2761" spans="4:31" x14ac:dyDescent="0.25">
      <c r="D2761"/>
      <c r="E2761"/>
      <c r="AE2761" s="15"/>
    </row>
    <row r="2762" spans="4:31" x14ac:dyDescent="0.25">
      <c r="D2762"/>
      <c r="E2762"/>
      <c r="AE2762" s="15"/>
    </row>
    <row r="2763" spans="4:31" x14ac:dyDescent="0.25">
      <c r="D2763"/>
      <c r="E2763"/>
      <c r="AE2763" s="15"/>
    </row>
    <row r="2764" spans="4:31" x14ac:dyDescent="0.25">
      <c r="D2764"/>
      <c r="E2764"/>
      <c r="AE2764" s="15"/>
    </row>
    <row r="2765" spans="4:31" x14ac:dyDescent="0.25">
      <c r="D2765"/>
      <c r="E2765"/>
      <c r="AE2765" s="15"/>
    </row>
    <row r="2766" spans="4:31" x14ac:dyDescent="0.25">
      <c r="D2766"/>
      <c r="E2766"/>
      <c r="AE2766" s="15"/>
    </row>
    <row r="2767" spans="4:31" x14ac:dyDescent="0.25">
      <c r="D2767"/>
      <c r="E2767"/>
      <c r="AE2767" s="15"/>
    </row>
    <row r="2768" spans="4:31" x14ac:dyDescent="0.25">
      <c r="D2768"/>
      <c r="E2768"/>
      <c r="AE2768" s="15"/>
    </row>
    <row r="2769" spans="4:31" x14ac:dyDescent="0.25">
      <c r="D2769"/>
      <c r="E2769"/>
      <c r="AE2769" s="15"/>
    </row>
    <row r="2770" spans="4:31" x14ac:dyDescent="0.25">
      <c r="D2770"/>
      <c r="E2770"/>
      <c r="AE2770" s="15"/>
    </row>
    <row r="2771" spans="4:31" x14ac:dyDescent="0.25">
      <c r="D2771"/>
      <c r="E2771"/>
      <c r="AE2771" s="15"/>
    </row>
    <row r="2772" spans="4:31" x14ac:dyDescent="0.25">
      <c r="D2772"/>
      <c r="E2772"/>
      <c r="AE2772" s="15"/>
    </row>
    <row r="2773" spans="4:31" x14ac:dyDescent="0.25">
      <c r="D2773"/>
      <c r="E2773"/>
      <c r="AE2773" s="15"/>
    </row>
    <row r="2774" spans="4:31" x14ac:dyDescent="0.25">
      <c r="D2774"/>
      <c r="E2774"/>
      <c r="AE2774" s="15"/>
    </row>
    <row r="2775" spans="4:31" x14ac:dyDescent="0.25">
      <c r="D2775"/>
      <c r="E2775"/>
      <c r="AE2775" s="15"/>
    </row>
    <row r="2776" spans="4:31" x14ac:dyDescent="0.25">
      <c r="D2776"/>
      <c r="E2776"/>
      <c r="AE2776" s="15"/>
    </row>
    <row r="2777" spans="4:31" x14ac:dyDescent="0.25">
      <c r="D2777"/>
      <c r="E2777"/>
      <c r="AE2777" s="15"/>
    </row>
    <row r="2778" spans="4:31" x14ac:dyDescent="0.25">
      <c r="D2778"/>
      <c r="E2778"/>
      <c r="AE2778" s="15"/>
    </row>
    <row r="2779" spans="4:31" x14ac:dyDescent="0.25">
      <c r="D2779"/>
      <c r="E2779"/>
      <c r="AE2779" s="15"/>
    </row>
    <row r="2780" spans="4:31" x14ac:dyDescent="0.25">
      <c r="D2780"/>
      <c r="E2780"/>
      <c r="AE2780" s="15"/>
    </row>
    <row r="2781" spans="4:31" x14ac:dyDescent="0.25">
      <c r="D2781"/>
      <c r="E2781"/>
      <c r="AE2781" s="15"/>
    </row>
    <row r="2782" spans="4:31" x14ac:dyDescent="0.25">
      <c r="D2782"/>
      <c r="E2782"/>
      <c r="AE2782" s="15"/>
    </row>
    <row r="2783" spans="4:31" x14ac:dyDescent="0.25">
      <c r="D2783"/>
      <c r="E2783"/>
      <c r="AE2783" s="15"/>
    </row>
    <row r="2784" spans="4:31" x14ac:dyDescent="0.25">
      <c r="D2784"/>
      <c r="E2784"/>
      <c r="AE2784" s="15"/>
    </row>
    <row r="2785" spans="4:31" x14ac:dyDescent="0.25">
      <c r="D2785"/>
      <c r="E2785"/>
      <c r="AE2785" s="15"/>
    </row>
    <row r="2786" spans="4:31" x14ac:dyDescent="0.25">
      <c r="D2786"/>
      <c r="E2786"/>
      <c r="AE2786" s="15"/>
    </row>
    <row r="2787" spans="4:31" x14ac:dyDescent="0.25">
      <c r="D2787"/>
      <c r="E2787"/>
      <c r="AE2787" s="15"/>
    </row>
    <row r="2788" spans="4:31" x14ac:dyDescent="0.25">
      <c r="D2788"/>
      <c r="E2788"/>
      <c r="AE2788" s="15"/>
    </row>
    <row r="2789" spans="4:31" x14ac:dyDescent="0.25">
      <c r="D2789"/>
      <c r="E2789"/>
      <c r="AE2789" s="15"/>
    </row>
    <row r="2790" spans="4:31" x14ac:dyDescent="0.25">
      <c r="D2790"/>
      <c r="E2790"/>
      <c r="AE2790" s="15"/>
    </row>
    <row r="2791" spans="4:31" x14ac:dyDescent="0.25">
      <c r="D2791"/>
      <c r="E2791"/>
      <c r="AE2791" s="15"/>
    </row>
    <row r="2792" spans="4:31" x14ac:dyDescent="0.25">
      <c r="D2792"/>
      <c r="E2792"/>
      <c r="AE2792" s="15"/>
    </row>
    <row r="2793" spans="4:31" x14ac:dyDescent="0.25">
      <c r="D2793"/>
      <c r="E2793"/>
      <c r="AE2793" s="15"/>
    </row>
    <row r="2794" spans="4:31" x14ac:dyDescent="0.25">
      <c r="D2794"/>
      <c r="E2794"/>
      <c r="AE2794" s="15"/>
    </row>
    <row r="2795" spans="4:31" x14ac:dyDescent="0.25">
      <c r="D2795"/>
      <c r="E2795"/>
      <c r="AE2795" s="15"/>
    </row>
    <row r="2796" spans="4:31" x14ac:dyDescent="0.25">
      <c r="D2796"/>
      <c r="E2796"/>
      <c r="AE2796" s="15"/>
    </row>
    <row r="2797" spans="4:31" x14ac:dyDescent="0.25">
      <c r="D2797"/>
      <c r="E2797"/>
      <c r="AE2797" s="15"/>
    </row>
    <row r="2798" spans="4:31" x14ac:dyDescent="0.25">
      <c r="D2798"/>
      <c r="E2798"/>
      <c r="AE2798" s="15"/>
    </row>
    <row r="2799" spans="4:31" x14ac:dyDescent="0.25">
      <c r="D2799"/>
      <c r="E2799"/>
      <c r="AE2799" s="15"/>
    </row>
    <row r="2800" spans="4:31" x14ac:dyDescent="0.25">
      <c r="D2800"/>
      <c r="E2800"/>
      <c r="AE2800" s="15"/>
    </row>
    <row r="2801" spans="4:31" x14ac:dyDescent="0.25">
      <c r="D2801"/>
      <c r="E2801"/>
      <c r="AE2801" s="15"/>
    </row>
    <row r="2802" spans="4:31" x14ac:dyDescent="0.25">
      <c r="D2802"/>
      <c r="E2802"/>
      <c r="AE2802" s="15"/>
    </row>
    <row r="2803" spans="4:31" x14ac:dyDescent="0.25">
      <c r="D2803"/>
      <c r="E2803"/>
      <c r="AE2803" s="15"/>
    </row>
    <row r="2804" spans="4:31" x14ac:dyDescent="0.25">
      <c r="D2804"/>
      <c r="E2804"/>
      <c r="AE2804" s="15"/>
    </row>
    <row r="2805" spans="4:31" x14ac:dyDescent="0.25">
      <c r="D2805"/>
      <c r="E2805"/>
      <c r="AE2805" s="15"/>
    </row>
    <row r="2806" spans="4:31" x14ac:dyDescent="0.25">
      <c r="D2806"/>
      <c r="E2806"/>
      <c r="AE2806" s="15"/>
    </row>
    <row r="2807" spans="4:31" x14ac:dyDescent="0.25">
      <c r="D2807"/>
      <c r="E2807"/>
      <c r="AE2807" s="15"/>
    </row>
    <row r="2808" spans="4:31" x14ac:dyDescent="0.25">
      <c r="D2808"/>
      <c r="E2808"/>
      <c r="AE2808" s="15"/>
    </row>
    <row r="2809" spans="4:31" x14ac:dyDescent="0.25">
      <c r="D2809"/>
      <c r="E2809"/>
      <c r="AE2809" s="15"/>
    </row>
    <row r="2810" spans="4:31" x14ac:dyDescent="0.25">
      <c r="D2810"/>
      <c r="E2810"/>
      <c r="AE2810" s="15"/>
    </row>
    <row r="2811" spans="4:31" x14ac:dyDescent="0.25">
      <c r="D2811"/>
      <c r="E2811"/>
      <c r="AE2811" s="15"/>
    </row>
    <row r="2812" spans="4:31" x14ac:dyDescent="0.25">
      <c r="D2812"/>
      <c r="E2812"/>
      <c r="AE2812" s="15"/>
    </row>
    <row r="2813" spans="4:31" x14ac:dyDescent="0.25">
      <c r="D2813"/>
      <c r="E2813"/>
      <c r="AE2813" s="15"/>
    </row>
    <row r="2814" spans="4:31" x14ac:dyDescent="0.25">
      <c r="D2814"/>
      <c r="E2814"/>
      <c r="AE2814" s="15"/>
    </row>
    <row r="2815" spans="4:31" x14ac:dyDescent="0.25">
      <c r="D2815"/>
      <c r="E2815"/>
      <c r="AE2815" s="15"/>
    </row>
    <row r="2816" spans="4:31" x14ac:dyDescent="0.25">
      <c r="D2816"/>
      <c r="E2816"/>
      <c r="AE2816" s="15"/>
    </row>
    <row r="2817" spans="4:31" x14ac:dyDescent="0.25">
      <c r="D2817"/>
      <c r="E2817"/>
      <c r="AE2817" s="15"/>
    </row>
    <row r="2818" spans="4:31" x14ac:dyDescent="0.25">
      <c r="D2818"/>
      <c r="E2818"/>
      <c r="AE2818" s="15"/>
    </row>
    <row r="2819" spans="4:31" x14ac:dyDescent="0.25">
      <c r="D2819"/>
      <c r="E2819"/>
      <c r="AE2819" s="15"/>
    </row>
    <row r="2820" spans="4:31" x14ac:dyDescent="0.25">
      <c r="D2820"/>
      <c r="E2820"/>
      <c r="AE2820" s="15"/>
    </row>
    <row r="2821" spans="4:31" x14ac:dyDescent="0.25">
      <c r="D2821"/>
      <c r="E2821"/>
      <c r="AE2821" s="15"/>
    </row>
    <row r="2822" spans="4:31" x14ac:dyDescent="0.25">
      <c r="D2822"/>
      <c r="E2822"/>
      <c r="AE2822" s="15"/>
    </row>
    <row r="2823" spans="4:31" x14ac:dyDescent="0.25">
      <c r="D2823"/>
      <c r="E2823"/>
      <c r="AE2823" s="15"/>
    </row>
    <row r="2824" spans="4:31" x14ac:dyDescent="0.25">
      <c r="D2824"/>
      <c r="E2824"/>
      <c r="AE2824" s="15"/>
    </row>
    <row r="2825" spans="4:31" x14ac:dyDescent="0.25">
      <c r="D2825"/>
      <c r="E2825"/>
      <c r="AE2825" s="15"/>
    </row>
    <row r="2826" spans="4:31" x14ac:dyDescent="0.25">
      <c r="D2826"/>
      <c r="E2826"/>
      <c r="AE2826" s="15"/>
    </row>
    <row r="2827" spans="4:31" x14ac:dyDescent="0.25">
      <c r="D2827"/>
      <c r="E2827"/>
      <c r="AE2827" s="15"/>
    </row>
    <row r="2828" spans="4:31" x14ac:dyDescent="0.25">
      <c r="D2828"/>
      <c r="E2828"/>
      <c r="AE2828" s="15"/>
    </row>
    <row r="2829" spans="4:31" x14ac:dyDescent="0.25">
      <c r="D2829"/>
      <c r="E2829"/>
      <c r="AE2829" s="15"/>
    </row>
    <row r="2830" spans="4:31" x14ac:dyDescent="0.25">
      <c r="D2830"/>
      <c r="E2830"/>
      <c r="AE2830" s="15"/>
    </row>
    <row r="2831" spans="4:31" x14ac:dyDescent="0.25">
      <c r="D2831"/>
      <c r="E2831"/>
      <c r="AE2831" s="15"/>
    </row>
    <row r="2832" spans="4:31" x14ac:dyDescent="0.25">
      <c r="D2832"/>
      <c r="E2832"/>
      <c r="AE2832" s="15"/>
    </row>
    <row r="2833" spans="4:31" x14ac:dyDescent="0.25">
      <c r="D2833"/>
      <c r="E2833"/>
      <c r="AE2833" s="15"/>
    </row>
    <row r="2834" spans="4:31" x14ac:dyDescent="0.25">
      <c r="D2834"/>
      <c r="E2834"/>
      <c r="AE2834" s="15"/>
    </row>
    <row r="2835" spans="4:31" x14ac:dyDescent="0.25">
      <c r="D2835"/>
      <c r="E2835"/>
      <c r="AE2835" s="15"/>
    </row>
    <row r="2836" spans="4:31" x14ac:dyDescent="0.25">
      <c r="D2836"/>
      <c r="E2836"/>
      <c r="AE2836" s="15"/>
    </row>
    <row r="2837" spans="4:31" x14ac:dyDescent="0.25">
      <c r="D2837"/>
      <c r="E2837"/>
      <c r="AE2837" s="15"/>
    </row>
    <row r="2838" spans="4:31" x14ac:dyDescent="0.25">
      <c r="D2838"/>
      <c r="E2838"/>
      <c r="AE2838" s="15"/>
    </row>
    <row r="2839" spans="4:31" x14ac:dyDescent="0.25">
      <c r="D2839"/>
      <c r="E2839"/>
      <c r="AE2839" s="15"/>
    </row>
    <row r="2840" spans="4:31" x14ac:dyDescent="0.25">
      <c r="D2840"/>
      <c r="E2840"/>
      <c r="AE2840" s="15"/>
    </row>
    <row r="2841" spans="4:31" x14ac:dyDescent="0.25">
      <c r="D2841"/>
      <c r="E2841"/>
      <c r="AE2841" s="15"/>
    </row>
    <row r="2842" spans="4:31" x14ac:dyDescent="0.25">
      <c r="D2842"/>
      <c r="E2842"/>
      <c r="AE2842" s="15"/>
    </row>
    <row r="2843" spans="4:31" x14ac:dyDescent="0.25">
      <c r="D2843"/>
      <c r="E2843"/>
      <c r="AE2843" s="15"/>
    </row>
    <row r="2844" spans="4:31" x14ac:dyDescent="0.25">
      <c r="D2844"/>
      <c r="E2844"/>
      <c r="AE2844" s="15"/>
    </row>
    <row r="2845" spans="4:31" x14ac:dyDescent="0.25">
      <c r="D2845"/>
      <c r="E2845"/>
      <c r="AE2845" s="15"/>
    </row>
    <row r="2846" spans="4:31" x14ac:dyDescent="0.25">
      <c r="D2846"/>
      <c r="E2846"/>
      <c r="AE2846" s="15"/>
    </row>
    <row r="2847" spans="4:31" x14ac:dyDescent="0.25">
      <c r="D2847"/>
      <c r="E2847"/>
      <c r="AE2847" s="15"/>
    </row>
    <row r="2848" spans="4:31" x14ac:dyDescent="0.25">
      <c r="D2848"/>
      <c r="E2848"/>
      <c r="AE2848" s="15"/>
    </row>
    <row r="2849" spans="4:31" x14ac:dyDescent="0.25">
      <c r="D2849"/>
      <c r="E2849"/>
      <c r="AE2849" s="15"/>
    </row>
    <row r="2850" spans="4:31" x14ac:dyDescent="0.25">
      <c r="D2850"/>
      <c r="E2850"/>
      <c r="AE2850" s="15"/>
    </row>
    <row r="2851" spans="4:31" x14ac:dyDescent="0.25">
      <c r="D2851"/>
      <c r="E2851"/>
      <c r="AE2851" s="15"/>
    </row>
    <row r="2852" spans="4:31" x14ac:dyDescent="0.25">
      <c r="D2852"/>
      <c r="E2852"/>
      <c r="AE2852" s="15"/>
    </row>
    <row r="2853" spans="4:31" x14ac:dyDescent="0.25">
      <c r="D2853"/>
      <c r="E2853"/>
      <c r="AE2853" s="15"/>
    </row>
    <row r="2854" spans="4:31" x14ac:dyDescent="0.25">
      <c r="D2854"/>
      <c r="E2854"/>
      <c r="AE2854" s="15"/>
    </row>
    <row r="2855" spans="4:31" x14ac:dyDescent="0.25">
      <c r="D2855"/>
      <c r="E2855"/>
      <c r="AE2855" s="15"/>
    </row>
    <row r="2856" spans="4:31" x14ac:dyDescent="0.25">
      <c r="D2856"/>
      <c r="E2856"/>
      <c r="AE2856" s="15"/>
    </row>
    <row r="2857" spans="4:31" x14ac:dyDescent="0.25">
      <c r="D2857"/>
      <c r="E2857"/>
      <c r="AE2857" s="15"/>
    </row>
    <row r="2858" spans="4:31" x14ac:dyDescent="0.25">
      <c r="D2858"/>
      <c r="E2858"/>
      <c r="AE2858" s="15"/>
    </row>
    <row r="2859" spans="4:31" x14ac:dyDescent="0.25">
      <c r="D2859"/>
      <c r="E2859"/>
      <c r="AE2859" s="15"/>
    </row>
    <row r="2860" spans="4:31" x14ac:dyDescent="0.25">
      <c r="D2860"/>
      <c r="E2860"/>
      <c r="AE2860" s="15"/>
    </row>
    <row r="2861" spans="4:31" x14ac:dyDescent="0.25">
      <c r="D2861"/>
      <c r="E2861"/>
      <c r="AE2861" s="15"/>
    </row>
    <row r="2862" spans="4:31" x14ac:dyDescent="0.25">
      <c r="D2862"/>
      <c r="E2862"/>
      <c r="AE2862" s="15"/>
    </row>
    <row r="2863" spans="4:31" x14ac:dyDescent="0.25">
      <c r="D2863"/>
      <c r="E2863"/>
      <c r="AE2863" s="15"/>
    </row>
    <row r="2864" spans="4:31" x14ac:dyDescent="0.25">
      <c r="D2864"/>
      <c r="E2864"/>
      <c r="AE2864" s="15"/>
    </row>
    <row r="2865" spans="4:31" x14ac:dyDescent="0.25">
      <c r="D2865"/>
      <c r="E2865"/>
      <c r="AE2865" s="15"/>
    </row>
    <row r="2866" spans="4:31" x14ac:dyDescent="0.25">
      <c r="D2866"/>
      <c r="E2866"/>
      <c r="AE2866" s="15"/>
    </row>
    <row r="2867" spans="4:31" x14ac:dyDescent="0.25">
      <c r="D2867"/>
      <c r="E2867"/>
      <c r="AE2867" s="15"/>
    </row>
    <row r="2868" spans="4:31" x14ac:dyDescent="0.25">
      <c r="D2868"/>
      <c r="E2868"/>
      <c r="AE2868" s="15"/>
    </row>
    <row r="2869" spans="4:31" x14ac:dyDescent="0.25">
      <c r="D2869"/>
      <c r="E2869"/>
      <c r="AE2869" s="15"/>
    </row>
    <row r="2870" spans="4:31" x14ac:dyDescent="0.25">
      <c r="D2870"/>
      <c r="E2870"/>
      <c r="AE2870" s="15"/>
    </row>
    <row r="2871" spans="4:31" x14ac:dyDescent="0.25">
      <c r="D2871"/>
      <c r="E2871"/>
      <c r="AE2871" s="15"/>
    </row>
    <row r="2872" spans="4:31" x14ac:dyDescent="0.25">
      <c r="D2872"/>
      <c r="E2872"/>
      <c r="AE2872" s="15"/>
    </row>
    <row r="2873" spans="4:31" x14ac:dyDescent="0.25">
      <c r="D2873"/>
      <c r="E2873"/>
      <c r="AE2873" s="15"/>
    </row>
    <row r="2874" spans="4:31" x14ac:dyDescent="0.25">
      <c r="D2874"/>
      <c r="E2874"/>
      <c r="AE2874" s="15"/>
    </row>
    <row r="2875" spans="4:31" x14ac:dyDescent="0.25">
      <c r="D2875"/>
      <c r="E2875"/>
      <c r="AE2875" s="15"/>
    </row>
    <row r="2876" spans="4:31" x14ac:dyDescent="0.25">
      <c r="D2876"/>
      <c r="E2876"/>
      <c r="AE2876" s="15"/>
    </row>
    <row r="2877" spans="4:31" x14ac:dyDescent="0.25">
      <c r="D2877"/>
      <c r="E2877"/>
      <c r="AE2877" s="15"/>
    </row>
    <row r="2878" spans="4:31" x14ac:dyDescent="0.25">
      <c r="D2878"/>
      <c r="E2878"/>
      <c r="AE2878" s="15"/>
    </row>
    <row r="2879" spans="4:31" x14ac:dyDescent="0.25">
      <c r="D2879"/>
      <c r="E2879"/>
      <c r="AE2879" s="15"/>
    </row>
    <row r="2880" spans="4:31" x14ac:dyDescent="0.25">
      <c r="D2880"/>
      <c r="E2880"/>
      <c r="AE2880" s="15"/>
    </row>
    <row r="2881" spans="4:31" x14ac:dyDescent="0.25">
      <c r="D2881"/>
      <c r="E2881"/>
      <c r="AE2881" s="15"/>
    </row>
    <row r="2882" spans="4:31" x14ac:dyDescent="0.25">
      <c r="D2882"/>
      <c r="E2882"/>
      <c r="AE2882" s="15"/>
    </row>
    <row r="2883" spans="4:31" x14ac:dyDescent="0.25">
      <c r="D2883"/>
      <c r="E2883"/>
      <c r="AE2883" s="15"/>
    </row>
    <row r="2884" spans="4:31" x14ac:dyDescent="0.25">
      <c r="D2884"/>
      <c r="E2884"/>
      <c r="AE2884" s="15"/>
    </row>
    <row r="2885" spans="4:31" x14ac:dyDescent="0.25">
      <c r="D2885"/>
      <c r="E2885"/>
      <c r="AE2885" s="15"/>
    </row>
    <row r="2886" spans="4:31" x14ac:dyDescent="0.25">
      <c r="D2886"/>
      <c r="E2886"/>
      <c r="AE2886" s="15"/>
    </row>
    <row r="2887" spans="4:31" x14ac:dyDescent="0.25">
      <c r="D2887"/>
      <c r="E2887"/>
      <c r="AE2887" s="15"/>
    </row>
    <row r="2888" spans="4:31" x14ac:dyDescent="0.25">
      <c r="D2888"/>
      <c r="E2888"/>
      <c r="AE2888" s="15"/>
    </row>
    <row r="2889" spans="4:31" x14ac:dyDescent="0.25">
      <c r="D2889"/>
      <c r="E2889"/>
      <c r="AE2889" s="15"/>
    </row>
    <row r="2890" spans="4:31" x14ac:dyDescent="0.25">
      <c r="D2890"/>
      <c r="E2890"/>
      <c r="AE2890" s="15"/>
    </row>
    <row r="2891" spans="4:31" x14ac:dyDescent="0.25">
      <c r="D2891"/>
      <c r="E2891"/>
      <c r="AE2891" s="15"/>
    </row>
    <row r="2892" spans="4:31" x14ac:dyDescent="0.25">
      <c r="D2892"/>
      <c r="E2892"/>
      <c r="AE2892" s="15"/>
    </row>
    <row r="2893" spans="4:31" x14ac:dyDescent="0.25">
      <c r="D2893"/>
      <c r="E2893"/>
      <c r="AE2893" s="15"/>
    </row>
    <row r="2894" spans="4:31" x14ac:dyDescent="0.25">
      <c r="D2894"/>
      <c r="E2894"/>
      <c r="AE2894" s="15"/>
    </row>
    <row r="2895" spans="4:31" x14ac:dyDescent="0.25">
      <c r="D2895"/>
      <c r="E2895"/>
      <c r="AE2895" s="15"/>
    </row>
    <row r="2896" spans="4:31" x14ac:dyDescent="0.25">
      <c r="D2896"/>
      <c r="E2896"/>
      <c r="AE2896" s="15"/>
    </row>
    <row r="2897" spans="4:31" x14ac:dyDescent="0.25">
      <c r="D2897"/>
      <c r="E2897"/>
      <c r="AE2897" s="15"/>
    </row>
    <row r="2898" spans="4:31" x14ac:dyDescent="0.25">
      <c r="D2898"/>
      <c r="E2898"/>
      <c r="AE2898" s="15"/>
    </row>
    <row r="2899" spans="4:31" x14ac:dyDescent="0.25">
      <c r="D2899"/>
      <c r="E2899"/>
      <c r="AE2899" s="15"/>
    </row>
    <row r="2900" spans="4:31" x14ac:dyDescent="0.25">
      <c r="D2900"/>
      <c r="E2900"/>
      <c r="AE2900" s="15"/>
    </row>
    <row r="2901" spans="4:31" x14ac:dyDescent="0.25">
      <c r="D2901"/>
      <c r="E2901"/>
      <c r="AE2901" s="15"/>
    </row>
    <row r="2902" spans="4:31" x14ac:dyDescent="0.25">
      <c r="D2902"/>
      <c r="E2902"/>
      <c r="AE2902" s="15"/>
    </row>
    <row r="2903" spans="4:31" x14ac:dyDescent="0.25">
      <c r="D2903"/>
      <c r="E2903"/>
      <c r="AE2903" s="15"/>
    </row>
    <row r="2904" spans="4:31" x14ac:dyDescent="0.25">
      <c r="D2904"/>
      <c r="E2904"/>
      <c r="AE2904" s="15"/>
    </row>
    <row r="2905" spans="4:31" x14ac:dyDescent="0.25">
      <c r="D2905"/>
      <c r="E2905"/>
      <c r="AE2905" s="15"/>
    </row>
    <row r="2906" spans="4:31" x14ac:dyDescent="0.25">
      <c r="D2906"/>
      <c r="E2906"/>
      <c r="AE2906" s="15"/>
    </row>
    <row r="2907" spans="4:31" x14ac:dyDescent="0.25">
      <c r="D2907"/>
      <c r="E2907"/>
      <c r="AE2907" s="15"/>
    </row>
    <row r="2908" spans="4:31" x14ac:dyDescent="0.25">
      <c r="D2908"/>
      <c r="E2908"/>
      <c r="AE2908" s="15"/>
    </row>
    <row r="2909" spans="4:31" x14ac:dyDescent="0.25">
      <c r="D2909"/>
      <c r="E2909"/>
      <c r="AE2909" s="15"/>
    </row>
    <row r="2910" spans="4:31" x14ac:dyDescent="0.25">
      <c r="D2910"/>
      <c r="E2910"/>
      <c r="AE2910" s="15"/>
    </row>
    <row r="2911" spans="4:31" x14ac:dyDescent="0.25">
      <c r="D2911"/>
      <c r="E2911"/>
      <c r="AE2911" s="15"/>
    </row>
    <row r="2912" spans="4:31" x14ac:dyDescent="0.25">
      <c r="D2912"/>
      <c r="E2912"/>
      <c r="AE2912" s="15"/>
    </row>
    <row r="2913" spans="4:31" x14ac:dyDescent="0.25">
      <c r="D2913"/>
      <c r="E2913"/>
      <c r="AE2913" s="15"/>
    </row>
    <row r="2914" spans="4:31" x14ac:dyDescent="0.25">
      <c r="D2914"/>
      <c r="E2914"/>
      <c r="AE2914" s="15"/>
    </row>
    <row r="2915" spans="4:31" x14ac:dyDescent="0.25">
      <c r="D2915"/>
      <c r="E2915"/>
      <c r="AE2915" s="15"/>
    </row>
    <row r="2916" spans="4:31" x14ac:dyDescent="0.25">
      <c r="D2916"/>
      <c r="E2916"/>
      <c r="AE2916" s="15"/>
    </row>
    <row r="2917" spans="4:31" x14ac:dyDescent="0.25">
      <c r="D2917"/>
      <c r="E2917"/>
      <c r="AE2917" s="15"/>
    </row>
    <row r="2918" spans="4:31" x14ac:dyDescent="0.25">
      <c r="D2918"/>
      <c r="E2918"/>
      <c r="AE2918" s="15"/>
    </row>
    <row r="2919" spans="4:31" x14ac:dyDescent="0.25">
      <c r="D2919"/>
      <c r="E2919"/>
      <c r="AE2919" s="15"/>
    </row>
    <row r="2920" spans="4:31" x14ac:dyDescent="0.25">
      <c r="D2920"/>
      <c r="E2920"/>
      <c r="AE2920" s="15"/>
    </row>
    <row r="2921" spans="4:31" x14ac:dyDescent="0.25">
      <c r="D2921"/>
      <c r="E2921"/>
      <c r="AE2921" s="15"/>
    </row>
    <row r="2922" spans="4:31" x14ac:dyDescent="0.25">
      <c r="D2922"/>
      <c r="E2922"/>
      <c r="AE2922" s="15"/>
    </row>
    <row r="2923" spans="4:31" x14ac:dyDescent="0.25">
      <c r="D2923"/>
      <c r="E2923"/>
      <c r="AE2923" s="15"/>
    </row>
    <row r="2924" spans="4:31" x14ac:dyDescent="0.25">
      <c r="D2924"/>
      <c r="E2924"/>
      <c r="AE2924" s="15"/>
    </row>
    <row r="2925" spans="4:31" x14ac:dyDescent="0.25">
      <c r="D2925"/>
      <c r="E2925"/>
      <c r="AE2925" s="15"/>
    </row>
    <row r="2926" spans="4:31" x14ac:dyDescent="0.25">
      <c r="D2926"/>
      <c r="E2926"/>
      <c r="AE2926" s="15"/>
    </row>
    <row r="2927" spans="4:31" x14ac:dyDescent="0.25">
      <c r="D2927"/>
      <c r="E2927"/>
      <c r="AE2927" s="15"/>
    </row>
    <row r="2928" spans="4:31" x14ac:dyDescent="0.25">
      <c r="D2928"/>
      <c r="E2928"/>
      <c r="AE2928" s="15"/>
    </row>
    <row r="2929" spans="4:31" x14ac:dyDescent="0.25">
      <c r="D2929"/>
      <c r="E2929"/>
      <c r="AE2929" s="15"/>
    </row>
    <row r="2930" spans="4:31" x14ac:dyDescent="0.25">
      <c r="D2930"/>
      <c r="E2930"/>
      <c r="AE2930" s="15"/>
    </row>
    <row r="2931" spans="4:31" x14ac:dyDescent="0.25">
      <c r="D2931"/>
      <c r="E2931"/>
      <c r="AE2931" s="15"/>
    </row>
    <row r="2932" spans="4:31" x14ac:dyDescent="0.25">
      <c r="D2932"/>
      <c r="E2932"/>
      <c r="AE2932" s="15"/>
    </row>
    <row r="2933" spans="4:31" x14ac:dyDescent="0.25">
      <c r="D2933"/>
      <c r="E2933"/>
      <c r="AE2933" s="15"/>
    </row>
    <row r="2934" spans="4:31" x14ac:dyDescent="0.25">
      <c r="D2934"/>
      <c r="E2934"/>
      <c r="AE2934" s="15"/>
    </row>
    <row r="2935" spans="4:31" x14ac:dyDescent="0.25">
      <c r="D2935"/>
      <c r="E2935"/>
      <c r="AE2935" s="15"/>
    </row>
    <row r="2936" spans="4:31" x14ac:dyDescent="0.25">
      <c r="D2936"/>
      <c r="E2936"/>
      <c r="AE2936" s="15"/>
    </row>
    <row r="2937" spans="4:31" x14ac:dyDescent="0.25">
      <c r="D2937"/>
      <c r="E2937"/>
      <c r="AE2937" s="15"/>
    </row>
    <row r="2938" spans="4:31" x14ac:dyDescent="0.25">
      <c r="D2938"/>
      <c r="E2938"/>
      <c r="AE2938" s="15"/>
    </row>
    <row r="2939" spans="4:31" x14ac:dyDescent="0.25">
      <c r="D2939"/>
      <c r="E2939"/>
      <c r="AE2939" s="15"/>
    </row>
    <row r="2940" spans="4:31" x14ac:dyDescent="0.25">
      <c r="D2940"/>
      <c r="E2940"/>
      <c r="AE2940" s="15"/>
    </row>
    <row r="2941" spans="4:31" x14ac:dyDescent="0.25">
      <c r="D2941"/>
      <c r="E2941"/>
      <c r="AE2941" s="15"/>
    </row>
    <row r="2942" spans="4:31" x14ac:dyDescent="0.25">
      <c r="D2942"/>
      <c r="E2942"/>
      <c r="AE2942" s="15"/>
    </row>
    <row r="2943" spans="4:31" x14ac:dyDescent="0.25">
      <c r="D2943"/>
      <c r="E2943"/>
      <c r="AE2943" s="15"/>
    </row>
    <row r="2944" spans="4:31" x14ac:dyDescent="0.25">
      <c r="D2944"/>
      <c r="E2944"/>
      <c r="AE2944" s="15"/>
    </row>
    <row r="2945" spans="4:31" x14ac:dyDescent="0.25">
      <c r="D2945"/>
      <c r="E2945"/>
      <c r="AE2945" s="15"/>
    </row>
    <row r="2946" spans="4:31" x14ac:dyDescent="0.25">
      <c r="D2946"/>
      <c r="E2946"/>
      <c r="AE2946" s="15"/>
    </row>
    <row r="2947" spans="4:31" x14ac:dyDescent="0.25">
      <c r="D2947"/>
      <c r="E2947"/>
      <c r="AE2947" s="15"/>
    </row>
    <row r="2948" spans="4:31" x14ac:dyDescent="0.25">
      <c r="D2948"/>
      <c r="E2948"/>
      <c r="AE2948" s="15"/>
    </row>
    <row r="2949" spans="4:31" x14ac:dyDescent="0.25">
      <c r="D2949"/>
      <c r="E2949"/>
      <c r="AE2949" s="15"/>
    </row>
    <row r="2950" spans="4:31" x14ac:dyDescent="0.25">
      <c r="D2950"/>
      <c r="E2950"/>
      <c r="AE2950" s="15"/>
    </row>
    <row r="2951" spans="4:31" x14ac:dyDescent="0.25">
      <c r="D2951"/>
      <c r="E2951"/>
      <c r="AE2951" s="15"/>
    </row>
    <row r="2952" spans="4:31" x14ac:dyDescent="0.25">
      <c r="D2952"/>
      <c r="E2952"/>
      <c r="AE2952" s="15"/>
    </row>
    <row r="2953" spans="4:31" x14ac:dyDescent="0.25">
      <c r="D2953"/>
      <c r="E2953"/>
      <c r="AE2953" s="15"/>
    </row>
    <row r="2954" spans="4:31" x14ac:dyDescent="0.25">
      <c r="D2954"/>
      <c r="E2954"/>
      <c r="AE2954" s="15"/>
    </row>
    <row r="2955" spans="4:31" x14ac:dyDescent="0.25">
      <c r="D2955"/>
      <c r="E2955"/>
      <c r="AE2955" s="15"/>
    </row>
    <row r="2956" spans="4:31" x14ac:dyDescent="0.25">
      <c r="D2956"/>
      <c r="E2956"/>
      <c r="AE2956" s="15"/>
    </row>
    <row r="2957" spans="4:31" x14ac:dyDescent="0.25">
      <c r="D2957"/>
      <c r="E2957"/>
      <c r="AE2957" s="15"/>
    </row>
    <row r="2958" spans="4:31" x14ac:dyDescent="0.25">
      <c r="D2958"/>
      <c r="E2958"/>
      <c r="AE2958" s="15"/>
    </row>
    <row r="2959" spans="4:31" x14ac:dyDescent="0.25">
      <c r="D2959"/>
      <c r="E2959"/>
      <c r="AE2959" s="15"/>
    </row>
    <row r="2960" spans="4:31" x14ac:dyDescent="0.25">
      <c r="D2960"/>
      <c r="E2960"/>
      <c r="AE2960" s="15"/>
    </row>
    <row r="2961" spans="4:31" x14ac:dyDescent="0.25">
      <c r="D2961"/>
      <c r="E2961"/>
      <c r="AE2961" s="15"/>
    </row>
    <row r="2962" spans="4:31" x14ac:dyDescent="0.25">
      <c r="D2962"/>
      <c r="E2962"/>
      <c r="AE2962" s="15"/>
    </row>
    <row r="2963" spans="4:31" x14ac:dyDescent="0.25">
      <c r="D2963"/>
      <c r="E2963"/>
      <c r="AE2963" s="15"/>
    </row>
    <row r="2964" spans="4:31" x14ac:dyDescent="0.25">
      <c r="D2964"/>
      <c r="E2964"/>
      <c r="AE2964" s="15"/>
    </row>
    <row r="2965" spans="4:31" x14ac:dyDescent="0.25">
      <c r="D2965"/>
      <c r="E2965"/>
      <c r="AE2965" s="15"/>
    </row>
    <row r="2966" spans="4:31" x14ac:dyDescent="0.25">
      <c r="D2966"/>
      <c r="E2966"/>
      <c r="AE2966" s="15"/>
    </row>
    <row r="2967" spans="4:31" x14ac:dyDescent="0.25">
      <c r="D2967"/>
      <c r="E2967"/>
      <c r="AE2967" s="15"/>
    </row>
    <row r="2968" spans="4:31" x14ac:dyDescent="0.25">
      <c r="D2968"/>
      <c r="E2968"/>
      <c r="AE2968" s="15"/>
    </row>
    <row r="2969" spans="4:31" x14ac:dyDescent="0.25">
      <c r="D2969"/>
      <c r="E2969"/>
      <c r="AE2969" s="15"/>
    </row>
    <row r="2970" spans="4:31" x14ac:dyDescent="0.25">
      <c r="D2970"/>
      <c r="E2970"/>
      <c r="AE2970" s="15"/>
    </row>
    <row r="2971" spans="4:31" x14ac:dyDescent="0.25">
      <c r="D2971"/>
      <c r="E2971"/>
      <c r="AE2971" s="15"/>
    </row>
    <row r="2972" spans="4:31" x14ac:dyDescent="0.25">
      <c r="D2972"/>
      <c r="E2972"/>
      <c r="AE2972" s="15"/>
    </row>
    <row r="2973" spans="4:31" x14ac:dyDescent="0.25">
      <c r="D2973"/>
      <c r="E2973"/>
      <c r="AE2973" s="15"/>
    </row>
    <row r="2974" spans="4:31" x14ac:dyDescent="0.25">
      <c r="D2974"/>
      <c r="E2974"/>
      <c r="AE2974" s="15"/>
    </row>
    <row r="2975" spans="4:31" x14ac:dyDescent="0.25">
      <c r="D2975"/>
      <c r="E2975"/>
      <c r="AE2975" s="15"/>
    </row>
    <row r="2976" spans="4:31" x14ac:dyDescent="0.25">
      <c r="D2976"/>
      <c r="E2976"/>
      <c r="AE2976" s="15"/>
    </row>
    <row r="2977" spans="4:31" x14ac:dyDescent="0.25">
      <c r="D2977"/>
      <c r="E2977"/>
      <c r="AE2977" s="15"/>
    </row>
    <row r="2978" spans="4:31" x14ac:dyDescent="0.25">
      <c r="D2978"/>
      <c r="E2978"/>
      <c r="AE2978" s="15"/>
    </row>
    <row r="2979" spans="4:31" x14ac:dyDescent="0.25">
      <c r="D2979"/>
      <c r="E2979"/>
      <c r="AE2979" s="15"/>
    </row>
    <row r="2980" spans="4:31" x14ac:dyDescent="0.25">
      <c r="D2980"/>
      <c r="E2980"/>
      <c r="AE2980" s="15"/>
    </row>
    <row r="2981" spans="4:31" x14ac:dyDescent="0.25">
      <c r="D2981"/>
      <c r="E2981"/>
      <c r="AE2981" s="15"/>
    </row>
    <row r="2982" spans="4:31" x14ac:dyDescent="0.25">
      <c r="D2982"/>
      <c r="E2982"/>
      <c r="AE2982" s="15"/>
    </row>
    <row r="2983" spans="4:31" x14ac:dyDescent="0.25">
      <c r="D2983"/>
      <c r="E2983"/>
      <c r="AE2983" s="15"/>
    </row>
    <row r="2984" spans="4:31" x14ac:dyDescent="0.25">
      <c r="D2984"/>
      <c r="E2984"/>
      <c r="AE2984" s="15"/>
    </row>
    <row r="2985" spans="4:31" x14ac:dyDescent="0.25">
      <c r="D2985"/>
      <c r="E2985"/>
      <c r="AE2985" s="15"/>
    </row>
    <row r="2986" spans="4:31" x14ac:dyDescent="0.25">
      <c r="D2986"/>
      <c r="E2986"/>
      <c r="AE2986" s="15"/>
    </row>
    <row r="2987" spans="4:31" x14ac:dyDescent="0.25">
      <c r="D2987"/>
      <c r="E2987"/>
      <c r="AE2987" s="15"/>
    </row>
    <row r="2988" spans="4:31" x14ac:dyDescent="0.25">
      <c r="D2988"/>
      <c r="E2988"/>
      <c r="AE2988" s="15"/>
    </row>
    <row r="2989" spans="4:31" x14ac:dyDescent="0.25">
      <c r="D2989"/>
      <c r="E2989"/>
      <c r="AE2989" s="15"/>
    </row>
    <row r="2990" spans="4:31" x14ac:dyDescent="0.25">
      <c r="D2990"/>
      <c r="E2990"/>
      <c r="AE2990" s="15"/>
    </row>
    <row r="2991" spans="4:31" x14ac:dyDescent="0.25">
      <c r="D2991"/>
      <c r="E2991"/>
      <c r="AE2991" s="15"/>
    </row>
    <row r="2992" spans="4:31" x14ac:dyDescent="0.25">
      <c r="D2992"/>
      <c r="E2992"/>
      <c r="AE2992" s="15"/>
    </row>
    <row r="2993" spans="4:31" x14ac:dyDescent="0.25">
      <c r="D2993"/>
      <c r="E2993"/>
      <c r="AE2993" s="15"/>
    </row>
    <row r="2994" spans="4:31" x14ac:dyDescent="0.25">
      <c r="D2994"/>
      <c r="E2994"/>
      <c r="AE2994" s="15"/>
    </row>
    <row r="2995" spans="4:31" x14ac:dyDescent="0.25">
      <c r="D2995"/>
      <c r="E2995"/>
      <c r="AE2995" s="15"/>
    </row>
    <row r="2996" spans="4:31" x14ac:dyDescent="0.25">
      <c r="D2996"/>
      <c r="E2996"/>
      <c r="AE2996" s="15"/>
    </row>
    <row r="2997" spans="4:31" x14ac:dyDescent="0.25">
      <c r="D2997"/>
      <c r="E2997"/>
      <c r="AE2997" s="15"/>
    </row>
    <row r="2998" spans="4:31" x14ac:dyDescent="0.25">
      <c r="D2998"/>
      <c r="E2998"/>
      <c r="AE2998" s="15"/>
    </row>
    <row r="2999" spans="4:31" x14ac:dyDescent="0.25">
      <c r="D2999"/>
      <c r="E2999"/>
      <c r="AE2999" s="15"/>
    </row>
    <row r="3000" spans="4:31" x14ac:dyDescent="0.25">
      <c r="D3000"/>
      <c r="E3000"/>
      <c r="AE3000" s="15"/>
    </row>
    <row r="3001" spans="4:31" x14ac:dyDescent="0.25">
      <c r="D3001"/>
      <c r="E3001"/>
      <c r="AE3001" s="15"/>
    </row>
    <row r="3002" spans="4:31" x14ac:dyDescent="0.25">
      <c r="D3002"/>
      <c r="E3002"/>
      <c r="AE3002" s="15"/>
    </row>
    <row r="3003" spans="4:31" x14ac:dyDescent="0.25">
      <c r="D3003"/>
      <c r="E3003"/>
      <c r="AE3003" s="15"/>
    </row>
    <row r="3004" spans="4:31" x14ac:dyDescent="0.25">
      <c r="D3004"/>
      <c r="E3004"/>
      <c r="AE3004" s="15"/>
    </row>
    <row r="3005" spans="4:31" x14ac:dyDescent="0.25">
      <c r="D3005"/>
      <c r="E3005"/>
      <c r="AE3005" s="15"/>
    </row>
    <row r="3006" spans="4:31" x14ac:dyDescent="0.25">
      <c r="D3006"/>
      <c r="E3006"/>
      <c r="AE3006" s="15"/>
    </row>
    <row r="3007" spans="4:31" x14ac:dyDescent="0.25">
      <c r="D3007"/>
      <c r="E3007"/>
      <c r="AE3007" s="15"/>
    </row>
    <row r="3008" spans="4:31" x14ac:dyDescent="0.25">
      <c r="D3008"/>
      <c r="E3008"/>
      <c r="AE3008" s="15"/>
    </row>
    <row r="3009" spans="4:31" x14ac:dyDescent="0.25">
      <c r="D3009"/>
      <c r="E3009"/>
      <c r="AE3009" s="15"/>
    </row>
    <row r="3010" spans="4:31" x14ac:dyDescent="0.25">
      <c r="D3010"/>
      <c r="E3010"/>
      <c r="AE3010" s="15"/>
    </row>
    <row r="3011" spans="4:31" x14ac:dyDescent="0.25">
      <c r="D3011"/>
      <c r="E3011"/>
      <c r="AE3011" s="15"/>
    </row>
    <row r="3012" spans="4:31" x14ac:dyDescent="0.25">
      <c r="D3012"/>
      <c r="E3012"/>
      <c r="AE3012" s="15"/>
    </row>
    <row r="3013" spans="4:31" x14ac:dyDescent="0.25">
      <c r="D3013"/>
      <c r="E3013"/>
      <c r="AE3013" s="15"/>
    </row>
    <row r="3014" spans="4:31" x14ac:dyDescent="0.25">
      <c r="D3014"/>
      <c r="E3014"/>
      <c r="AE3014" s="15"/>
    </row>
    <row r="3015" spans="4:31" x14ac:dyDescent="0.25">
      <c r="D3015"/>
      <c r="E3015"/>
      <c r="AE3015" s="15"/>
    </row>
    <row r="3016" spans="4:31" x14ac:dyDescent="0.25">
      <c r="D3016"/>
      <c r="E3016"/>
      <c r="AE3016" s="15"/>
    </row>
    <row r="3017" spans="4:31" x14ac:dyDescent="0.25">
      <c r="D3017"/>
      <c r="E3017"/>
      <c r="AE3017" s="15"/>
    </row>
    <row r="3018" spans="4:31" x14ac:dyDescent="0.25">
      <c r="D3018"/>
      <c r="E3018"/>
      <c r="AE3018" s="15"/>
    </row>
    <row r="3019" spans="4:31" x14ac:dyDescent="0.25">
      <c r="D3019"/>
      <c r="E3019"/>
      <c r="AE3019" s="15"/>
    </row>
    <row r="3020" spans="4:31" x14ac:dyDescent="0.25">
      <c r="D3020"/>
      <c r="E3020"/>
      <c r="AE3020" s="15"/>
    </row>
    <row r="3021" spans="4:31" x14ac:dyDescent="0.25">
      <c r="D3021"/>
      <c r="E3021"/>
      <c r="AE3021" s="15"/>
    </row>
    <row r="3022" spans="4:31" x14ac:dyDescent="0.25">
      <c r="D3022"/>
      <c r="E3022"/>
      <c r="AE3022" s="15"/>
    </row>
    <row r="3023" spans="4:31" x14ac:dyDescent="0.25">
      <c r="D3023"/>
      <c r="E3023"/>
      <c r="AE3023" s="15"/>
    </row>
    <row r="3024" spans="4:31" x14ac:dyDescent="0.25">
      <c r="D3024"/>
      <c r="E3024"/>
      <c r="AE3024" s="15"/>
    </row>
    <row r="3025" spans="4:31" x14ac:dyDescent="0.25">
      <c r="D3025"/>
      <c r="E3025"/>
      <c r="AE3025" s="15"/>
    </row>
    <row r="3026" spans="4:31" x14ac:dyDescent="0.25">
      <c r="D3026"/>
      <c r="E3026"/>
      <c r="AE3026" s="15"/>
    </row>
    <row r="3027" spans="4:31" x14ac:dyDescent="0.25">
      <c r="D3027"/>
      <c r="E3027"/>
      <c r="AE3027" s="15"/>
    </row>
    <row r="3028" spans="4:31" x14ac:dyDescent="0.25">
      <c r="D3028"/>
      <c r="E3028"/>
      <c r="AE3028" s="15"/>
    </row>
    <row r="3029" spans="4:31" x14ac:dyDescent="0.25">
      <c r="D3029"/>
      <c r="E3029"/>
      <c r="AE3029" s="15"/>
    </row>
    <row r="3030" spans="4:31" x14ac:dyDescent="0.25">
      <c r="D3030"/>
      <c r="E3030"/>
      <c r="AE3030" s="15"/>
    </row>
    <row r="3031" spans="4:31" x14ac:dyDescent="0.25">
      <c r="D3031"/>
      <c r="E3031"/>
      <c r="AE3031" s="15"/>
    </row>
    <row r="3032" spans="4:31" x14ac:dyDescent="0.25">
      <c r="D3032"/>
      <c r="E3032"/>
      <c r="AE3032" s="15"/>
    </row>
    <row r="3033" spans="4:31" x14ac:dyDescent="0.25">
      <c r="D3033"/>
      <c r="E3033"/>
      <c r="AE3033" s="15"/>
    </row>
    <row r="3034" spans="4:31" x14ac:dyDescent="0.25">
      <c r="D3034"/>
      <c r="E3034"/>
      <c r="AE3034" s="15"/>
    </row>
    <row r="3035" spans="4:31" x14ac:dyDescent="0.25">
      <c r="D3035"/>
      <c r="E3035"/>
      <c r="AE3035" s="15"/>
    </row>
    <row r="3036" spans="4:31" x14ac:dyDescent="0.25">
      <c r="D3036"/>
      <c r="E3036"/>
      <c r="AE3036" s="15"/>
    </row>
    <row r="3037" spans="4:31" x14ac:dyDescent="0.25">
      <c r="D3037"/>
      <c r="E3037"/>
      <c r="AE3037" s="15"/>
    </row>
    <row r="3038" spans="4:31" x14ac:dyDescent="0.25">
      <c r="D3038"/>
      <c r="E3038"/>
      <c r="AE3038" s="15"/>
    </row>
    <row r="3039" spans="4:31" x14ac:dyDescent="0.25">
      <c r="D3039"/>
      <c r="E3039"/>
      <c r="AE3039" s="15"/>
    </row>
    <row r="3040" spans="4:31" x14ac:dyDescent="0.25">
      <c r="D3040"/>
      <c r="E3040"/>
      <c r="AE3040" s="15"/>
    </row>
    <row r="3041" spans="4:31" x14ac:dyDescent="0.25">
      <c r="D3041"/>
      <c r="E3041"/>
      <c r="AE3041" s="15"/>
    </row>
    <row r="3042" spans="4:31" x14ac:dyDescent="0.25">
      <c r="D3042"/>
      <c r="E3042"/>
      <c r="AE3042" s="15"/>
    </row>
    <row r="3043" spans="4:31" x14ac:dyDescent="0.25">
      <c r="D3043"/>
      <c r="E3043"/>
      <c r="AE3043" s="15"/>
    </row>
    <row r="3044" spans="4:31" x14ac:dyDescent="0.25">
      <c r="D3044"/>
      <c r="E3044"/>
      <c r="AE3044" s="15"/>
    </row>
    <row r="3045" spans="4:31" x14ac:dyDescent="0.25">
      <c r="D3045"/>
      <c r="E3045"/>
      <c r="AE3045" s="15"/>
    </row>
    <row r="3046" spans="4:31" x14ac:dyDescent="0.25">
      <c r="D3046"/>
      <c r="E3046"/>
      <c r="AE3046" s="15"/>
    </row>
    <row r="3047" spans="4:31" x14ac:dyDescent="0.25">
      <c r="D3047"/>
      <c r="E3047"/>
      <c r="AE3047" s="15"/>
    </row>
    <row r="3048" spans="4:31" x14ac:dyDescent="0.25">
      <c r="D3048"/>
      <c r="E3048"/>
      <c r="AE3048" s="15"/>
    </row>
    <row r="3049" spans="4:31" x14ac:dyDescent="0.25">
      <c r="D3049"/>
      <c r="E3049"/>
      <c r="AE3049" s="15"/>
    </row>
    <row r="3050" spans="4:31" x14ac:dyDescent="0.25">
      <c r="D3050"/>
      <c r="E3050"/>
      <c r="AE3050" s="15"/>
    </row>
    <row r="3051" spans="4:31" x14ac:dyDescent="0.25">
      <c r="D3051"/>
      <c r="E3051"/>
      <c r="AE3051" s="15"/>
    </row>
    <row r="3052" spans="4:31" x14ac:dyDescent="0.25">
      <c r="D3052"/>
      <c r="E3052"/>
      <c r="AE3052" s="15"/>
    </row>
    <row r="3053" spans="4:31" x14ac:dyDescent="0.25">
      <c r="D3053"/>
      <c r="E3053"/>
      <c r="AE3053" s="15"/>
    </row>
    <row r="3054" spans="4:31" x14ac:dyDescent="0.25">
      <c r="D3054"/>
      <c r="E3054"/>
      <c r="AE3054" s="15"/>
    </row>
    <row r="3055" spans="4:31" x14ac:dyDescent="0.25">
      <c r="D3055"/>
      <c r="E3055"/>
      <c r="AE3055" s="15"/>
    </row>
    <row r="3056" spans="4:31" x14ac:dyDescent="0.25">
      <c r="D3056"/>
      <c r="E3056"/>
      <c r="AE3056" s="15"/>
    </row>
    <row r="3057" spans="4:31" x14ac:dyDescent="0.25">
      <c r="D3057"/>
      <c r="E3057"/>
      <c r="AE3057" s="15"/>
    </row>
    <row r="3058" spans="4:31" x14ac:dyDescent="0.25">
      <c r="D3058"/>
      <c r="E3058"/>
      <c r="AE3058" s="15"/>
    </row>
    <row r="3059" spans="4:31" x14ac:dyDescent="0.25">
      <c r="D3059"/>
      <c r="E3059"/>
      <c r="AE3059" s="15"/>
    </row>
    <row r="3060" spans="4:31" x14ac:dyDescent="0.25">
      <c r="D3060"/>
      <c r="E3060"/>
      <c r="AE3060" s="15"/>
    </row>
    <row r="3061" spans="4:31" x14ac:dyDescent="0.25">
      <c r="D3061"/>
      <c r="E3061"/>
      <c r="AE3061" s="15"/>
    </row>
    <row r="3062" spans="4:31" x14ac:dyDescent="0.25">
      <c r="D3062"/>
      <c r="E3062"/>
      <c r="AE3062" s="15"/>
    </row>
    <row r="3063" spans="4:31" x14ac:dyDescent="0.25">
      <c r="D3063"/>
      <c r="E3063"/>
      <c r="AE3063" s="15"/>
    </row>
    <row r="3064" spans="4:31" x14ac:dyDescent="0.25">
      <c r="D3064"/>
      <c r="E3064"/>
      <c r="AE3064" s="15"/>
    </row>
    <row r="3065" spans="4:31" x14ac:dyDescent="0.25">
      <c r="D3065"/>
      <c r="E3065"/>
      <c r="AE3065" s="15"/>
    </row>
    <row r="3066" spans="4:31" x14ac:dyDescent="0.25">
      <c r="D3066"/>
      <c r="E3066"/>
      <c r="AE3066" s="15"/>
    </row>
    <row r="3067" spans="4:31" x14ac:dyDescent="0.25">
      <c r="D3067"/>
      <c r="E3067"/>
      <c r="AE3067" s="15"/>
    </row>
    <row r="3068" spans="4:31" x14ac:dyDescent="0.25">
      <c r="D3068"/>
      <c r="E3068"/>
      <c r="AE3068" s="15"/>
    </row>
    <row r="3069" spans="4:31" x14ac:dyDescent="0.25">
      <c r="D3069"/>
      <c r="E3069"/>
      <c r="AE3069" s="15"/>
    </row>
    <row r="3070" spans="4:31" x14ac:dyDescent="0.25">
      <c r="D3070"/>
      <c r="E3070"/>
      <c r="AE3070" s="15"/>
    </row>
    <row r="3071" spans="4:31" x14ac:dyDescent="0.25">
      <c r="D3071"/>
      <c r="E3071"/>
      <c r="AE3071" s="15"/>
    </row>
    <row r="3072" spans="4:31" x14ac:dyDescent="0.25">
      <c r="D3072"/>
      <c r="E3072"/>
      <c r="AE3072" s="15"/>
    </row>
    <row r="3073" spans="4:31" x14ac:dyDescent="0.25">
      <c r="D3073"/>
      <c r="E3073"/>
      <c r="AE3073" s="15"/>
    </row>
    <row r="3074" spans="4:31" x14ac:dyDescent="0.25">
      <c r="D3074"/>
      <c r="E3074"/>
      <c r="AE3074" s="15"/>
    </row>
    <row r="3075" spans="4:31" x14ac:dyDescent="0.25">
      <c r="D3075"/>
      <c r="E3075"/>
      <c r="AE3075" s="15"/>
    </row>
    <row r="3076" spans="4:31" x14ac:dyDescent="0.25">
      <c r="D3076"/>
      <c r="E3076"/>
      <c r="AE3076" s="15"/>
    </row>
    <row r="3077" spans="4:31" x14ac:dyDescent="0.25">
      <c r="D3077"/>
      <c r="E3077"/>
      <c r="AE3077" s="15"/>
    </row>
    <row r="3078" spans="4:31" x14ac:dyDescent="0.25">
      <c r="D3078"/>
      <c r="E3078"/>
      <c r="AE3078" s="15"/>
    </row>
    <row r="3079" spans="4:31" x14ac:dyDescent="0.25">
      <c r="D3079"/>
      <c r="E3079"/>
      <c r="AE3079" s="15"/>
    </row>
    <row r="3080" spans="4:31" x14ac:dyDescent="0.25">
      <c r="D3080"/>
      <c r="E3080"/>
      <c r="AE3080" s="15"/>
    </row>
    <row r="3081" spans="4:31" x14ac:dyDescent="0.25">
      <c r="D3081"/>
      <c r="E3081"/>
      <c r="AE3081" s="15"/>
    </row>
    <row r="3082" spans="4:31" x14ac:dyDescent="0.25">
      <c r="D3082"/>
      <c r="E3082"/>
      <c r="AE3082" s="15"/>
    </row>
    <row r="3083" spans="4:31" x14ac:dyDescent="0.25">
      <c r="D3083"/>
      <c r="E3083"/>
      <c r="AE3083" s="15"/>
    </row>
    <row r="3084" spans="4:31" x14ac:dyDescent="0.25">
      <c r="D3084"/>
      <c r="E3084"/>
      <c r="AE3084" s="15"/>
    </row>
    <row r="3085" spans="4:31" x14ac:dyDescent="0.25">
      <c r="D3085"/>
      <c r="E3085"/>
      <c r="AE3085" s="15"/>
    </row>
    <row r="3086" spans="4:31" x14ac:dyDescent="0.25">
      <c r="D3086"/>
      <c r="E3086"/>
      <c r="AE3086" s="15"/>
    </row>
    <row r="3087" spans="4:31" x14ac:dyDescent="0.25">
      <c r="D3087"/>
      <c r="E3087"/>
      <c r="AE3087" s="15"/>
    </row>
    <row r="3088" spans="4:31" x14ac:dyDescent="0.25">
      <c r="D3088"/>
      <c r="E3088"/>
      <c r="AE3088" s="15"/>
    </row>
    <row r="3089" spans="4:31" x14ac:dyDescent="0.25">
      <c r="D3089"/>
      <c r="E3089"/>
      <c r="AE3089" s="15"/>
    </row>
    <row r="3090" spans="4:31" x14ac:dyDescent="0.25">
      <c r="D3090"/>
      <c r="E3090"/>
      <c r="AE3090" s="15"/>
    </row>
    <row r="3091" spans="4:31" x14ac:dyDescent="0.25">
      <c r="D3091"/>
      <c r="E3091"/>
      <c r="AE3091" s="15"/>
    </row>
    <row r="3092" spans="4:31" x14ac:dyDescent="0.25">
      <c r="D3092"/>
      <c r="E3092"/>
      <c r="AE3092" s="15"/>
    </row>
    <row r="3093" spans="4:31" x14ac:dyDescent="0.25">
      <c r="D3093"/>
      <c r="E3093"/>
      <c r="AE3093" s="15"/>
    </row>
    <row r="3094" spans="4:31" x14ac:dyDescent="0.25">
      <c r="D3094"/>
      <c r="E3094"/>
      <c r="AE3094" s="15"/>
    </row>
    <row r="3095" spans="4:31" x14ac:dyDescent="0.25">
      <c r="D3095"/>
      <c r="E3095"/>
      <c r="AE3095" s="15"/>
    </row>
    <row r="3096" spans="4:31" x14ac:dyDescent="0.25">
      <c r="D3096"/>
      <c r="E3096"/>
      <c r="AE3096" s="15"/>
    </row>
    <row r="3097" spans="4:31" x14ac:dyDescent="0.25">
      <c r="D3097"/>
      <c r="E3097"/>
      <c r="AE3097" s="15"/>
    </row>
    <row r="3098" spans="4:31" x14ac:dyDescent="0.25">
      <c r="D3098"/>
      <c r="E3098"/>
      <c r="AE3098" s="15"/>
    </row>
    <row r="3099" spans="4:31" x14ac:dyDescent="0.25">
      <c r="D3099"/>
      <c r="E3099"/>
      <c r="AE3099" s="15"/>
    </row>
    <row r="3100" spans="4:31" x14ac:dyDescent="0.25">
      <c r="D3100"/>
      <c r="E3100"/>
      <c r="AE3100" s="15"/>
    </row>
    <row r="3101" spans="4:31" x14ac:dyDescent="0.25">
      <c r="D3101"/>
      <c r="E3101"/>
      <c r="AE3101" s="15"/>
    </row>
    <row r="3102" spans="4:31" x14ac:dyDescent="0.25">
      <c r="D3102"/>
      <c r="E3102"/>
      <c r="AE3102" s="15"/>
    </row>
    <row r="3103" spans="4:31" x14ac:dyDescent="0.25">
      <c r="D3103"/>
      <c r="E3103"/>
      <c r="AE3103" s="15"/>
    </row>
    <row r="3104" spans="4:31" x14ac:dyDescent="0.25">
      <c r="D3104"/>
      <c r="E3104"/>
      <c r="AE3104" s="15"/>
    </row>
    <row r="3105" spans="4:31" x14ac:dyDescent="0.25">
      <c r="D3105"/>
      <c r="E3105"/>
      <c r="AE3105" s="15"/>
    </row>
    <row r="3106" spans="4:31" x14ac:dyDescent="0.25">
      <c r="D3106"/>
      <c r="E3106"/>
      <c r="AE3106" s="15"/>
    </row>
    <row r="3107" spans="4:31" x14ac:dyDescent="0.25">
      <c r="D3107"/>
      <c r="E3107"/>
      <c r="AE3107" s="15"/>
    </row>
    <row r="3108" spans="4:31" x14ac:dyDescent="0.25">
      <c r="D3108"/>
      <c r="E3108"/>
      <c r="AE3108" s="15"/>
    </row>
    <row r="3109" spans="4:31" x14ac:dyDescent="0.25">
      <c r="D3109"/>
      <c r="E3109"/>
      <c r="AE3109" s="15"/>
    </row>
    <row r="3110" spans="4:31" x14ac:dyDescent="0.25">
      <c r="D3110"/>
      <c r="E3110"/>
      <c r="AE3110" s="15"/>
    </row>
    <row r="3111" spans="4:31" x14ac:dyDescent="0.25">
      <c r="D3111"/>
      <c r="E3111"/>
      <c r="AE3111" s="15"/>
    </row>
    <row r="3112" spans="4:31" x14ac:dyDescent="0.25">
      <c r="D3112"/>
      <c r="E3112"/>
      <c r="AE3112" s="15"/>
    </row>
    <row r="3113" spans="4:31" x14ac:dyDescent="0.25">
      <c r="D3113"/>
      <c r="E3113"/>
      <c r="AE3113" s="15"/>
    </row>
    <row r="3114" spans="4:31" x14ac:dyDescent="0.25">
      <c r="D3114"/>
      <c r="E3114"/>
      <c r="AE3114" s="15"/>
    </row>
    <row r="3115" spans="4:31" x14ac:dyDescent="0.25">
      <c r="D3115"/>
      <c r="E3115"/>
      <c r="AE3115" s="15"/>
    </row>
    <row r="3116" spans="4:31" x14ac:dyDescent="0.25">
      <c r="D3116"/>
      <c r="E3116"/>
      <c r="AE3116" s="15"/>
    </row>
    <row r="3117" spans="4:31" x14ac:dyDescent="0.25">
      <c r="D3117"/>
      <c r="E3117"/>
      <c r="AE3117" s="15"/>
    </row>
    <row r="3118" spans="4:31" x14ac:dyDescent="0.25">
      <c r="D3118"/>
      <c r="E3118"/>
      <c r="AE3118" s="15"/>
    </row>
    <row r="3119" spans="4:31" x14ac:dyDescent="0.25">
      <c r="D3119"/>
      <c r="E3119"/>
      <c r="AE3119" s="15"/>
    </row>
    <row r="3120" spans="4:31" x14ac:dyDescent="0.25">
      <c r="D3120"/>
      <c r="E3120"/>
      <c r="AE3120" s="15"/>
    </row>
    <row r="3121" spans="4:31" x14ac:dyDescent="0.25">
      <c r="D3121"/>
      <c r="E3121"/>
      <c r="AE3121" s="15"/>
    </row>
    <row r="3122" spans="4:31" x14ac:dyDescent="0.25">
      <c r="D3122"/>
      <c r="E3122"/>
      <c r="AE3122" s="15"/>
    </row>
    <row r="3123" spans="4:31" x14ac:dyDescent="0.25">
      <c r="D3123"/>
      <c r="E3123"/>
      <c r="AE3123" s="15"/>
    </row>
    <row r="3124" spans="4:31" x14ac:dyDescent="0.25">
      <c r="D3124"/>
      <c r="E3124"/>
      <c r="AE3124" s="15"/>
    </row>
    <row r="3125" spans="4:31" x14ac:dyDescent="0.25">
      <c r="D3125"/>
      <c r="E3125"/>
      <c r="AE3125" s="15"/>
    </row>
    <row r="3126" spans="4:31" x14ac:dyDescent="0.25">
      <c r="D3126"/>
      <c r="E3126"/>
      <c r="AE3126" s="15"/>
    </row>
    <row r="3127" spans="4:31" x14ac:dyDescent="0.25">
      <c r="D3127"/>
      <c r="E3127"/>
      <c r="AE3127" s="15"/>
    </row>
    <row r="3128" spans="4:31" x14ac:dyDescent="0.25">
      <c r="D3128"/>
      <c r="E3128"/>
      <c r="AE3128" s="15"/>
    </row>
    <row r="3129" spans="4:31" x14ac:dyDescent="0.25">
      <c r="D3129"/>
      <c r="E3129"/>
      <c r="AE3129" s="15"/>
    </row>
    <row r="3130" spans="4:31" x14ac:dyDescent="0.25">
      <c r="D3130"/>
      <c r="E3130"/>
      <c r="AE3130" s="15"/>
    </row>
    <row r="3131" spans="4:31" x14ac:dyDescent="0.25">
      <c r="D3131"/>
      <c r="E3131"/>
      <c r="AE3131" s="15"/>
    </row>
    <row r="3132" spans="4:31" x14ac:dyDescent="0.25">
      <c r="D3132"/>
      <c r="E3132"/>
      <c r="AE3132" s="15"/>
    </row>
    <row r="3133" spans="4:31" x14ac:dyDescent="0.25">
      <c r="D3133"/>
      <c r="E3133"/>
      <c r="AE3133" s="15"/>
    </row>
    <row r="3134" spans="4:31" x14ac:dyDescent="0.25">
      <c r="D3134"/>
      <c r="E3134"/>
      <c r="AE3134" s="15"/>
    </row>
    <row r="3135" spans="4:31" x14ac:dyDescent="0.25">
      <c r="D3135"/>
      <c r="E3135"/>
      <c r="AE3135" s="15"/>
    </row>
    <row r="3136" spans="4:31" x14ac:dyDescent="0.25">
      <c r="D3136"/>
      <c r="E3136"/>
      <c r="AE3136" s="15"/>
    </row>
    <row r="3137" spans="4:31" x14ac:dyDescent="0.25">
      <c r="D3137"/>
      <c r="E3137"/>
      <c r="AE3137" s="15"/>
    </row>
    <row r="3138" spans="4:31" x14ac:dyDescent="0.25">
      <c r="D3138"/>
      <c r="E3138"/>
      <c r="AE3138" s="15"/>
    </row>
    <row r="3139" spans="4:31" x14ac:dyDescent="0.25">
      <c r="D3139"/>
      <c r="E3139"/>
      <c r="AE3139" s="15"/>
    </row>
    <row r="3140" spans="4:31" x14ac:dyDescent="0.25">
      <c r="D3140"/>
      <c r="E3140"/>
      <c r="AE3140" s="15"/>
    </row>
    <row r="3141" spans="4:31" x14ac:dyDescent="0.25">
      <c r="D3141"/>
      <c r="E3141"/>
      <c r="AE3141" s="15"/>
    </row>
    <row r="3142" spans="4:31" x14ac:dyDescent="0.25">
      <c r="D3142"/>
      <c r="E3142"/>
      <c r="AE3142" s="15"/>
    </row>
    <row r="3143" spans="4:31" x14ac:dyDescent="0.25">
      <c r="D3143"/>
      <c r="E3143"/>
      <c r="AE3143" s="15"/>
    </row>
    <row r="3144" spans="4:31" x14ac:dyDescent="0.25">
      <c r="D3144"/>
      <c r="E3144"/>
      <c r="AE3144" s="15"/>
    </row>
    <row r="3145" spans="4:31" x14ac:dyDescent="0.25">
      <c r="D3145"/>
      <c r="E3145"/>
      <c r="AE3145" s="15"/>
    </row>
    <row r="3146" spans="4:31" x14ac:dyDescent="0.25">
      <c r="D3146"/>
      <c r="E3146"/>
      <c r="AE3146" s="15"/>
    </row>
    <row r="3147" spans="4:31" x14ac:dyDescent="0.25">
      <c r="D3147"/>
      <c r="E3147"/>
      <c r="AE3147" s="15"/>
    </row>
    <row r="3148" spans="4:31" x14ac:dyDescent="0.25">
      <c r="D3148"/>
      <c r="E3148"/>
      <c r="AE3148" s="15"/>
    </row>
    <row r="3149" spans="4:31" x14ac:dyDescent="0.25">
      <c r="D3149"/>
      <c r="E3149"/>
      <c r="AE3149" s="15"/>
    </row>
    <row r="3150" spans="4:31" x14ac:dyDescent="0.25">
      <c r="D3150"/>
      <c r="E3150"/>
      <c r="AE3150" s="15"/>
    </row>
    <row r="3151" spans="4:31" x14ac:dyDescent="0.25">
      <c r="D3151"/>
      <c r="E3151"/>
      <c r="AE3151" s="15"/>
    </row>
    <row r="3152" spans="4:31" x14ac:dyDescent="0.25">
      <c r="D3152"/>
      <c r="E3152"/>
      <c r="AE3152" s="15"/>
    </row>
    <row r="3153" spans="4:31" x14ac:dyDescent="0.25">
      <c r="D3153"/>
      <c r="E3153"/>
      <c r="AE3153" s="15"/>
    </row>
    <row r="3154" spans="4:31" x14ac:dyDescent="0.25">
      <c r="D3154"/>
      <c r="E3154"/>
      <c r="AE3154" s="15"/>
    </row>
    <row r="3155" spans="4:31" x14ac:dyDescent="0.25">
      <c r="D3155"/>
      <c r="E3155"/>
      <c r="AE3155" s="15"/>
    </row>
    <row r="3156" spans="4:31" x14ac:dyDescent="0.25">
      <c r="D3156"/>
      <c r="E3156"/>
      <c r="AE3156" s="15"/>
    </row>
    <row r="3157" spans="4:31" x14ac:dyDescent="0.25">
      <c r="D3157"/>
      <c r="E3157"/>
      <c r="AE3157" s="15"/>
    </row>
    <row r="3158" spans="4:31" x14ac:dyDescent="0.25">
      <c r="D3158"/>
      <c r="E3158"/>
      <c r="AE3158" s="15"/>
    </row>
    <row r="3159" spans="4:31" x14ac:dyDescent="0.25">
      <c r="D3159"/>
      <c r="E3159"/>
      <c r="AE3159" s="15"/>
    </row>
    <row r="3160" spans="4:31" x14ac:dyDescent="0.25">
      <c r="D3160"/>
      <c r="E3160"/>
      <c r="AE3160" s="15"/>
    </row>
    <row r="3161" spans="4:31" x14ac:dyDescent="0.25">
      <c r="D3161"/>
      <c r="E3161"/>
      <c r="AE3161" s="15"/>
    </row>
    <row r="3162" spans="4:31" x14ac:dyDescent="0.25">
      <c r="D3162"/>
      <c r="E3162"/>
      <c r="AE3162" s="15"/>
    </row>
    <row r="3163" spans="4:31" x14ac:dyDescent="0.25">
      <c r="D3163"/>
      <c r="E3163"/>
      <c r="AE3163" s="15"/>
    </row>
    <row r="3164" spans="4:31" x14ac:dyDescent="0.25">
      <c r="D3164"/>
      <c r="E3164"/>
      <c r="AE3164" s="15"/>
    </row>
    <row r="3165" spans="4:31" x14ac:dyDescent="0.25">
      <c r="D3165"/>
      <c r="E3165"/>
      <c r="AE3165" s="15"/>
    </row>
    <row r="3166" spans="4:31" x14ac:dyDescent="0.25">
      <c r="D3166"/>
      <c r="E3166"/>
      <c r="AE3166" s="15"/>
    </row>
    <row r="3167" spans="4:31" x14ac:dyDescent="0.25">
      <c r="D3167"/>
      <c r="E3167"/>
      <c r="AE3167" s="15"/>
    </row>
    <row r="3168" spans="4:31" x14ac:dyDescent="0.25">
      <c r="D3168"/>
      <c r="E3168"/>
      <c r="AE3168" s="15"/>
    </row>
    <row r="3169" spans="4:31" x14ac:dyDescent="0.25">
      <c r="D3169"/>
      <c r="E3169"/>
      <c r="AE3169" s="15"/>
    </row>
    <row r="3170" spans="4:31" x14ac:dyDescent="0.25">
      <c r="D3170"/>
      <c r="E3170"/>
      <c r="AE3170" s="15"/>
    </row>
    <row r="3171" spans="4:31" x14ac:dyDescent="0.25">
      <c r="D3171"/>
      <c r="E3171"/>
      <c r="AE3171" s="15"/>
    </row>
    <row r="3172" spans="4:31" x14ac:dyDescent="0.25">
      <c r="D3172"/>
      <c r="E3172"/>
      <c r="AE3172" s="15"/>
    </row>
    <row r="3173" spans="4:31" x14ac:dyDescent="0.25">
      <c r="D3173"/>
      <c r="E3173"/>
      <c r="AE3173" s="15"/>
    </row>
    <row r="3174" spans="4:31" x14ac:dyDescent="0.25">
      <c r="D3174"/>
      <c r="E3174"/>
      <c r="AE3174" s="15"/>
    </row>
    <row r="3175" spans="4:31" x14ac:dyDescent="0.25">
      <c r="D3175"/>
      <c r="E3175"/>
      <c r="AE3175" s="15"/>
    </row>
    <row r="3176" spans="4:31" x14ac:dyDescent="0.25">
      <c r="D3176"/>
      <c r="E3176"/>
      <c r="AE3176" s="15"/>
    </row>
    <row r="3177" spans="4:31" x14ac:dyDescent="0.25">
      <c r="D3177"/>
      <c r="E3177"/>
      <c r="AE3177" s="15"/>
    </row>
    <row r="3178" spans="4:31" x14ac:dyDescent="0.25">
      <c r="D3178"/>
      <c r="E3178"/>
      <c r="AE3178" s="15"/>
    </row>
    <row r="3179" spans="4:31" x14ac:dyDescent="0.25">
      <c r="D3179"/>
      <c r="E3179"/>
      <c r="AE3179" s="15"/>
    </row>
    <row r="3180" spans="4:31" x14ac:dyDescent="0.25">
      <c r="D3180"/>
      <c r="E3180"/>
      <c r="AE3180" s="15"/>
    </row>
    <row r="3181" spans="4:31" x14ac:dyDescent="0.25">
      <c r="D3181"/>
      <c r="E3181"/>
      <c r="AE3181" s="15"/>
    </row>
    <row r="3182" spans="4:31" x14ac:dyDescent="0.25">
      <c r="D3182"/>
      <c r="E3182"/>
      <c r="AE3182" s="15"/>
    </row>
    <row r="3183" spans="4:31" x14ac:dyDescent="0.25">
      <c r="D3183"/>
      <c r="E3183"/>
      <c r="AE3183" s="15"/>
    </row>
    <row r="3184" spans="4:31" x14ac:dyDescent="0.25">
      <c r="D3184"/>
      <c r="E3184"/>
      <c r="AE3184" s="15"/>
    </row>
    <row r="3185" spans="4:31" x14ac:dyDescent="0.25">
      <c r="D3185"/>
      <c r="E3185"/>
      <c r="AE3185" s="15"/>
    </row>
    <row r="3186" spans="4:31" x14ac:dyDescent="0.25">
      <c r="D3186"/>
      <c r="E3186"/>
      <c r="AE3186" s="15"/>
    </row>
    <row r="3187" spans="4:31" x14ac:dyDescent="0.25">
      <c r="D3187"/>
      <c r="E3187"/>
      <c r="AE3187" s="15"/>
    </row>
    <row r="3188" spans="4:31" x14ac:dyDescent="0.25">
      <c r="D3188"/>
      <c r="E3188"/>
      <c r="AE3188" s="15"/>
    </row>
    <row r="3189" spans="4:31" x14ac:dyDescent="0.25">
      <c r="D3189"/>
      <c r="E3189"/>
      <c r="AE3189" s="15"/>
    </row>
    <row r="3190" spans="4:31" x14ac:dyDescent="0.25">
      <c r="D3190"/>
      <c r="E3190"/>
      <c r="AE3190" s="15"/>
    </row>
    <row r="3191" spans="4:31" x14ac:dyDescent="0.25">
      <c r="D3191"/>
      <c r="E3191"/>
      <c r="AE3191" s="15"/>
    </row>
    <row r="3192" spans="4:31" x14ac:dyDescent="0.25">
      <c r="D3192"/>
      <c r="E3192"/>
      <c r="AE3192" s="15"/>
    </row>
    <row r="3193" spans="4:31" x14ac:dyDescent="0.25">
      <c r="D3193"/>
      <c r="E3193"/>
      <c r="AE3193" s="15"/>
    </row>
    <row r="3194" spans="4:31" x14ac:dyDescent="0.25">
      <c r="D3194"/>
      <c r="E3194"/>
      <c r="AE3194" s="15"/>
    </row>
    <row r="3195" spans="4:31" x14ac:dyDescent="0.25">
      <c r="D3195"/>
      <c r="E3195"/>
      <c r="AE3195" s="15"/>
    </row>
    <row r="3196" spans="4:31" x14ac:dyDescent="0.25">
      <c r="D3196"/>
      <c r="E3196"/>
      <c r="AE3196" s="15"/>
    </row>
    <row r="3197" spans="4:31" x14ac:dyDescent="0.25">
      <c r="D3197"/>
      <c r="E3197"/>
      <c r="AE3197" s="15"/>
    </row>
    <row r="3198" spans="4:31" x14ac:dyDescent="0.25">
      <c r="D3198"/>
      <c r="E3198"/>
      <c r="AE3198" s="15"/>
    </row>
    <row r="3199" spans="4:31" x14ac:dyDescent="0.25">
      <c r="D3199"/>
      <c r="E3199"/>
      <c r="AE3199" s="15"/>
    </row>
    <row r="3200" spans="4:31" x14ac:dyDescent="0.25">
      <c r="D3200"/>
      <c r="E3200"/>
      <c r="AE3200" s="15"/>
    </row>
    <row r="3201" spans="4:31" x14ac:dyDescent="0.25">
      <c r="D3201"/>
      <c r="E3201"/>
      <c r="AE3201" s="15"/>
    </row>
    <row r="3202" spans="4:31" x14ac:dyDescent="0.25">
      <c r="D3202"/>
      <c r="E3202"/>
      <c r="AE3202" s="15"/>
    </row>
    <row r="3203" spans="4:31" x14ac:dyDescent="0.25">
      <c r="D3203"/>
      <c r="E3203"/>
      <c r="AE3203" s="15"/>
    </row>
    <row r="3204" spans="4:31" x14ac:dyDescent="0.25">
      <c r="D3204"/>
      <c r="E3204"/>
      <c r="AE3204" s="15"/>
    </row>
    <row r="3205" spans="4:31" x14ac:dyDescent="0.25">
      <c r="D3205"/>
      <c r="E3205"/>
      <c r="AE3205" s="15"/>
    </row>
    <row r="3206" spans="4:31" x14ac:dyDescent="0.25">
      <c r="D3206"/>
      <c r="E3206"/>
      <c r="AE3206" s="15"/>
    </row>
    <row r="3207" spans="4:31" x14ac:dyDescent="0.25">
      <c r="D3207"/>
      <c r="E3207"/>
      <c r="AE3207" s="15"/>
    </row>
    <row r="3208" spans="4:31" x14ac:dyDescent="0.25">
      <c r="D3208"/>
      <c r="E3208"/>
      <c r="AE3208" s="15"/>
    </row>
    <row r="3209" spans="4:31" x14ac:dyDescent="0.25">
      <c r="D3209"/>
      <c r="E3209"/>
      <c r="AE3209" s="15"/>
    </row>
    <row r="3210" spans="4:31" x14ac:dyDescent="0.25">
      <c r="D3210"/>
      <c r="E3210"/>
      <c r="AE3210" s="15"/>
    </row>
    <row r="3211" spans="4:31" x14ac:dyDescent="0.25">
      <c r="D3211"/>
      <c r="E3211"/>
      <c r="AE3211" s="15"/>
    </row>
    <row r="3212" spans="4:31" x14ac:dyDescent="0.25">
      <c r="D3212"/>
      <c r="E3212"/>
      <c r="AE3212" s="15"/>
    </row>
    <row r="3213" spans="4:31" x14ac:dyDescent="0.25">
      <c r="D3213"/>
      <c r="E3213"/>
      <c r="AE3213" s="15"/>
    </row>
    <row r="3214" spans="4:31" x14ac:dyDescent="0.25">
      <c r="D3214"/>
      <c r="E3214"/>
      <c r="AE3214" s="15"/>
    </row>
    <row r="3215" spans="4:31" x14ac:dyDescent="0.25">
      <c r="D3215"/>
      <c r="E3215"/>
      <c r="AE3215" s="15"/>
    </row>
    <row r="3216" spans="4:31" x14ac:dyDescent="0.25">
      <c r="D3216"/>
      <c r="E3216"/>
      <c r="AE3216" s="15"/>
    </row>
    <row r="3217" spans="4:31" x14ac:dyDescent="0.25">
      <c r="D3217"/>
      <c r="E3217"/>
      <c r="AE3217" s="15"/>
    </row>
    <row r="3218" spans="4:31" x14ac:dyDescent="0.25">
      <c r="D3218"/>
      <c r="E3218"/>
      <c r="AE3218" s="15"/>
    </row>
    <row r="3219" spans="4:31" x14ac:dyDescent="0.25">
      <c r="D3219"/>
      <c r="E3219"/>
      <c r="AE3219" s="15"/>
    </row>
    <row r="3220" spans="4:31" x14ac:dyDescent="0.25">
      <c r="D3220"/>
      <c r="E3220"/>
      <c r="AE3220" s="15"/>
    </row>
    <row r="3221" spans="4:31" x14ac:dyDescent="0.25">
      <c r="D3221"/>
      <c r="E3221"/>
      <c r="AE3221" s="15"/>
    </row>
    <row r="3222" spans="4:31" x14ac:dyDescent="0.25">
      <c r="D3222"/>
      <c r="E3222"/>
      <c r="AE3222" s="15"/>
    </row>
    <row r="3223" spans="4:31" x14ac:dyDescent="0.25">
      <c r="D3223"/>
      <c r="E3223"/>
      <c r="AE3223" s="15"/>
    </row>
    <row r="3224" spans="4:31" x14ac:dyDescent="0.25">
      <c r="D3224"/>
      <c r="E3224"/>
      <c r="AE3224" s="15"/>
    </row>
    <row r="3225" spans="4:31" x14ac:dyDescent="0.25">
      <c r="D3225"/>
      <c r="E3225"/>
      <c r="AE3225" s="15"/>
    </row>
    <row r="3226" spans="4:31" x14ac:dyDescent="0.25">
      <c r="D3226"/>
      <c r="E3226"/>
      <c r="AE3226" s="15"/>
    </row>
    <row r="3227" spans="4:31" x14ac:dyDescent="0.25">
      <c r="D3227"/>
      <c r="E3227"/>
      <c r="AE3227" s="15"/>
    </row>
    <row r="3228" spans="4:31" x14ac:dyDescent="0.25">
      <c r="D3228"/>
      <c r="E3228"/>
      <c r="AE3228" s="15"/>
    </row>
    <row r="3229" spans="4:31" x14ac:dyDescent="0.25">
      <c r="D3229"/>
      <c r="E3229"/>
      <c r="AE3229" s="15"/>
    </row>
    <row r="3230" spans="4:31" x14ac:dyDescent="0.25">
      <c r="D3230"/>
      <c r="E3230"/>
      <c r="AE3230" s="15"/>
    </row>
    <row r="3231" spans="4:31" x14ac:dyDescent="0.25">
      <c r="D3231"/>
      <c r="E3231"/>
      <c r="AE3231" s="15"/>
    </row>
    <row r="3232" spans="4:31" x14ac:dyDescent="0.25">
      <c r="D3232"/>
      <c r="E3232"/>
      <c r="AE3232" s="15"/>
    </row>
    <row r="3233" spans="4:31" x14ac:dyDescent="0.25">
      <c r="D3233"/>
      <c r="E3233"/>
      <c r="AE3233" s="15"/>
    </row>
    <row r="3234" spans="4:31" x14ac:dyDescent="0.25">
      <c r="D3234"/>
      <c r="E3234"/>
      <c r="AE3234" s="15"/>
    </row>
    <row r="3235" spans="4:31" x14ac:dyDescent="0.25">
      <c r="D3235"/>
      <c r="E3235"/>
      <c r="AE3235" s="15"/>
    </row>
    <row r="3236" spans="4:31" x14ac:dyDescent="0.25">
      <c r="D3236"/>
      <c r="E3236"/>
      <c r="AE3236" s="15"/>
    </row>
    <row r="3237" spans="4:31" x14ac:dyDescent="0.25">
      <c r="D3237"/>
      <c r="E3237"/>
      <c r="AE3237" s="15"/>
    </row>
    <row r="3238" spans="4:31" x14ac:dyDescent="0.25">
      <c r="D3238"/>
      <c r="E3238"/>
      <c r="AE3238" s="15"/>
    </row>
    <row r="3239" spans="4:31" x14ac:dyDescent="0.25">
      <c r="D3239"/>
      <c r="E3239"/>
      <c r="AE3239" s="15"/>
    </row>
    <row r="3240" spans="4:31" x14ac:dyDescent="0.25">
      <c r="D3240"/>
      <c r="E3240"/>
      <c r="AE3240" s="15"/>
    </row>
    <row r="3241" spans="4:31" x14ac:dyDescent="0.25">
      <c r="D3241"/>
      <c r="E3241"/>
      <c r="AE3241" s="15"/>
    </row>
    <row r="3242" spans="4:31" x14ac:dyDescent="0.25">
      <c r="D3242"/>
      <c r="E3242"/>
      <c r="AE3242" s="15"/>
    </row>
    <row r="3243" spans="4:31" x14ac:dyDescent="0.25">
      <c r="D3243"/>
      <c r="E3243"/>
      <c r="AE3243" s="15"/>
    </row>
    <row r="3244" spans="4:31" x14ac:dyDescent="0.25">
      <c r="D3244"/>
      <c r="E3244"/>
      <c r="AE3244" s="15"/>
    </row>
    <row r="3245" spans="4:31" x14ac:dyDescent="0.25">
      <c r="D3245"/>
      <c r="E3245"/>
      <c r="AE3245" s="15"/>
    </row>
    <row r="3246" spans="4:31" x14ac:dyDescent="0.25">
      <c r="D3246"/>
      <c r="E3246"/>
      <c r="AE3246" s="15"/>
    </row>
    <row r="3247" spans="4:31" x14ac:dyDescent="0.25">
      <c r="D3247"/>
      <c r="E3247"/>
      <c r="AE3247" s="15"/>
    </row>
    <row r="3248" spans="4:31" x14ac:dyDescent="0.25">
      <c r="D3248"/>
      <c r="E3248"/>
      <c r="AE3248" s="15"/>
    </row>
    <row r="3249" spans="4:31" x14ac:dyDescent="0.25">
      <c r="D3249"/>
      <c r="E3249"/>
      <c r="AE3249" s="15"/>
    </row>
    <row r="3250" spans="4:31" x14ac:dyDescent="0.25">
      <c r="D3250"/>
      <c r="E3250"/>
      <c r="AE3250" s="15"/>
    </row>
    <row r="3251" spans="4:31" x14ac:dyDescent="0.25">
      <c r="D3251"/>
      <c r="E3251"/>
      <c r="AE3251" s="15"/>
    </row>
    <row r="3252" spans="4:31" x14ac:dyDescent="0.25">
      <c r="D3252"/>
      <c r="E3252"/>
      <c r="AE3252" s="15"/>
    </row>
    <row r="3253" spans="4:31" x14ac:dyDescent="0.25">
      <c r="D3253"/>
      <c r="E3253"/>
      <c r="AE3253" s="15"/>
    </row>
    <row r="3254" spans="4:31" x14ac:dyDescent="0.25">
      <c r="D3254"/>
      <c r="E3254"/>
      <c r="AE3254" s="15"/>
    </row>
    <row r="3255" spans="4:31" x14ac:dyDescent="0.25">
      <c r="D3255"/>
      <c r="E3255"/>
      <c r="AE3255" s="15"/>
    </row>
    <row r="3256" spans="4:31" x14ac:dyDescent="0.25">
      <c r="D3256"/>
      <c r="E3256"/>
      <c r="AE3256" s="15"/>
    </row>
    <row r="3257" spans="4:31" x14ac:dyDescent="0.25">
      <c r="D3257"/>
      <c r="E3257"/>
      <c r="AE3257" s="15"/>
    </row>
    <row r="3258" spans="4:31" x14ac:dyDescent="0.25">
      <c r="D3258"/>
      <c r="E3258"/>
      <c r="AE3258" s="15"/>
    </row>
    <row r="3259" spans="4:31" x14ac:dyDescent="0.25">
      <c r="D3259"/>
      <c r="E3259"/>
      <c r="AE3259" s="15"/>
    </row>
    <row r="3260" spans="4:31" x14ac:dyDescent="0.25">
      <c r="D3260"/>
      <c r="E3260"/>
      <c r="AE3260" s="15"/>
    </row>
    <row r="3261" spans="4:31" x14ac:dyDescent="0.25">
      <c r="D3261"/>
      <c r="E3261"/>
      <c r="AE3261" s="15"/>
    </row>
    <row r="3262" spans="4:31" x14ac:dyDescent="0.25">
      <c r="D3262"/>
      <c r="E3262"/>
      <c r="AE3262" s="15"/>
    </row>
    <row r="3263" spans="4:31" x14ac:dyDescent="0.25">
      <c r="D3263"/>
      <c r="E3263"/>
      <c r="AE3263" s="15"/>
    </row>
    <row r="3264" spans="4:31" x14ac:dyDescent="0.25">
      <c r="D3264"/>
      <c r="E3264"/>
      <c r="AE3264" s="15"/>
    </row>
    <row r="3265" spans="4:31" x14ac:dyDescent="0.25">
      <c r="D3265"/>
      <c r="E3265"/>
      <c r="AE3265" s="15"/>
    </row>
    <row r="3266" spans="4:31" x14ac:dyDescent="0.25">
      <c r="D3266"/>
      <c r="E3266"/>
      <c r="AE3266" s="15"/>
    </row>
    <row r="3267" spans="4:31" x14ac:dyDescent="0.25">
      <c r="D3267"/>
      <c r="E3267"/>
      <c r="AE3267" s="15"/>
    </row>
    <row r="3268" spans="4:31" x14ac:dyDescent="0.25">
      <c r="D3268"/>
      <c r="E3268"/>
      <c r="AE3268" s="15"/>
    </row>
    <row r="3269" spans="4:31" x14ac:dyDescent="0.25">
      <c r="D3269"/>
      <c r="E3269"/>
      <c r="AE3269" s="15"/>
    </row>
    <row r="3270" spans="4:31" x14ac:dyDescent="0.25">
      <c r="D3270"/>
      <c r="E3270"/>
      <c r="AE3270" s="15"/>
    </row>
    <row r="3271" spans="4:31" x14ac:dyDescent="0.25">
      <c r="D3271"/>
      <c r="E3271"/>
      <c r="AE3271" s="15"/>
    </row>
    <row r="3272" spans="4:31" x14ac:dyDescent="0.25">
      <c r="D3272"/>
      <c r="E3272"/>
      <c r="AE3272" s="15"/>
    </row>
    <row r="3273" spans="4:31" x14ac:dyDescent="0.25">
      <c r="D3273"/>
      <c r="E3273"/>
      <c r="AE3273" s="15"/>
    </row>
    <row r="3274" spans="4:31" x14ac:dyDescent="0.25">
      <c r="D3274"/>
      <c r="E3274"/>
      <c r="AE3274" s="15"/>
    </row>
    <row r="3275" spans="4:31" x14ac:dyDescent="0.25">
      <c r="D3275"/>
      <c r="E3275"/>
      <c r="AE3275" s="15"/>
    </row>
    <row r="3276" spans="4:31" x14ac:dyDescent="0.25">
      <c r="D3276"/>
      <c r="E3276"/>
      <c r="AE3276" s="15"/>
    </row>
    <row r="3277" spans="4:31" x14ac:dyDescent="0.25">
      <c r="D3277"/>
      <c r="E3277"/>
      <c r="AE3277" s="15"/>
    </row>
    <row r="3278" spans="4:31" x14ac:dyDescent="0.25">
      <c r="D3278"/>
      <c r="E3278"/>
      <c r="AE3278" s="15"/>
    </row>
    <row r="3279" spans="4:31" x14ac:dyDescent="0.25">
      <c r="D3279"/>
      <c r="E3279"/>
      <c r="AE3279" s="15"/>
    </row>
    <row r="3280" spans="4:31" x14ac:dyDescent="0.25">
      <c r="D3280"/>
      <c r="E3280"/>
      <c r="AE3280" s="15"/>
    </row>
    <row r="3281" spans="4:31" x14ac:dyDescent="0.25">
      <c r="D3281"/>
      <c r="E3281"/>
      <c r="AE3281" s="15"/>
    </row>
    <row r="3282" spans="4:31" x14ac:dyDescent="0.25">
      <c r="D3282"/>
      <c r="E3282"/>
      <c r="AE3282" s="15"/>
    </row>
    <row r="3283" spans="4:31" x14ac:dyDescent="0.25">
      <c r="D3283"/>
      <c r="E3283"/>
      <c r="AE3283" s="15"/>
    </row>
    <row r="3284" spans="4:31" x14ac:dyDescent="0.25">
      <c r="D3284"/>
      <c r="E3284"/>
      <c r="AE3284" s="15"/>
    </row>
    <row r="3285" spans="4:31" x14ac:dyDescent="0.25">
      <c r="D3285"/>
      <c r="E3285"/>
      <c r="AE3285" s="15"/>
    </row>
    <row r="3286" spans="4:31" x14ac:dyDescent="0.25">
      <c r="D3286"/>
      <c r="E3286"/>
      <c r="AE3286" s="15"/>
    </row>
    <row r="3287" spans="4:31" x14ac:dyDescent="0.25">
      <c r="D3287"/>
      <c r="E3287"/>
      <c r="AE3287" s="15"/>
    </row>
    <row r="3288" spans="4:31" x14ac:dyDescent="0.25">
      <c r="D3288"/>
      <c r="E3288"/>
      <c r="AE3288" s="15"/>
    </row>
    <row r="3289" spans="4:31" x14ac:dyDescent="0.25">
      <c r="D3289"/>
      <c r="E3289"/>
      <c r="AE3289" s="15"/>
    </row>
    <row r="3290" spans="4:31" x14ac:dyDescent="0.25">
      <c r="D3290"/>
      <c r="E3290"/>
      <c r="AE3290" s="15"/>
    </row>
    <row r="3291" spans="4:31" x14ac:dyDescent="0.25">
      <c r="D3291"/>
      <c r="E3291"/>
      <c r="AE3291" s="15"/>
    </row>
    <row r="3292" spans="4:31" x14ac:dyDescent="0.25">
      <c r="D3292"/>
      <c r="E3292"/>
      <c r="AE3292" s="15"/>
    </row>
    <row r="3293" spans="4:31" x14ac:dyDescent="0.25">
      <c r="D3293"/>
      <c r="E3293"/>
      <c r="AE3293" s="15"/>
    </row>
    <row r="3294" spans="4:31" x14ac:dyDescent="0.25">
      <c r="D3294"/>
      <c r="E3294"/>
      <c r="AE3294" s="15"/>
    </row>
    <row r="3295" spans="4:31" x14ac:dyDescent="0.25">
      <c r="D3295"/>
      <c r="E3295"/>
      <c r="AE3295" s="15"/>
    </row>
    <row r="3296" spans="4:31" x14ac:dyDescent="0.25">
      <c r="D3296"/>
      <c r="E3296"/>
      <c r="AE3296" s="15"/>
    </row>
    <row r="3297" spans="4:31" x14ac:dyDescent="0.25">
      <c r="D3297"/>
      <c r="E3297"/>
      <c r="AE3297" s="15"/>
    </row>
    <row r="3298" spans="4:31" x14ac:dyDescent="0.25">
      <c r="D3298"/>
      <c r="E3298"/>
      <c r="AE3298" s="15"/>
    </row>
    <row r="3299" spans="4:31" x14ac:dyDescent="0.25">
      <c r="D3299"/>
      <c r="E3299"/>
      <c r="AE3299" s="15"/>
    </row>
    <row r="3300" spans="4:31" x14ac:dyDescent="0.25">
      <c r="D3300"/>
      <c r="E3300"/>
      <c r="AE3300" s="15"/>
    </row>
    <row r="3301" spans="4:31" x14ac:dyDescent="0.25">
      <c r="D3301"/>
      <c r="E3301"/>
      <c r="AE3301" s="15"/>
    </row>
    <row r="3302" spans="4:31" x14ac:dyDescent="0.25">
      <c r="D3302"/>
      <c r="E3302"/>
      <c r="AE3302" s="15"/>
    </row>
    <row r="3303" spans="4:31" x14ac:dyDescent="0.25">
      <c r="D3303"/>
      <c r="E3303"/>
      <c r="AE3303" s="15"/>
    </row>
    <row r="3304" spans="4:31" x14ac:dyDescent="0.25">
      <c r="D3304"/>
      <c r="E3304"/>
      <c r="AE3304" s="15"/>
    </row>
    <row r="3305" spans="4:31" x14ac:dyDescent="0.25">
      <c r="D3305"/>
      <c r="E3305"/>
      <c r="AE3305" s="15"/>
    </row>
    <row r="3306" spans="4:31" x14ac:dyDescent="0.25">
      <c r="D3306"/>
      <c r="E3306"/>
      <c r="AE3306" s="15"/>
    </row>
    <row r="3307" spans="4:31" x14ac:dyDescent="0.25">
      <c r="D3307"/>
      <c r="E3307"/>
      <c r="AE3307" s="15"/>
    </row>
    <row r="3308" spans="4:31" x14ac:dyDescent="0.25">
      <c r="D3308"/>
      <c r="E3308"/>
      <c r="AE3308" s="15"/>
    </row>
    <row r="3309" spans="4:31" x14ac:dyDescent="0.25">
      <c r="D3309"/>
      <c r="E3309"/>
      <c r="AE3309" s="15"/>
    </row>
    <row r="3310" spans="4:31" x14ac:dyDescent="0.25">
      <c r="D3310"/>
      <c r="E3310"/>
      <c r="AE3310" s="15"/>
    </row>
    <row r="3311" spans="4:31" x14ac:dyDescent="0.25">
      <c r="D3311"/>
      <c r="E3311"/>
      <c r="AE3311" s="15"/>
    </row>
    <row r="3312" spans="4:31" x14ac:dyDescent="0.25">
      <c r="D3312"/>
      <c r="E3312"/>
      <c r="AE3312" s="15"/>
    </row>
    <row r="3313" spans="4:31" x14ac:dyDescent="0.25">
      <c r="D3313"/>
      <c r="E3313"/>
      <c r="AE3313" s="15"/>
    </row>
    <row r="3314" spans="4:31" x14ac:dyDescent="0.25">
      <c r="D3314"/>
      <c r="E3314"/>
      <c r="AE3314" s="15"/>
    </row>
    <row r="3315" spans="4:31" x14ac:dyDescent="0.25">
      <c r="D3315"/>
      <c r="E3315"/>
      <c r="AE3315" s="15"/>
    </row>
    <row r="3316" spans="4:31" x14ac:dyDescent="0.25">
      <c r="D3316"/>
      <c r="E3316"/>
      <c r="AE3316" s="15"/>
    </row>
    <row r="3317" spans="4:31" x14ac:dyDescent="0.25">
      <c r="D3317"/>
      <c r="E3317"/>
      <c r="AE3317" s="15"/>
    </row>
    <row r="3318" spans="4:31" x14ac:dyDescent="0.25">
      <c r="D3318"/>
      <c r="E3318"/>
      <c r="AE3318" s="15"/>
    </row>
    <row r="3319" spans="4:31" x14ac:dyDescent="0.25">
      <c r="D3319"/>
      <c r="E3319"/>
      <c r="AE3319" s="15"/>
    </row>
    <row r="3320" spans="4:31" x14ac:dyDescent="0.25">
      <c r="D3320"/>
      <c r="E3320"/>
      <c r="AE3320" s="15"/>
    </row>
    <row r="3321" spans="4:31" x14ac:dyDescent="0.25">
      <c r="D3321"/>
      <c r="E3321"/>
      <c r="AE3321" s="15"/>
    </row>
    <row r="3322" spans="4:31" x14ac:dyDescent="0.25">
      <c r="D3322"/>
      <c r="E3322"/>
      <c r="AE3322" s="15"/>
    </row>
    <row r="3323" spans="4:31" x14ac:dyDescent="0.25">
      <c r="D3323"/>
      <c r="E3323"/>
      <c r="AE3323" s="15"/>
    </row>
    <row r="3324" spans="4:31" x14ac:dyDescent="0.25">
      <c r="D3324"/>
      <c r="E3324"/>
      <c r="AE3324" s="15"/>
    </row>
    <row r="3325" spans="4:31" x14ac:dyDescent="0.25">
      <c r="D3325"/>
      <c r="E3325"/>
      <c r="AE3325" s="15"/>
    </row>
    <row r="3326" spans="4:31" x14ac:dyDescent="0.25">
      <c r="D3326"/>
      <c r="E3326"/>
      <c r="AE3326" s="15"/>
    </row>
    <row r="3327" spans="4:31" x14ac:dyDescent="0.25">
      <c r="D3327"/>
      <c r="E3327"/>
      <c r="AE3327" s="15"/>
    </row>
    <row r="3328" spans="4:31" x14ac:dyDescent="0.25">
      <c r="D3328"/>
      <c r="E3328"/>
      <c r="AE3328" s="15"/>
    </row>
    <row r="3329" spans="4:31" x14ac:dyDescent="0.25">
      <c r="D3329"/>
      <c r="E3329"/>
      <c r="AE3329" s="15"/>
    </row>
    <row r="3330" spans="4:31" x14ac:dyDescent="0.25">
      <c r="D3330"/>
      <c r="E3330"/>
      <c r="AE3330" s="15"/>
    </row>
    <row r="3331" spans="4:31" x14ac:dyDescent="0.25">
      <c r="D3331"/>
      <c r="E3331"/>
      <c r="AE3331" s="15"/>
    </row>
    <row r="3332" spans="4:31" x14ac:dyDescent="0.25">
      <c r="D3332"/>
      <c r="E3332"/>
      <c r="AE3332" s="15"/>
    </row>
    <row r="3333" spans="4:31" x14ac:dyDescent="0.25">
      <c r="D3333"/>
      <c r="E3333"/>
      <c r="AE3333" s="15"/>
    </row>
    <row r="3334" spans="4:31" x14ac:dyDescent="0.25">
      <c r="D3334"/>
      <c r="E3334"/>
      <c r="AE3334" s="15"/>
    </row>
    <row r="3335" spans="4:31" x14ac:dyDescent="0.25">
      <c r="D3335"/>
      <c r="E3335"/>
      <c r="AE3335" s="15"/>
    </row>
    <row r="3336" spans="4:31" x14ac:dyDescent="0.25">
      <c r="D3336"/>
      <c r="E3336"/>
      <c r="AE3336" s="15"/>
    </row>
    <row r="3337" spans="4:31" x14ac:dyDescent="0.25">
      <c r="D3337"/>
      <c r="E3337"/>
      <c r="AE3337" s="15"/>
    </row>
    <row r="3338" spans="4:31" x14ac:dyDescent="0.25">
      <c r="D3338"/>
      <c r="E3338"/>
      <c r="AE3338" s="15"/>
    </row>
    <row r="3339" spans="4:31" x14ac:dyDescent="0.25">
      <c r="D3339"/>
      <c r="E3339"/>
      <c r="AE3339" s="15"/>
    </row>
    <row r="3340" spans="4:31" x14ac:dyDescent="0.25">
      <c r="D3340"/>
      <c r="E3340"/>
      <c r="AE3340" s="15"/>
    </row>
    <row r="3341" spans="4:31" x14ac:dyDescent="0.25">
      <c r="D3341"/>
      <c r="E3341"/>
      <c r="AE3341" s="15"/>
    </row>
    <row r="3342" spans="4:31" x14ac:dyDescent="0.25">
      <c r="D3342"/>
      <c r="E3342"/>
      <c r="AE3342" s="15"/>
    </row>
    <row r="3343" spans="4:31" x14ac:dyDescent="0.25">
      <c r="D3343"/>
      <c r="E3343"/>
      <c r="AE3343" s="15"/>
    </row>
    <row r="3344" spans="4:31" x14ac:dyDescent="0.25">
      <c r="D3344"/>
      <c r="E3344"/>
      <c r="AE3344" s="15"/>
    </row>
    <row r="3345" spans="4:31" x14ac:dyDescent="0.25">
      <c r="D3345"/>
      <c r="E3345"/>
      <c r="AE3345" s="15"/>
    </row>
    <row r="3346" spans="4:31" x14ac:dyDescent="0.25">
      <c r="D3346"/>
      <c r="E3346"/>
      <c r="AE3346" s="15"/>
    </row>
    <row r="3347" spans="4:31" x14ac:dyDescent="0.25">
      <c r="D3347"/>
      <c r="E3347"/>
      <c r="AE3347" s="15"/>
    </row>
    <row r="3348" spans="4:31" x14ac:dyDescent="0.25">
      <c r="D3348"/>
      <c r="E3348"/>
      <c r="AE3348" s="15"/>
    </row>
    <row r="3349" spans="4:31" x14ac:dyDescent="0.25">
      <c r="D3349"/>
      <c r="E3349"/>
      <c r="AE3349" s="15"/>
    </row>
    <row r="3350" spans="4:31" x14ac:dyDescent="0.25">
      <c r="D3350"/>
      <c r="E3350"/>
      <c r="AE3350" s="15"/>
    </row>
    <row r="3351" spans="4:31" x14ac:dyDescent="0.25">
      <c r="D3351"/>
      <c r="E3351"/>
      <c r="AE3351" s="15"/>
    </row>
    <row r="3352" spans="4:31" x14ac:dyDescent="0.25">
      <c r="D3352"/>
      <c r="E3352"/>
      <c r="AE3352" s="15"/>
    </row>
    <row r="3353" spans="4:31" x14ac:dyDescent="0.25">
      <c r="D3353"/>
      <c r="E3353"/>
      <c r="AE3353" s="15"/>
    </row>
    <row r="3354" spans="4:31" x14ac:dyDescent="0.25">
      <c r="D3354"/>
      <c r="E3354"/>
      <c r="AE3354" s="15"/>
    </row>
    <row r="3355" spans="4:31" x14ac:dyDescent="0.25">
      <c r="D3355"/>
      <c r="E3355"/>
      <c r="AE3355" s="15"/>
    </row>
    <row r="3356" spans="4:31" x14ac:dyDescent="0.25">
      <c r="D3356"/>
      <c r="E3356"/>
      <c r="AE3356" s="15"/>
    </row>
    <row r="3357" spans="4:31" x14ac:dyDescent="0.25">
      <c r="D3357"/>
      <c r="E3357"/>
      <c r="AE3357" s="15"/>
    </row>
    <row r="3358" spans="4:31" x14ac:dyDescent="0.25">
      <c r="D3358"/>
      <c r="E3358"/>
      <c r="AE3358" s="15"/>
    </row>
    <row r="3359" spans="4:31" x14ac:dyDescent="0.25">
      <c r="D3359"/>
      <c r="E3359"/>
      <c r="AE3359" s="15"/>
    </row>
    <row r="3360" spans="4:31" x14ac:dyDescent="0.25">
      <c r="D3360"/>
      <c r="E3360"/>
      <c r="AE3360" s="15"/>
    </row>
    <row r="3361" spans="4:31" x14ac:dyDescent="0.25">
      <c r="D3361"/>
      <c r="E3361"/>
      <c r="AE3361" s="15"/>
    </row>
    <row r="3362" spans="4:31" x14ac:dyDescent="0.25">
      <c r="D3362"/>
      <c r="E3362"/>
      <c r="AE3362" s="15"/>
    </row>
    <row r="3363" spans="4:31" x14ac:dyDescent="0.25">
      <c r="D3363"/>
      <c r="E3363"/>
      <c r="AE3363" s="15"/>
    </row>
    <row r="3364" spans="4:31" x14ac:dyDescent="0.25">
      <c r="D3364"/>
      <c r="E3364"/>
      <c r="AE3364" s="15"/>
    </row>
    <row r="3365" spans="4:31" x14ac:dyDescent="0.25">
      <c r="D3365"/>
      <c r="E3365"/>
      <c r="AE3365" s="15"/>
    </row>
    <row r="3366" spans="4:31" x14ac:dyDescent="0.25">
      <c r="D3366"/>
      <c r="E3366"/>
      <c r="AE3366" s="15"/>
    </row>
    <row r="3367" spans="4:31" x14ac:dyDescent="0.25">
      <c r="D3367"/>
      <c r="E3367"/>
      <c r="AE3367" s="15"/>
    </row>
    <row r="3368" spans="4:31" x14ac:dyDescent="0.25">
      <c r="D3368"/>
      <c r="E3368"/>
      <c r="AE3368" s="15"/>
    </row>
    <row r="3369" spans="4:31" x14ac:dyDescent="0.25">
      <c r="D3369"/>
      <c r="E3369"/>
      <c r="AE3369" s="15"/>
    </row>
    <row r="3370" spans="4:31" x14ac:dyDescent="0.25">
      <c r="D3370"/>
      <c r="E3370"/>
      <c r="AE3370" s="15"/>
    </row>
    <row r="3371" spans="4:31" x14ac:dyDescent="0.25">
      <c r="D3371"/>
      <c r="E3371"/>
      <c r="AE3371" s="15"/>
    </row>
    <row r="3372" spans="4:31" x14ac:dyDescent="0.25">
      <c r="D3372"/>
      <c r="E3372"/>
      <c r="AE3372" s="15"/>
    </row>
    <row r="3373" spans="4:31" x14ac:dyDescent="0.25">
      <c r="D3373"/>
      <c r="E3373"/>
      <c r="AE3373" s="15"/>
    </row>
    <row r="3374" spans="4:31" x14ac:dyDescent="0.25">
      <c r="D3374"/>
      <c r="E3374"/>
      <c r="AE3374" s="15"/>
    </row>
    <row r="3375" spans="4:31" x14ac:dyDescent="0.25">
      <c r="D3375"/>
      <c r="E3375"/>
      <c r="AE3375" s="15"/>
    </row>
    <row r="3376" spans="4:31" x14ac:dyDescent="0.25">
      <c r="D3376"/>
      <c r="E3376"/>
      <c r="AE3376" s="15"/>
    </row>
    <row r="3377" spans="4:31" x14ac:dyDescent="0.25">
      <c r="D3377"/>
      <c r="E3377"/>
      <c r="AE3377" s="15"/>
    </row>
    <row r="3378" spans="4:31" x14ac:dyDescent="0.25">
      <c r="D3378"/>
      <c r="E3378"/>
      <c r="AE3378" s="15"/>
    </row>
    <row r="3379" spans="4:31" x14ac:dyDescent="0.25">
      <c r="D3379"/>
      <c r="E3379"/>
      <c r="AE3379" s="15"/>
    </row>
    <row r="3380" spans="4:31" x14ac:dyDescent="0.25">
      <c r="D3380"/>
      <c r="E3380"/>
      <c r="AE3380" s="15"/>
    </row>
    <row r="3381" spans="4:31" x14ac:dyDescent="0.25">
      <c r="D3381"/>
      <c r="E3381"/>
      <c r="AE3381" s="15"/>
    </row>
    <row r="3382" spans="4:31" x14ac:dyDescent="0.25">
      <c r="D3382"/>
      <c r="E3382"/>
      <c r="AE3382" s="15"/>
    </row>
    <row r="3383" spans="4:31" x14ac:dyDescent="0.25">
      <c r="D3383"/>
      <c r="E3383"/>
      <c r="AE3383" s="15"/>
    </row>
    <row r="3384" spans="4:31" x14ac:dyDescent="0.25">
      <c r="D3384"/>
      <c r="E3384"/>
      <c r="AE3384" s="15"/>
    </row>
    <row r="3385" spans="4:31" x14ac:dyDescent="0.25">
      <c r="D3385"/>
      <c r="E3385"/>
      <c r="AE3385" s="15"/>
    </row>
    <row r="3386" spans="4:31" x14ac:dyDescent="0.25">
      <c r="D3386"/>
      <c r="E3386"/>
      <c r="AE3386" s="15"/>
    </row>
    <row r="3387" spans="4:31" x14ac:dyDescent="0.25">
      <c r="D3387"/>
      <c r="E3387"/>
      <c r="AE3387" s="15"/>
    </row>
    <row r="3388" spans="4:31" x14ac:dyDescent="0.25">
      <c r="D3388"/>
      <c r="E3388"/>
      <c r="AE3388" s="15"/>
    </row>
    <row r="3389" spans="4:31" x14ac:dyDescent="0.25">
      <c r="D3389"/>
      <c r="E3389"/>
      <c r="AE3389" s="15"/>
    </row>
    <row r="3390" spans="4:31" x14ac:dyDescent="0.25">
      <c r="D3390"/>
      <c r="E3390"/>
      <c r="AE3390" s="15"/>
    </row>
    <row r="3391" spans="4:31" x14ac:dyDescent="0.25">
      <c r="D3391"/>
      <c r="E3391"/>
      <c r="AE3391" s="15"/>
    </row>
    <row r="3392" spans="4:31" x14ac:dyDescent="0.25">
      <c r="D3392"/>
      <c r="E3392"/>
      <c r="AE3392" s="15"/>
    </row>
    <row r="3393" spans="4:31" x14ac:dyDescent="0.25">
      <c r="D3393"/>
      <c r="E3393"/>
      <c r="AE3393" s="15"/>
    </row>
    <row r="3394" spans="4:31" x14ac:dyDescent="0.25">
      <c r="D3394"/>
      <c r="E3394"/>
      <c r="AE3394" s="15"/>
    </row>
    <row r="3395" spans="4:31" x14ac:dyDescent="0.25">
      <c r="D3395"/>
      <c r="E3395"/>
      <c r="AE3395" s="15"/>
    </row>
    <row r="3396" spans="4:31" x14ac:dyDescent="0.25">
      <c r="D3396"/>
      <c r="E3396"/>
      <c r="AE3396" s="15"/>
    </row>
    <row r="3397" spans="4:31" x14ac:dyDescent="0.25">
      <c r="D3397"/>
      <c r="E3397"/>
      <c r="AE3397" s="15"/>
    </row>
    <row r="3398" spans="4:31" x14ac:dyDescent="0.25">
      <c r="D3398"/>
      <c r="E3398"/>
      <c r="AE3398" s="15"/>
    </row>
    <row r="3399" spans="4:31" x14ac:dyDescent="0.25">
      <c r="D3399"/>
      <c r="E3399"/>
      <c r="AE3399" s="15"/>
    </row>
    <row r="3400" spans="4:31" x14ac:dyDescent="0.25">
      <c r="D3400"/>
      <c r="E3400"/>
      <c r="AE3400" s="15"/>
    </row>
    <row r="3401" spans="4:31" x14ac:dyDescent="0.25">
      <c r="D3401"/>
      <c r="E3401"/>
      <c r="AE3401" s="15"/>
    </row>
    <row r="3402" spans="4:31" x14ac:dyDescent="0.25">
      <c r="D3402"/>
      <c r="E3402"/>
      <c r="AE3402" s="15"/>
    </row>
    <row r="3403" spans="4:31" x14ac:dyDescent="0.25">
      <c r="D3403"/>
      <c r="E3403"/>
      <c r="AE3403" s="15"/>
    </row>
    <row r="3404" spans="4:31" x14ac:dyDescent="0.25">
      <c r="D3404"/>
      <c r="E3404"/>
      <c r="AE3404" s="15"/>
    </row>
    <row r="3405" spans="4:31" x14ac:dyDescent="0.25">
      <c r="D3405"/>
      <c r="E3405"/>
      <c r="AE3405" s="15"/>
    </row>
    <row r="3406" spans="4:31" x14ac:dyDescent="0.25">
      <c r="D3406"/>
      <c r="E3406"/>
      <c r="AE3406" s="15"/>
    </row>
    <row r="3407" spans="4:31" x14ac:dyDescent="0.25">
      <c r="D3407"/>
      <c r="E3407"/>
      <c r="AE3407" s="15"/>
    </row>
    <row r="3408" spans="4:31" x14ac:dyDescent="0.25">
      <c r="D3408"/>
      <c r="E3408"/>
      <c r="AE3408" s="15"/>
    </row>
    <row r="3409" spans="4:31" x14ac:dyDescent="0.25">
      <c r="D3409"/>
      <c r="E3409"/>
      <c r="AE3409" s="15"/>
    </row>
    <row r="3410" spans="4:31" x14ac:dyDescent="0.25">
      <c r="D3410"/>
      <c r="E3410"/>
      <c r="AE3410" s="15"/>
    </row>
    <row r="3411" spans="4:31" x14ac:dyDescent="0.25">
      <c r="D3411"/>
      <c r="E3411"/>
      <c r="AE3411" s="15"/>
    </row>
    <row r="3412" spans="4:31" x14ac:dyDescent="0.25">
      <c r="D3412"/>
      <c r="E3412"/>
      <c r="AE3412" s="15"/>
    </row>
    <row r="3413" spans="4:31" x14ac:dyDescent="0.25">
      <c r="D3413"/>
      <c r="E3413"/>
      <c r="AE3413" s="15"/>
    </row>
    <row r="3414" spans="4:31" x14ac:dyDescent="0.25">
      <c r="D3414"/>
      <c r="E3414"/>
      <c r="AE3414" s="15"/>
    </row>
    <row r="3415" spans="4:31" x14ac:dyDescent="0.25">
      <c r="D3415"/>
      <c r="E3415"/>
      <c r="AE3415" s="15"/>
    </row>
    <row r="3416" spans="4:31" x14ac:dyDescent="0.25">
      <c r="D3416"/>
      <c r="E3416"/>
      <c r="AE3416" s="15"/>
    </row>
    <row r="3417" spans="4:31" x14ac:dyDescent="0.25">
      <c r="D3417"/>
      <c r="E3417"/>
      <c r="AE3417" s="15"/>
    </row>
    <row r="3418" spans="4:31" x14ac:dyDescent="0.25">
      <c r="D3418"/>
      <c r="E3418"/>
      <c r="AE3418" s="15"/>
    </row>
    <row r="3419" spans="4:31" x14ac:dyDescent="0.25">
      <c r="D3419"/>
      <c r="E3419"/>
      <c r="AE3419" s="15"/>
    </row>
    <row r="3420" spans="4:31" x14ac:dyDescent="0.25">
      <c r="D3420"/>
      <c r="E3420"/>
      <c r="AE3420" s="15"/>
    </row>
    <row r="3421" spans="4:31" x14ac:dyDescent="0.25">
      <c r="D3421"/>
      <c r="E3421"/>
      <c r="AE3421" s="15"/>
    </row>
    <row r="3422" spans="4:31" x14ac:dyDescent="0.25">
      <c r="D3422"/>
      <c r="E3422"/>
      <c r="AE3422" s="15"/>
    </row>
    <row r="3423" spans="4:31" x14ac:dyDescent="0.25">
      <c r="D3423"/>
      <c r="E3423"/>
      <c r="AE3423" s="15"/>
    </row>
    <row r="3424" spans="4:31" x14ac:dyDescent="0.25">
      <c r="D3424"/>
      <c r="E3424"/>
      <c r="AE3424" s="15"/>
    </row>
    <row r="3425" spans="4:31" x14ac:dyDescent="0.25">
      <c r="D3425"/>
      <c r="E3425"/>
      <c r="AE3425" s="15"/>
    </row>
    <row r="3426" spans="4:31" x14ac:dyDescent="0.25">
      <c r="D3426"/>
      <c r="E3426"/>
      <c r="AE3426" s="15"/>
    </row>
    <row r="3427" spans="4:31" x14ac:dyDescent="0.25">
      <c r="D3427"/>
      <c r="E3427"/>
      <c r="AE3427" s="15"/>
    </row>
    <row r="3428" spans="4:31" x14ac:dyDescent="0.25">
      <c r="D3428"/>
      <c r="E3428"/>
      <c r="AE3428" s="15"/>
    </row>
    <row r="3429" spans="4:31" x14ac:dyDescent="0.25">
      <c r="D3429"/>
      <c r="E3429"/>
      <c r="AE3429" s="15"/>
    </row>
    <row r="3430" spans="4:31" x14ac:dyDescent="0.25">
      <c r="D3430"/>
      <c r="E3430"/>
      <c r="AE3430" s="15"/>
    </row>
    <row r="3431" spans="4:31" x14ac:dyDescent="0.25">
      <c r="D3431"/>
      <c r="E3431"/>
      <c r="AE3431" s="15"/>
    </row>
    <row r="3432" spans="4:31" x14ac:dyDescent="0.25">
      <c r="D3432"/>
      <c r="E3432"/>
      <c r="AE3432" s="15"/>
    </row>
    <row r="3433" spans="4:31" x14ac:dyDescent="0.25">
      <c r="D3433"/>
      <c r="E3433"/>
      <c r="AE3433" s="15"/>
    </row>
    <row r="3434" spans="4:31" x14ac:dyDescent="0.25">
      <c r="D3434"/>
      <c r="E3434"/>
      <c r="AE3434" s="15"/>
    </row>
    <row r="3435" spans="4:31" x14ac:dyDescent="0.25">
      <c r="D3435"/>
      <c r="E3435"/>
      <c r="AE3435" s="15"/>
    </row>
    <row r="3436" spans="4:31" x14ac:dyDescent="0.25">
      <c r="D3436"/>
      <c r="E3436"/>
      <c r="AE3436" s="15"/>
    </row>
    <row r="3437" spans="4:31" x14ac:dyDescent="0.25">
      <c r="D3437"/>
      <c r="E3437"/>
      <c r="AE3437" s="15"/>
    </row>
    <row r="3438" spans="4:31" x14ac:dyDescent="0.25">
      <c r="D3438"/>
      <c r="E3438"/>
      <c r="AE3438" s="15"/>
    </row>
    <row r="3439" spans="4:31" x14ac:dyDescent="0.25">
      <c r="D3439"/>
      <c r="E3439"/>
      <c r="AE3439" s="15"/>
    </row>
    <row r="3440" spans="4:31" x14ac:dyDescent="0.25">
      <c r="D3440"/>
      <c r="E3440"/>
      <c r="AE3440" s="15"/>
    </row>
    <row r="3441" spans="4:31" x14ac:dyDescent="0.25">
      <c r="D3441"/>
      <c r="E3441"/>
      <c r="AE3441" s="15"/>
    </row>
    <row r="3442" spans="4:31" x14ac:dyDescent="0.25">
      <c r="D3442"/>
      <c r="E3442"/>
      <c r="AE3442" s="15"/>
    </row>
    <row r="3443" spans="4:31" x14ac:dyDescent="0.25">
      <c r="D3443"/>
      <c r="E3443"/>
      <c r="AE3443" s="15"/>
    </row>
    <row r="3444" spans="4:31" x14ac:dyDescent="0.25">
      <c r="D3444"/>
      <c r="E3444"/>
      <c r="AE3444" s="15"/>
    </row>
    <row r="3445" spans="4:31" x14ac:dyDescent="0.25">
      <c r="D3445"/>
      <c r="E3445"/>
      <c r="AE3445" s="15"/>
    </row>
    <row r="3446" spans="4:31" x14ac:dyDescent="0.25">
      <c r="D3446"/>
      <c r="E3446"/>
      <c r="AE3446" s="15"/>
    </row>
    <row r="3447" spans="4:31" x14ac:dyDescent="0.25">
      <c r="D3447"/>
      <c r="E3447"/>
      <c r="AE3447" s="15"/>
    </row>
    <row r="3448" spans="4:31" x14ac:dyDescent="0.25">
      <c r="D3448"/>
      <c r="E3448"/>
      <c r="AE3448" s="15"/>
    </row>
    <row r="3449" spans="4:31" x14ac:dyDescent="0.25">
      <c r="D3449"/>
      <c r="E3449"/>
      <c r="AE3449" s="15"/>
    </row>
    <row r="3450" spans="4:31" x14ac:dyDescent="0.25">
      <c r="D3450"/>
      <c r="E3450"/>
      <c r="AE3450" s="15"/>
    </row>
    <row r="3451" spans="4:31" x14ac:dyDescent="0.25">
      <c r="D3451"/>
      <c r="E3451"/>
      <c r="AE3451" s="15"/>
    </row>
    <row r="3452" spans="4:31" x14ac:dyDescent="0.25">
      <c r="D3452"/>
      <c r="E3452"/>
      <c r="AE3452" s="15"/>
    </row>
    <row r="3453" spans="4:31" x14ac:dyDescent="0.25">
      <c r="D3453"/>
      <c r="E3453"/>
      <c r="AE3453" s="15"/>
    </row>
    <row r="3454" spans="4:31" x14ac:dyDescent="0.25">
      <c r="D3454"/>
      <c r="E3454"/>
      <c r="AE3454" s="15"/>
    </row>
    <row r="3455" spans="4:31" x14ac:dyDescent="0.25">
      <c r="D3455"/>
      <c r="E3455"/>
      <c r="AE3455" s="15"/>
    </row>
    <row r="3456" spans="4:31" x14ac:dyDescent="0.25">
      <c r="D3456"/>
      <c r="E3456"/>
      <c r="AE3456" s="15"/>
    </row>
    <row r="3457" spans="4:31" x14ac:dyDescent="0.25">
      <c r="D3457"/>
      <c r="E3457"/>
      <c r="AE3457" s="15"/>
    </row>
    <row r="3458" spans="4:31" x14ac:dyDescent="0.25">
      <c r="D3458"/>
      <c r="E3458"/>
      <c r="AE3458" s="15"/>
    </row>
    <row r="3459" spans="4:31" x14ac:dyDescent="0.25">
      <c r="D3459"/>
      <c r="E3459"/>
      <c r="AE3459" s="15"/>
    </row>
    <row r="3460" spans="4:31" x14ac:dyDescent="0.25">
      <c r="D3460"/>
      <c r="E3460"/>
      <c r="AE3460" s="15"/>
    </row>
    <row r="3461" spans="4:31" x14ac:dyDescent="0.25">
      <c r="D3461"/>
      <c r="E3461"/>
      <c r="AE3461" s="15"/>
    </row>
    <row r="3462" spans="4:31" x14ac:dyDescent="0.25">
      <c r="D3462"/>
      <c r="E3462"/>
      <c r="AE3462" s="15"/>
    </row>
    <row r="3463" spans="4:31" x14ac:dyDescent="0.25">
      <c r="D3463"/>
      <c r="E3463"/>
      <c r="AE3463" s="15"/>
    </row>
    <row r="3464" spans="4:31" x14ac:dyDescent="0.25">
      <c r="D3464"/>
      <c r="E3464"/>
      <c r="AE3464" s="15"/>
    </row>
    <row r="3465" spans="4:31" x14ac:dyDescent="0.25">
      <c r="D3465"/>
      <c r="E3465"/>
      <c r="AE3465" s="15"/>
    </row>
    <row r="3466" spans="4:31" x14ac:dyDescent="0.25">
      <c r="D3466"/>
      <c r="E3466"/>
      <c r="AE3466" s="15"/>
    </row>
    <row r="3467" spans="4:31" x14ac:dyDescent="0.25">
      <c r="D3467"/>
      <c r="E3467"/>
      <c r="AE3467" s="15"/>
    </row>
    <row r="3468" spans="4:31" x14ac:dyDescent="0.25">
      <c r="D3468"/>
      <c r="E3468"/>
      <c r="AE3468" s="15"/>
    </row>
    <row r="3469" spans="4:31" x14ac:dyDescent="0.25">
      <c r="D3469"/>
      <c r="E3469"/>
      <c r="AE3469" s="15"/>
    </row>
    <row r="3470" spans="4:31" x14ac:dyDescent="0.25">
      <c r="D3470"/>
      <c r="E3470"/>
      <c r="AE3470" s="15"/>
    </row>
    <row r="3471" spans="4:31" x14ac:dyDescent="0.25">
      <c r="D3471"/>
      <c r="E3471"/>
      <c r="AE3471" s="15"/>
    </row>
    <row r="3472" spans="4:31" x14ac:dyDescent="0.25">
      <c r="D3472"/>
      <c r="E3472"/>
      <c r="AE3472" s="15"/>
    </row>
    <row r="3473" spans="4:31" x14ac:dyDescent="0.25">
      <c r="D3473"/>
      <c r="E3473"/>
      <c r="AE3473" s="15"/>
    </row>
    <row r="3474" spans="4:31" x14ac:dyDescent="0.25">
      <c r="D3474"/>
      <c r="E3474"/>
      <c r="AE3474" s="15"/>
    </row>
    <row r="3475" spans="4:31" x14ac:dyDescent="0.25">
      <c r="D3475"/>
      <c r="E3475"/>
      <c r="AE3475" s="15"/>
    </row>
    <row r="3476" spans="4:31" x14ac:dyDescent="0.25">
      <c r="D3476"/>
      <c r="E3476"/>
      <c r="AE3476" s="15"/>
    </row>
    <row r="3477" spans="4:31" x14ac:dyDescent="0.25">
      <c r="D3477"/>
      <c r="E3477"/>
      <c r="AE3477" s="15"/>
    </row>
    <row r="3478" spans="4:31" x14ac:dyDescent="0.25">
      <c r="D3478"/>
      <c r="E3478"/>
      <c r="AE3478" s="15"/>
    </row>
    <row r="3479" spans="4:31" x14ac:dyDescent="0.25">
      <c r="D3479"/>
      <c r="E3479"/>
      <c r="AE3479" s="15"/>
    </row>
    <row r="3480" spans="4:31" x14ac:dyDescent="0.25">
      <c r="D3480"/>
      <c r="E3480"/>
      <c r="AE3480" s="15"/>
    </row>
    <row r="3481" spans="4:31" x14ac:dyDescent="0.25">
      <c r="D3481"/>
      <c r="E3481"/>
      <c r="AE3481" s="15"/>
    </row>
    <row r="3482" spans="4:31" x14ac:dyDescent="0.25">
      <c r="D3482"/>
      <c r="E3482"/>
      <c r="AE3482" s="15"/>
    </row>
    <row r="3483" spans="4:31" x14ac:dyDescent="0.25">
      <c r="D3483"/>
      <c r="E3483"/>
      <c r="AE3483" s="15"/>
    </row>
    <row r="3484" spans="4:31" x14ac:dyDescent="0.25">
      <c r="D3484"/>
      <c r="E3484"/>
      <c r="AE3484" s="15"/>
    </row>
    <row r="3485" spans="4:31" x14ac:dyDescent="0.25">
      <c r="D3485"/>
      <c r="E3485"/>
      <c r="AE3485" s="15"/>
    </row>
    <row r="3486" spans="4:31" x14ac:dyDescent="0.25">
      <c r="D3486"/>
      <c r="E3486"/>
      <c r="AE3486" s="15"/>
    </row>
    <row r="3487" spans="4:31" x14ac:dyDescent="0.25">
      <c r="D3487"/>
      <c r="E3487"/>
      <c r="AE3487" s="15"/>
    </row>
    <row r="3488" spans="4:31" x14ac:dyDescent="0.25">
      <c r="D3488"/>
      <c r="E3488"/>
      <c r="AE3488" s="15"/>
    </row>
    <row r="3489" spans="4:31" x14ac:dyDescent="0.25">
      <c r="D3489"/>
      <c r="E3489"/>
      <c r="AE3489" s="15"/>
    </row>
    <row r="3490" spans="4:31" x14ac:dyDescent="0.25">
      <c r="D3490"/>
      <c r="E3490"/>
      <c r="AE3490" s="15"/>
    </row>
    <row r="3491" spans="4:31" x14ac:dyDescent="0.25">
      <c r="D3491"/>
      <c r="E3491"/>
      <c r="AE3491" s="15"/>
    </row>
    <row r="3492" spans="4:31" x14ac:dyDescent="0.25">
      <c r="D3492"/>
      <c r="E3492"/>
      <c r="AE3492" s="15"/>
    </row>
    <row r="3493" spans="4:31" x14ac:dyDescent="0.25">
      <c r="D3493"/>
      <c r="E3493"/>
      <c r="AE3493" s="15"/>
    </row>
    <row r="3494" spans="4:31" x14ac:dyDescent="0.25">
      <c r="D3494"/>
      <c r="E3494"/>
      <c r="AE3494" s="15"/>
    </row>
    <row r="3495" spans="4:31" x14ac:dyDescent="0.25">
      <c r="D3495"/>
      <c r="E3495"/>
      <c r="AE3495" s="15"/>
    </row>
    <row r="3496" spans="4:31" x14ac:dyDescent="0.25">
      <c r="D3496"/>
      <c r="E3496"/>
      <c r="AE3496" s="15"/>
    </row>
    <row r="3497" spans="4:31" x14ac:dyDescent="0.25">
      <c r="D3497"/>
      <c r="E3497"/>
      <c r="AE3497" s="15"/>
    </row>
    <row r="3498" spans="4:31" x14ac:dyDescent="0.25">
      <c r="D3498"/>
      <c r="E3498"/>
      <c r="AE3498" s="15"/>
    </row>
    <row r="3499" spans="4:31" x14ac:dyDescent="0.25">
      <c r="D3499"/>
      <c r="E3499"/>
      <c r="AE3499" s="15"/>
    </row>
    <row r="3500" spans="4:31" x14ac:dyDescent="0.25">
      <c r="D3500"/>
      <c r="E3500"/>
      <c r="AE3500" s="15"/>
    </row>
    <row r="3501" spans="4:31" x14ac:dyDescent="0.25">
      <c r="D3501"/>
      <c r="E3501"/>
      <c r="AE3501" s="15"/>
    </row>
    <row r="3502" spans="4:31" x14ac:dyDescent="0.25">
      <c r="D3502"/>
      <c r="E3502"/>
      <c r="AE3502" s="15"/>
    </row>
    <row r="3503" spans="4:31" x14ac:dyDescent="0.25">
      <c r="D3503"/>
      <c r="E3503"/>
      <c r="AE3503" s="15"/>
    </row>
    <row r="3504" spans="4:31" x14ac:dyDescent="0.25">
      <c r="D3504"/>
      <c r="E3504"/>
      <c r="AE3504" s="15"/>
    </row>
    <row r="3505" spans="4:31" x14ac:dyDescent="0.25">
      <c r="D3505"/>
      <c r="E3505"/>
      <c r="AE3505" s="15"/>
    </row>
    <row r="3506" spans="4:31" x14ac:dyDescent="0.25">
      <c r="D3506"/>
      <c r="E3506"/>
      <c r="AE3506" s="15"/>
    </row>
    <row r="3507" spans="4:31" x14ac:dyDescent="0.25">
      <c r="D3507"/>
      <c r="E3507"/>
      <c r="AE3507" s="15"/>
    </row>
    <row r="3508" spans="4:31" x14ac:dyDescent="0.25">
      <c r="D3508"/>
      <c r="E3508"/>
      <c r="AE3508" s="15"/>
    </row>
    <row r="3509" spans="4:31" x14ac:dyDescent="0.25">
      <c r="D3509"/>
      <c r="E3509"/>
      <c r="AE3509" s="15"/>
    </row>
    <row r="3510" spans="4:31" x14ac:dyDescent="0.25">
      <c r="D3510"/>
      <c r="E3510"/>
      <c r="AE3510" s="15"/>
    </row>
    <row r="3511" spans="4:31" x14ac:dyDescent="0.25">
      <c r="D3511"/>
      <c r="E3511"/>
      <c r="AE3511" s="15"/>
    </row>
    <row r="3512" spans="4:31" x14ac:dyDescent="0.25">
      <c r="D3512"/>
      <c r="E3512"/>
      <c r="AE3512" s="15"/>
    </row>
    <row r="3513" spans="4:31" x14ac:dyDescent="0.25">
      <c r="D3513"/>
      <c r="E3513"/>
      <c r="AE3513" s="15"/>
    </row>
    <row r="3514" spans="4:31" x14ac:dyDescent="0.25">
      <c r="D3514"/>
      <c r="E3514"/>
      <c r="AE3514" s="15"/>
    </row>
    <row r="3515" spans="4:31" x14ac:dyDescent="0.25">
      <c r="D3515"/>
      <c r="E3515"/>
      <c r="AE3515" s="15"/>
    </row>
    <row r="3516" spans="4:31" x14ac:dyDescent="0.25">
      <c r="D3516"/>
      <c r="E3516"/>
      <c r="AE3516" s="15"/>
    </row>
    <row r="3517" spans="4:31" x14ac:dyDescent="0.25">
      <c r="D3517"/>
      <c r="E3517"/>
      <c r="AE3517" s="15"/>
    </row>
    <row r="3518" spans="4:31" x14ac:dyDescent="0.25">
      <c r="D3518"/>
      <c r="E3518"/>
      <c r="AE3518" s="15"/>
    </row>
    <row r="3519" spans="4:31" x14ac:dyDescent="0.25">
      <c r="D3519"/>
      <c r="E3519"/>
      <c r="AE3519" s="15"/>
    </row>
    <row r="3520" spans="4:31" x14ac:dyDescent="0.25">
      <c r="D3520"/>
      <c r="E3520"/>
      <c r="AE3520" s="15"/>
    </row>
    <row r="3521" spans="4:31" x14ac:dyDescent="0.25">
      <c r="D3521"/>
      <c r="E3521"/>
      <c r="AE3521" s="15"/>
    </row>
    <row r="3522" spans="4:31" x14ac:dyDescent="0.25">
      <c r="D3522"/>
      <c r="E3522"/>
      <c r="AE3522" s="15"/>
    </row>
    <row r="3523" spans="4:31" x14ac:dyDescent="0.25">
      <c r="D3523"/>
      <c r="E3523"/>
      <c r="AE3523" s="15"/>
    </row>
    <row r="3524" spans="4:31" x14ac:dyDescent="0.25">
      <c r="D3524"/>
      <c r="E3524"/>
      <c r="AE3524" s="15"/>
    </row>
    <row r="3525" spans="4:31" x14ac:dyDescent="0.25">
      <c r="D3525"/>
      <c r="E3525"/>
      <c r="AE3525" s="15"/>
    </row>
    <row r="3526" spans="4:31" x14ac:dyDescent="0.25">
      <c r="D3526"/>
      <c r="E3526"/>
      <c r="AE3526" s="15"/>
    </row>
    <row r="3527" spans="4:31" x14ac:dyDescent="0.25">
      <c r="D3527"/>
      <c r="E3527"/>
      <c r="AE3527" s="15"/>
    </row>
    <row r="3528" spans="4:31" x14ac:dyDescent="0.25">
      <c r="D3528"/>
      <c r="E3528"/>
      <c r="AE3528" s="15"/>
    </row>
    <row r="3529" spans="4:31" x14ac:dyDescent="0.25">
      <c r="D3529"/>
      <c r="E3529"/>
      <c r="AE3529" s="15"/>
    </row>
    <row r="3530" spans="4:31" x14ac:dyDescent="0.25">
      <c r="D3530"/>
      <c r="E3530"/>
      <c r="AE3530" s="15"/>
    </row>
    <row r="3531" spans="4:31" x14ac:dyDescent="0.25">
      <c r="D3531"/>
      <c r="E3531"/>
      <c r="AE3531" s="15"/>
    </row>
    <row r="3532" spans="4:31" x14ac:dyDescent="0.25">
      <c r="D3532"/>
      <c r="E3532"/>
      <c r="AE3532" s="15"/>
    </row>
    <row r="3533" spans="4:31" x14ac:dyDescent="0.25">
      <c r="D3533"/>
      <c r="E3533"/>
      <c r="AE3533" s="15"/>
    </row>
    <row r="3534" spans="4:31" x14ac:dyDescent="0.25">
      <c r="D3534"/>
      <c r="E3534"/>
      <c r="AE3534" s="15"/>
    </row>
    <row r="3535" spans="4:31" x14ac:dyDescent="0.25">
      <c r="D3535"/>
      <c r="E3535"/>
      <c r="AE3535" s="15"/>
    </row>
    <row r="3536" spans="4:31" x14ac:dyDescent="0.25">
      <c r="D3536"/>
      <c r="E3536"/>
      <c r="AE3536" s="15"/>
    </row>
    <row r="3537" spans="4:31" x14ac:dyDescent="0.25">
      <c r="D3537"/>
      <c r="E3537"/>
      <c r="AE3537" s="15"/>
    </row>
    <row r="3538" spans="4:31" x14ac:dyDescent="0.25">
      <c r="D3538"/>
      <c r="E3538"/>
      <c r="AE3538" s="15"/>
    </row>
    <row r="3539" spans="4:31" x14ac:dyDescent="0.25">
      <c r="D3539"/>
      <c r="E3539"/>
      <c r="AE3539" s="15"/>
    </row>
    <row r="3540" spans="4:31" x14ac:dyDescent="0.25">
      <c r="D3540"/>
      <c r="E3540"/>
      <c r="AE3540" s="15"/>
    </row>
    <row r="3541" spans="4:31" x14ac:dyDescent="0.25">
      <c r="D3541"/>
      <c r="E3541"/>
      <c r="AE3541" s="15"/>
    </row>
    <row r="3542" spans="4:31" x14ac:dyDescent="0.25">
      <c r="D3542"/>
      <c r="E3542"/>
      <c r="AE3542" s="15"/>
    </row>
    <row r="3543" spans="4:31" x14ac:dyDescent="0.25">
      <c r="D3543"/>
      <c r="E3543"/>
      <c r="AE3543" s="15"/>
    </row>
    <row r="3544" spans="4:31" x14ac:dyDescent="0.25">
      <c r="D3544"/>
      <c r="E3544"/>
      <c r="AE3544" s="15"/>
    </row>
    <row r="3545" spans="4:31" x14ac:dyDescent="0.25">
      <c r="D3545"/>
      <c r="E3545"/>
      <c r="AE3545" s="15"/>
    </row>
    <row r="3546" spans="4:31" x14ac:dyDescent="0.25">
      <c r="D3546"/>
      <c r="E3546"/>
      <c r="AE3546" s="15"/>
    </row>
    <row r="3547" spans="4:31" x14ac:dyDescent="0.25">
      <c r="D3547"/>
      <c r="E3547"/>
      <c r="AE3547" s="15"/>
    </row>
    <row r="3548" spans="4:31" x14ac:dyDescent="0.25">
      <c r="D3548"/>
      <c r="E3548"/>
      <c r="AE3548" s="15"/>
    </row>
    <row r="3549" spans="4:31" x14ac:dyDescent="0.25">
      <c r="D3549"/>
      <c r="E3549"/>
      <c r="AE3549" s="15"/>
    </row>
    <row r="3550" spans="4:31" x14ac:dyDescent="0.25">
      <c r="D3550"/>
      <c r="E3550"/>
      <c r="AE3550" s="15"/>
    </row>
    <row r="3551" spans="4:31" x14ac:dyDescent="0.25">
      <c r="D3551"/>
      <c r="E3551"/>
      <c r="AE3551" s="15"/>
    </row>
    <row r="3552" spans="4:31" x14ac:dyDescent="0.25">
      <c r="D3552"/>
      <c r="E3552"/>
      <c r="AE3552" s="15"/>
    </row>
    <row r="3553" spans="4:31" x14ac:dyDescent="0.25">
      <c r="D3553"/>
      <c r="E3553"/>
      <c r="AE3553" s="15"/>
    </row>
    <row r="3554" spans="4:31" x14ac:dyDescent="0.25">
      <c r="D3554"/>
      <c r="E3554"/>
      <c r="AE3554" s="15"/>
    </row>
    <row r="3555" spans="4:31" x14ac:dyDescent="0.25">
      <c r="D3555"/>
      <c r="E3555"/>
      <c r="AE3555" s="15"/>
    </row>
    <row r="3556" spans="4:31" x14ac:dyDescent="0.25">
      <c r="D3556"/>
      <c r="E3556"/>
      <c r="AE3556" s="15"/>
    </row>
    <row r="3557" spans="4:31" x14ac:dyDescent="0.25">
      <c r="D3557"/>
      <c r="E3557"/>
      <c r="AE3557" s="15"/>
    </row>
    <row r="3558" spans="4:31" x14ac:dyDescent="0.25">
      <c r="D3558"/>
      <c r="E3558"/>
      <c r="AE3558" s="15"/>
    </row>
    <row r="3559" spans="4:31" x14ac:dyDescent="0.25">
      <c r="D3559"/>
      <c r="E3559"/>
      <c r="AE3559" s="15"/>
    </row>
    <row r="3560" spans="4:31" x14ac:dyDescent="0.25">
      <c r="D3560"/>
      <c r="E3560"/>
      <c r="AE3560" s="15"/>
    </row>
    <row r="3561" spans="4:31" x14ac:dyDescent="0.25">
      <c r="D3561"/>
      <c r="E3561"/>
      <c r="AE3561" s="15"/>
    </row>
    <row r="3562" spans="4:31" x14ac:dyDescent="0.25">
      <c r="D3562"/>
      <c r="E3562"/>
      <c r="AE3562" s="15"/>
    </row>
    <row r="3563" spans="4:31" x14ac:dyDescent="0.25">
      <c r="D3563"/>
      <c r="E3563"/>
      <c r="AE3563" s="15"/>
    </row>
    <row r="3564" spans="4:31" x14ac:dyDescent="0.25">
      <c r="D3564"/>
      <c r="E3564"/>
      <c r="AE3564" s="15"/>
    </row>
    <row r="3565" spans="4:31" x14ac:dyDescent="0.25">
      <c r="D3565"/>
      <c r="E3565"/>
      <c r="AE3565" s="15"/>
    </row>
    <row r="3566" spans="4:31" x14ac:dyDescent="0.25">
      <c r="D3566"/>
      <c r="E3566"/>
      <c r="AE3566" s="15"/>
    </row>
    <row r="3567" spans="4:31" x14ac:dyDescent="0.25">
      <c r="D3567"/>
      <c r="E3567"/>
      <c r="AE3567" s="15"/>
    </row>
    <row r="3568" spans="4:31" x14ac:dyDescent="0.25">
      <c r="D3568"/>
      <c r="E3568"/>
      <c r="AE3568" s="15"/>
    </row>
    <row r="3569" spans="4:31" x14ac:dyDescent="0.25">
      <c r="D3569"/>
      <c r="E3569"/>
      <c r="AE3569" s="15"/>
    </row>
    <row r="3570" spans="4:31" x14ac:dyDescent="0.25">
      <c r="D3570"/>
      <c r="E3570"/>
      <c r="AE3570" s="15"/>
    </row>
    <row r="3571" spans="4:31" x14ac:dyDescent="0.25">
      <c r="D3571"/>
      <c r="E3571"/>
      <c r="AE3571" s="15"/>
    </row>
    <row r="3572" spans="4:31" x14ac:dyDescent="0.25">
      <c r="D3572"/>
      <c r="E3572"/>
      <c r="AE3572" s="15"/>
    </row>
    <row r="3573" spans="4:31" x14ac:dyDescent="0.25">
      <c r="D3573"/>
      <c r="E3573"/>
      <c r="AE3573" s="15"/>
    </row>
    <row r="3574" spans="4:31" x14ac:dyDescent="0.25">
      <c r="D3574"/>
      <c r="E3574"/>
      <c r="AE3574" s="15"/>
    </row>
    <row r="3575" spans="4:31" x14ac:dyDescent="0.25">
      <c r="D3575"/>
      <c r="E3575"/>
      <c r="AE3575" s="15"/>
    </row>
    <row r="3576" spans="4:31" x14ac:dyDescent="0.25">
      <c r="D3576"/>
      <c r="E3576"/>
      <c r="AE3576" s="15"/>
    </row>
    <row r="3577" spans="4:31" x14ac:dyDescent="0.25">
      <c r="D3577"/>
      <c r="E3577"/>
      <c r="AE3577" s="15"/>
    </row>
    <row r="3578" spans="4:31" x14ac:dyDescent="0.25">
      <c r="D3578"/>
      <c r="E3578"/>
      <c r="AE3578" s="15"/>
    </row>
    <row r="3579" spans="4:31" x14ac:dyDescent="0.25">
      <c r="D3579"/>
      <c r="E3579"/>
      <c r="AE3579" s="15"/>
    </row>
    <row r="3580" spans="4:31" x14ac:dyDescent="0.25">
      <c r="D3580"/>
      <c r="E3580"/>
      <c r="AE3580" s="15"/>
    </row>
    <row r="3581" spans="4:31" x14ac:dyDescent="0.25">
      <c r="D3581"/>
      <c r="E3581"/>
      <c r="AE3581" s="15"/>
    </row>
    <row r="3582" spans="4:31" x14ac:dyDescent="0.25">
      <c r="D3582"/>
      <c r="E3582"/>
      <c r="AE3582" s="15"/>
    </row>
    <row r="3583" spans="4:31" x14ac:dyDescent="0.25">
      <c r="D3583"/>
      <c r="E3583"/>
      <c r="AE3583" s="15"/>
    </row>
    <row r="3584" spans="4:31" x14ac:dyDescent="0.25">
      <c r="D3584"/>
      <c r="E3584"/>
      <c r="AE3584" s="15"/>
    </row>
    <row r="3585" spans="4:31" x14ac:dyDescent="0.25">
      <c r="D3585"/>
      <c r="E3585"/>
      <c r="AE3585" s="15"/>
    </row>
    <row r="3586" spans="4:31" x14ac:dyDescent="0.25">
      <c r="D3586"/>
      <c r="E3586"/>
      <c r="AE3586" s="15"/>
    </row>
    <row r="3587" spans="4:31" x14ac:dyDescent="0.25">
      <c r="D3587"/>
      <c r="E3587"/>
      <c r="AE3587" s="15"/>
    </row>
    <row r="3588" spans="4:31" x14ac:dyDescent="0.25">
      <c r="D3588"/>
      <c r="E3588"/>
      <c r="AE3588" s="15"/>
    </row>
    <row r="3589" spans="4:31" x14ac:dyDescent="0.25">
      <c r="D3589"/>
      <c r="E3589"/>
      <c r="AE3589" s="15"/>
    </row>
    <row r="3590" spans="4:31" x14ac:dyDescent="0.25">
      <c r="D3590"/>
      <c r="E3590"/>
      <c r="AE3590" s="15"/>
    </row>
    <row r="3591" spans="4:31" x14ac:dyDescent="0.25">
      <c r="D3591"/>
      <c r="E3591"/>
      <c r="AE3591" s="15"/>
    </row>
    <row r="3592" spans="4:31" x14ac:dyDescent="0.25">
      <c r="D3592"/>
      <c r="E3592"/>
      <c r="AE3592" s="15"/>
    </row>
    <row r="3593" spans="4:31" x14ac:dyDescent="0.25">
      <c r="D3593"/>
      <c r="E3593"/>
      <c r="AE3593" s="15"/>
    </row>
    <row r="3594" spans="4:31" x14ac:dyDescent="0.25">
      <c r="D3594"/>
      <c r="E3594"/>
      <c r="AE3594" s="15"/>
    </row>
    <row r="3595" spans="4:31" x14ac:dyDescent="0.25">
      <c r="D3595"/>
      <c r="E3595"/>
      <c r="AE3595" s="15"/>
    </row>
    <row r="3596" spans="4:31" x14ac:dyDescent="0.25">
      <c r="D3596"/>
      <c r="E3596"/>
      <c r="AE3596" s="15"/>
    </row>
    <row r="3597" spans="4:31" x14ac:dyDescent="0.25">
      <c r="D3597"/>
      <c r="E3597"/>
      <c r="AE3597" s="15"/>
    </row>
    <row r="3598" spans="4:31" x14ac:dyDescent="0.25">
      <c r="D3598"/>
      <c r="E3598"/>
      <c r="AE3598" s="15"/>
    </row>
    <row r="3599" spans="4:31" x14ac:dyDescent="0.25">
      <c r="D3599"/>
      <c r="E3599"/>
      <c r="AE3599" s="15"/>
    </row>
    <row r="3600" spans="4:31" x14ac:dyDescent="0.25">
      <c r="D3600"/>
      <c r="E3600"/>
      <c r="AE3600" s="15"/>
    </row>
    <row r="3601" spans="4:31" x14ac:dyDescent="0.25">
      <c r="D3601"/>
      <c r="E3601"/>
      <c r="AE3601" s="15"/>
    </row>
    <row r="3602" spans="4:31" x14ac:dyDescent="0.25">
      <c r="D3602"/>
      <c r="E3602"/>
      <c r="AE3602" s="15"/>
    </row>
    <row r="3603" spans="4:31" x14ac:dyDescent="0.25">
      <c r="D3603"/>
      <c r="E3603"/>
      <c r="AE3603" s="15"/>
    </row>
    <row r="3604" spans="4:31" x14ac:dyDescent="0.25">
      <c r="D3604"/>
      <c r="E3604"/>
      <c r="AE3604" s="15"/>
    </row>
    <row r="3605" spans="4:31" x14ac:dyDescent="0.25">
      <c r="D3605"/>
      <c r="E3605"/>
      <c r="AE3605" s="15"/>
    </row>
    <row r="3606" spans="4:31" x14ac:dyDescent="0.25">
      <c r="D3606"/>
      <c r="E3606"/>
      <c r="AE3606" s="15"/>
    </row>
    <row r="3607" spans="4:31" x14ac:dyDescent="0.25">
      <c r="D3607"/>
      <c r="E3607"/>
      <c r="AE3607" s="15"/>
    </row>
    <row r="3608" spans="4:31" x14ac:dyDescent="0.25">
      <c r="D3608"/>
      <c r="E3608"/>
      <c r="AE3608" s="15"/>
    </row>
    <row r="3609" spans="4:31" x14ac:dyDescent="0.25">
      <c r="D3609"/>
      <c r="E3609"/>
      <c r="AE3609" s="15"/>
    </row>
    <row r="3610" spans="4:31" x14ac:dyDescent="0.25">
      <c r="D3610"/>
      <c r="E3610"/>
      <c r="AE3610" s="15"/>
    </row>
    <row r="3611" spans="4:31" x14ac:dyDescent="0.25">
      <c r="D3611"/>
      <c r="E3611"/>
      <c r="AE3611" s="15"/>
    </row>
    <row r="3612" spans="4:31" x14ac:dyDescent="0.25">
      <c r="D3612"/>
      <c r="E3612"/>
      <c r="AE3612" s="15"/>
    </row>
    <row r="3613" spans="4:31" x14ac:dyDescent="0.25">
      <c r="D3613"/>
      <c r="E3613"/>
      <c r="AE3613" s="15"/>
    </row>
    <row r="3614" spans="4:31" x14ac:dyDescent="0.25">
      <c r="D3614"/>
      <c r="E3614"/>
      <c r="AE3614" s="15"/>
    </row>
    <row r="3615" spans="4:31" x14ac:dyDescent="0.25">
      <c r="D3615"/>
      <c r="E3615"/>
      <c r="AE3615" s="15"/>
    </row>
    <row r="3616" spans="4:31" x14ac:dyDescent="0.25">
      <c r="D3616"/>
      <c r="E3616"/>
      <c r="AE3616" s="15"/>
    </row>
    <row r="3617" spans="4:31" x14ac:dyDescent="0.25">
      <c r="D3617"/>
      <c r="E3617"/>
      <c r="AE3617" s="15"/>
    </row>
    <row r="3618" spans="4:31" x14ac:dyDescent="0.25">
      <c r="D3618"/>
      <c r="E3618"/>
      <c r="AE3618" s="15"/>
    </row>
    <row r="3619" spans="4:31" x14ac:dyDescent="0.25">
      <c r="D3619"/>
      <c r="E3619"/>
      <c r="AE3619" s="15"/>
    </row>
    <row r="3620" spans="4:31" x14ac:dyDescent="0.25">
      <c r="D3620"/>
      <c r="E3620"/>
      <c r="AE3620" s="15"/>
    </row>
    <row r="3621" spans="4:31" x14ac:dyDescent="0.25">
      <c r="D3621"/>
      <c r="E3621"/>
      <c r="AE3621" s="15"/>
    </row>
    <row r="3622" spans="4:31" x14ac:dyDescent="0.25">
      <c r="D3622"/>
      <c r="E3622"/>
      <c r="AE3622" s="15"/>
    </row>
    <row r="3623" spans="4:31" x14ac:dyDescent="0.25">
      <c r="D3623"/>
      <c r="E3623"/>
      <c r="AE3623" s="15"/>
    </row>
    <row r="3624" spans="4:31" x14ac:dyDescent="0.25">
      <c r="D3624"/>
      <c r="E3624"/>
      <c r="AE3624" s="15"/>
    </row>
    <row r="3625" spans="4:31" x14ac:dyDescent="0.25">
      <c r="D3625"/>
      <c r="E3625"/>
      <c r="AE3625" s="15"/>
    </row>
    <row r="3626" spans="4:31" x14ac:dyDescent="0.25">
      <c r="D3626"/>
      <c r="E3626"/>
      <c r="AE3626" s="15"/>
    </row>
    <row r="3627" spans="4:31" x14ac:dyDescent="0.25">
      <c r="D3627"/>
      <c r="E3627"/>
      <c r="AE3627" s="15"/>
    </row>
    <row r="3628" spans="4:31" x14ac:dyDescent="0.25">
      <c r="D3628"/>
      <c r="E3628"/>
      <c r="AE3628" s="15"/>
    </row>
    <row r="3629" spans="4:31" x14ac:dyDescent="0.25">
      <c r="D3629"/>
      <c r="E3629"/>
      <c r="AE3629" s="15"/>
    </row>
    <row r="3630" spans="4:31" x14ac:dyDescent="0.25">
      <c r="D3630"/>
      <c r="E3630"/>
      <c r="AE3630" s="15"/>
    </row>
    <row r="3631" spans="4:31" x14ac:dyDescent="0.25">
      <c r="D3631"/>
      <c r="E3631"/>
      <c r="AE3631" s="15"/>
    </row>
    <row r="3632" spans="4:31" x14ac:dyDescent="0.25">
      <c r="D3632"/>
      <c r="E3632"/>
      <c r="AE3632" s="15"/>
    </row>
    <row r="3633" spans="4:31" x14ac:dyDescent="0.25">
      <c r="D3633"/>
      <c r="E3633"/>
      <c r="AE3633" s="15"/>
    </row>
    <row r="3634" spans="4:31" x14ac:dyDescent="0.25">
      <c r="D3634"/>
      <c r="E3634"/>
      <c r="AE3634" s="15"/>
    </row>
    <row r="3635" spans="4:31" x14ac:dyDescent="0.25">
      <c r="D3635"/>
      <c r="E3635"/>
      <c r="AE3635" s="15"/>
    </row>
    <row r="3636" spans="4:31" x14ac:dyDescent="0.25">
      <c r="D3636"/>
      <c r="E3636"/>
      <c r="AE3636" s="15"/>
    </row>
    <row r="3637" spans="4:31" x14ac:dyDescent="0.25">
      <c r="D3637"/>
      <c r="E3637"/>
      <c r="AE3637" s="15"/>
    </row>
    <row r="3638" spans="4:31" x14ac:dyDescent="0.25">
      <c r="D3638"/>
      <c r="E3638"/>
      <c r="AE3638" s="15"/>
    </row>
    <row r="3639" spans="4:31" x14ac:dyDescent="0.25">
      <c r="D3639"/>
      <c r="E3639"/>
      <c r="AE3639" s="15"/>
    </row>
    <row r="3640" spans="4:31" x14ac:dyDescent="0.25">
      <c r="D3640"/>
      <c r="E3640"/>
      <c r="AE3640" s="15"/>
    </row>
    <row r="3641" spans="4:31" x14ac:dyDescent="0.25">
      <c r="D3641"/>
      <c r="E3641"/>
      <c r="AE3641" s="15"/>
    </row>
    <row r="3642" spans="4:31" x14ac:dyDescent="0.25">
      <c r="D3642"/>
      <c r="E3642"/>
      <c r="AE3642" s="15"/>
    </row>
    <row r="3643" spans="4:31" x14ac:dyDescent="0.25">
      <c r="D3643"/>
      <c r="E3643"/>
      <c r="AE3643" s="15"/>
    </row>
    <row r="3644" spans="4:31" x14ac:dyDescent="0.25">
      <c r="D3644"/>
      <c r="E3644"/>
      <c r="AE3644" s="15"/>
    </row>
    <row r="3645" spans="4:31" x14ac:dyDescent="0.25">
      <c r="D3645"/>
      <c r="E3645"/>
      <c r="AE3645" s="15"/>
    </row>
    <row r="3646" spans="4:31" x14ac:dyDescent="0.25">
      <c r="D3646"/>
      <c r="E3646"/>
      <c r="AE3646" s="15"/>
    </row>
    <row r="3647" spans="4:31" x14ac:dyDescent="0.25">
      <c r="D3647"/>
      <c r="E3647"/>
      <c r="AE3647" s="15"/>
    </row>
    <row r="3648" spans="4:31" x14ac:dyDescent="0.25">
      <c r="D3648"/>
      <c r="E3648"/>
      <c r="AE3648" s="15"/>
    </row>
    <row r="3649" spans="4:31" x14ac:dyDescent="0.25">
      <c r="D3649"/>
      <c r="E3649"/>
      <c r="AE3649" s="15"/>
    </row>
    <row r="3650" spans="4:31" x14ac:dyDescent="0.25">
      <c r="D3650"/>
      <c r="E3650"/>
      <c r="AE3650" s="15"/>
    </row>
    <row r="3651" spans="4:31" x14ac:dyDescent="0.25">
      <c r="D3651"/>
      <c r="E3651"/>
      <c r="AE3651" s="15"/>
    </row>
    <row r="3652" spans="4:31" x14ac:dyDescent="0.25">
      <c r="D3652"/>
      <c r="E3652"/>
      <c r="AE3652" s="15"/>
    </row>
    <row r="3653" spans="4:31" x14ac:dyDescent="0.25">
      <c r="D3653"/>
      <c r="E3653"/>
      <c r="AE3653" s="15"/>
    </row>
    <row r="3654" spans="4:31" x14ac:dyDescent="0.25">
      <c r="D3654"/>
      <c r="E3654"/>
      <c r="AE3654" s="15"/>
    </row>
    <row r="3655" spans="4:31" x14ac:dyDescent="0.25">
      <c r="D3655"/>
      <c r="E3655"/>
      <c r="AE3655" s="15"/>
    </row>
    <row r="3656" spans="4:31" x14ac:dyDescent="0.25">
      <c r="D3656"/>
      <c r="E3656"/>
      <c r="AE3656" s="15"/>
    </row>
    <row r="3657" spans="4:31" x14ac:dyDescent="0.25">
      <c r="D3657"/>
      <c r="E3657"/>
      <c r="AE3657" s="15"/>
    </row>
    <row r="3658" spans="4:31" x14ac:dyDescent="0.25">
      <c r="D3658"/>
      <c r="E3658"/>
      <c r="AE3658" s="15"/>
    </row>
    <row r="3659" spans="4:31" x14ac:dyDescent="0.25">
      <c r="D3659"/>
      <c r="E3659"/>
      <c r="AE3659" s="15"/>
    </row>
    <row r="3660" spans="4:31" x14ac:dyDescent="0.25">
      <c r="D3660"/>
      <c r="E3660"/>
      <c r="AE3660" s="15"/>
    </row>
    <row r="3661" spans="4:31" x14ac:dyDescent="0.25">
      <c r="D3661"/>
      <c r="E3661"/>
      <c r="AE3661" s="15"/>
    </row>
    <row r="3662" spans="4:31" x14ac:dyDescent="0.25">
      <c r="D3662"/>
      <c r="E3662"/>
      <c r="AE3662" s="15"/>
    </row>
    <row r="3663" spans="4:31" x14ac:dyDescent="0.25">
      <c r="D3663"/>
      <c r="E3663"/>
      <c r="AE3663" s="15"/>
    </row>
    <row r="3664" spans="4:31" x14ac:dyDescent="0.25">
      <c r="D3664"/>
      <c r="E3664"/>
      <c r="AE3664" s="15"/>
    </row>
    <row r="3665" spans="4:31" x14ac:dyDescent="0.25">
      <c r="D3665"/>
      <c r="E3665"/>
      <c r="AE3665" s="15"/>
    </row>
    <row r="3666" spans="4:31" x14ac:dyDescent="0.25">
      <c r="D3666"/>
      <c r="E3666"/>
      <c r="AE3666" s="15"/>
    </row>
    <row r="3667" spans="4:31" x14ac:dyDescent="0.25">
      <c r="D3667"/>
      <c r="E3667"/>
      <c r="AE3667" s="15"/>
    </row>
    <row r="3668" spans="4:31" x14ac:dyDescent="0.25">
      <c r="D3668"/>
      <c r="E3668"/>
      <c r="AE3668" s="15"/>
    </row>
    <row r="3669" spans="4:31" x14ac:dyDescent="0.25">
      <c r="D3669"/>
      <c r="E3669"/>
      <c r="AE3669" s="15"/>
    </row>
    <row r="3670" spans="4:31" x14ac:dyDescent="0.25">
      <c r="D3670"/>
      <c r="E3670"/>
      <c r="AE3670" s="15"/>
    </row>
    <row r="3671" spans="4:31" x14ac:dyDescent="0.25">
      <c r="D3671"/>
      <c r="E3671"/>
      <c r="AE3671" s="15"/>
    </row>
    <row r="3672" spans="4:31" x14ac:dyDescent="0.25">
      <c r="D3672"/>
      <c r="E3672"/>
      <c r="AE3672" s="15"/>
    </row>
    <row r="3673" spans="4:31" x14ac:dyDescent="0.25">
      <c r="D3673"/>
      <c r="E3673"/>
      <c r="AE3673" s="15"/>
    </row>
    <row r="3674" spans="4:31" x14ac:dyDescent="0.25">
      <c r="D3674"/>
      <c r="E3674"/>
      <c r="AE3674" s="15"/>
    </row>
    <row r="3675" spans="4:31" x14ac:dyDescent="0.25">
      <c r="D3675"/>
      <c r="E3675"/>
      <c r="AE3675" s="15"/>
    </row>
    <row r="3676" spans="4:31" x14ac:dyDescent="0.25">
      <c r="D3676"/>
      <c r="E3676"/>
      <c r="AE3676" s="15"/>
    </row>
    <row r="3677" spans="4:31" x14ac:dyDescent="0.25">
      <c r="D3677"/>
      <c r="E3677"/>
      <c r="AE3677" s="15"/>
    </row>
    <row r="3678" spans="4:31" x14ac:dyDescent="0.25">
      <c r="D3678"/>
      <c r="E3678"/>
      <c r="AE3678" s="15"/>
    </row>
    <row r="3679" spans="4:31" x14ac:dyDescent="0.25">
      <c r="D3679"/>
      <c r="E3679"/>
      <c r="AE3679" s="15"/>
    </row>
    <row r="3680" spans="4:31" x14ac:dyDescent="0.25">
      <c r="D3680"/>
      <c r="E3680"/>
      <c r="AE3680" s="15"/>
    </row>
    <row r="3681" spans="4:31" x14ac:dyDescent="0.25">
      <c r="D3681"/>
      <c r="E3681"/>
      <c r="AE3681" s="15"/>
    </row>
    <row r="3682" spans="4:31" x14ac:dyDescent="0.25">
      <c r="D3682"/>
      <c r="E3682"/>
      <c r="AE3682" s="15"/>
    </row>
    <row r="3683" spans="4:31" x14ac:dyDescent="0.25">
      <c r="D3683"/>
      <c r="E3683"/>
      <c r="AE3683" s="15"/>
    </row>
    <row r="3684" spans="4:31" x14ac:dyDescent="0.25">
      <c r="D3684"/>
      <c r="E3684"/>
      <c r="AE3684" s="15"/>
    </row>
    <row r="3685" spans="4:31" x14ac:dyDescent="0.25">
      <c r="D3685"/>
      <c r="E3685"/>
      <c r="AE3685" s="15"/>
    </row>
    <row r="3686" spans="4:31" x14ac:dyDescent="0.25">
      <c r="D3686"/>
      <c r="E3686"/>
      <c r="AE3686" s="15"/>
    </row>
    <row r="3687" spans="4:31" x14ac:dyDescent="0.25">
      <c r="D3687"/>
      <c r="E3687"/>
      <c r="AE3687" s="15"/>
    </row>
    <row r="3688" spans="4:31" x14ac:dyDescent="0.25">
      <c r="D3688"/>
      <c r="E3688"/>
      <c r="AE3688" s="15"/>
    </row>
    <row r="3689" spans="4:31" x14ac:dyDescent="0.25">
      <c r="D3689"/>
      <c r="E3689"/>
      <c r="AE3689" s="15"/>
    </row>
    <row r="3690" spans="4:31" x14ac:dyDescent="0.25">
      <c r="D3690"/>
      <c r="E3690"/>
      <c r="AE3690" s="15"/>
    </row>
    <row r="3691" spans="4:31" x14ac:dyDescent="0.25">
      <c r="D3691"/>
      <c r="E3691"/>
      <c r="AE3691" s="15"/>
    </row>
    <row r="3692" spans="4:31" x14ac:dyDescent="0.25">
      <c r="D3692"/>
      <c r="E3692"/>
      <c r="AE3692" s="15"/>
    </row>
    <row r="3693" spans="4:31" x14ac:dyDescent="0.25">
      <c r="D3693"/>
      <c r="E3693"/>
      <c r="AE3693" s="15"/>
    </row>
    <row r="3694" spans="4:31" x14ac:dyDescent="0.25">
      <c r="D3694"/>
      <c r="E3694"/>
      <c r="AE3694" s="15"/>
    </row>
    <row r="3695" spans="4:31" x14ac:dyDescent="0.25">
      <c r="D3695"/>
      <c r="E3695"/>
      <c r="AE3695" s="15"/>
    </row>
    <row r="3696" spans="4:31" x14ac:dyDescent="0.25">
      <c r="D3696"/>
      <c r="E3696"/>
      <c r="AE3696" s="15"/>
    </row>
    <row r="3697" spans="4:31" x14ac:dyDescent="0.25">
      <c r="D3697"/>
      <c r="E3697"/>
      <c r="AE3697" s="15"/>
    </row>
    <row r="3698" spans="4:31" x14ac:dyDescent="0.25">
      <c r="D3698"/>
      <c r="E3698"/>
      <c r="AE3698" s="15"/>
    </row>
    <row r="3699" spans="4:31" x14ac:dyDescent="0.25">
      <c r="D3699"/>
      <c r="E3699"/>
      <c r="AE3699" s="15"/>
    </row>
    <row r="3700" spans="4:31" x14ac:dyDescent="0.25">
      <c r="D3700"/>
      <c r="E3700"/>
      <c r="AE3700" s="15"/>
    </row>
    <row r="3701" spans="4:31" x14ac:dyDescent="0.25">
      <c r="D3701"/>
      <c r="E3701"/>
      <c r="AE3701" s="15"/>
    </row>
    <row r="3702" spans="4:31" x14ac:dyDescent="0.25">
      <c r="D3702"/>
      <c r="E3702"/>
      <c r="AE3702" s="15"/>
    </row>
    <row r="3703" spans="4:31" x14ac:dyDescent="0.25">
      <c r="D3703"/>
      <c r="E3703"/>
      <c r="AE3703" s="15"/>
    </row>
    <row r="3704" spans="4:31" x14ac:dyDescent="0.25">
      <c r="D3704"/>
      <c r="E3704"/>
      <c r="AE3704" s="15"/>
    </row>
    <row r="3705" spans="4:31" x14ac:dyDescent="0.25">
      <c r="D3705"/>
      <c r="E3705"/>
      <c r="AE3705" s="15"/>
    </row>
    <row r="3706" spans="4:31" x14ac:dyDescent="0.25">
      <c r="D3706"/>
      <c r="E3706"/>
      <c r="AE3706" s="15"/>
    </row>
    <row r="3707" spans="4:31" x14ac:dyDescent="0.25">
      <c r="D3707"/>
      <c r="E3707"/>
      <c r="AE3707" s="15"/>
    </row>
    <row r="3708" spans="4:31" x14ac:dyDescent="0.25">
      <c r="D3708"/>
      <c r="E3708"/>
      <c r="AE3708" s="15"/>
    </row>
    <row r="3709" spans="4:31" x14ac:dyDescent="0.25">
      <c r="D3709"/>
      <c r="E3709"/>
      <c r="AE3709" s="15"/>
    </row>
    <row r="3710" spans="4:31" x14ac:dyDescent="0.25">
      <c r="D3710"/>
      <c r="E3710"/>
      <c r="AE3710" s="15"/>
    </row>
    <row r="3711" spans="4:31" x14ac:dyDescent="0.25">
      <c r="D3711"/>
      <c r="E3711"/>
      <c r="AE3711" s="15"/>
    </row>
    <row r="3712" spans="4:31" x14ac:dyDescent="0.25">
      <c r="D3712"/>
      <c r="E3712"/>
      <c r="AE3712" s="15"/>
    </row>
    <row r="3713" spans="4:31" x14ac:dyDescent="0.25">
      <c r="D3713"/>
      <c r="E3713"/>
      <c r="AE3713" s="15"/>
    </row>
    <row r="3714" spans="4:31" x14ac:dyDescent="0.25">
      <c r="D3714"/>
      <c r="E3714"/>
      <c r="AE3714" s="15"/>
    </row>
    <row r="3715" spans="4:31" x14ac:dyDescent="0.25">
      <c r="D3715"/>
      <c r="E3715"/>
      <c r="AE3715" s="15"/>
    </row>
    <row r="3716" spans="4:31" x14ac:dyDescent="0.25">
      <c r="D3716"/>
      <c r="E3716"/>
      <c r="AE3716" s="15"/>
    </row>
    <row r="3717" spans="4:31" x14ac:dyDescent="0.25">
      <c r="D3717"/>
      <c r="E3717"/>
      <c r="AE3717" s="15"/>
    </row>
    <row r="3718" spans="4:31" x14ac:dyDescent="0.25">
      <c r="D3718"/>
      <c r="E3718"/>
      <c r="AE3718" s="15"/>
    </row>
    <row r="3719" spans="4:31" x14ac:dyDescent="0.25">
      <c r="D3719"/>
      <c r="E3719"/>
      <c r="AE3719" s="15"/>
    </row>
    <row r="3720" spans="4:31" x14ac:dyDescent="0.25">
      <c r="D3720"/>
      <c r="E3720"/>
      <c r="AE3720" s="15"/>
    </row>
    <row r="3721" spans="4:31" x14ac:dyDescent="0.25">
      <c r="D3721"/>
      <c r="E3721"/>
      <c r="AE3721" s="15"/>
    </row>
    <row r="3722" spans="4:31" x14ac:dyDescent="0.25">
      <c r="D3722"/>
      <c r="E3722"/>
      <c r="AE3722" s="15"/>
    </row>
    <row r="3723" spans="4:31" x14ac:dyDescent="0.25">
      <c r="D3723"/>
      <c r="E3723"/>
      <c r="AE3723" s="15"/>
    </row>
    <row r="3724" spans="4:31" x14ac:dyDescent="0.25">
      <c r="D3724"/>
      <c r="E3724"/>
      <c r="AE3724" s="15"/>
    </row>
    <row r="3725" spans="4:31" x14ac:dyDescent="0.25">
      <c r="D3725"/>
      <c r="E3725"/>
      <c r="AE3725" s="15"/>
    </row>
    <row r="3726" spans="4:31" x14ac:dyDescent="0.25">
      <c r="D3726"/>
      <c r="E3726"/>
      <c r="AE3726" s="15"/>
    </row>
    <row r="3727" spans="4:31" x14ac:dyDescent="0.25">
      <c r="D3727"/>
      <c r="E3727"/>
      <c r="AE3727" s="15"/>
    </row>
    <row r="3728" spans="4:31" x14ac:dyDescent="0.25">
      <c r="D3728"/>
      <c r="E3728"/>
      <c r="AE3728" s="15"/>
    </row>
    <row r="3729" spans="4:31" x14ac:dyDescent="0.25">
      <c r="D3729"/>
      <c r="E3729"/>
      <c r="AE3729" s="15"/>
    </row>
    <row r="3730" spans="4:31" x14ac:dyDescent="0.25">
      <c r="D3730"/>
      <c r="E3730"/>
      <c r="AE3730" s="15"/>
    </row>
    <row r="3731" spans="4:31" x14ac:dyDescent="0.25">
      <c r="D3731"/>
      <c r="E3731"/>
      <c r="AE3731" s="15"/>
    </row>
    <row r="3732" spans="4:31" x14ac:dyDescent="0.25">
      <c r="D3732"/>
      <c r="E3732"/>
      <c r="AE3732" s="15"/>
    </row>
    <row r="3733" spans="4:31" x14ac:dyDescent="0.25">
      <c r="D3733"/>
      <c r="E3733"/>
      <c r="AE3733" s="15"/>
    </row>
    <row r="3734" spans="4:31" x14ac:dyDescent="0.25">
      <c r="D3734"/>
      <c r="E3734"/>
      <c r="AE3734" s="15"/>
    </row>
    <row r="3735" spans="4:31" x14ac:dyDescent="0.25">
      <c r="D3735"/>
      <c r="E3735"/>
      <c r="AE3735" s="15"/>
    </row>
    <row r="3736" spans="4:31" x14ac:dyDescent="0.25">
      <c r="D3736"/>
      <c r="E3736"/>
      <c r="AE3736" s="15"/>
    </row>
    <row r="3737" spans="4:31" x14ac:dyDescent="0.25">
      <c r="D3737"/>
      <c r="E3737"/>
      <c r="AE3737" s="15"/>
    </row>
    <row r="3738" spans="4:31" x14ac:dyDescent="0.25">
      <c r="D3738"/>
      <c r="E3738"/>
      <c r="AE3738" s="15"/>
    </row>
    <row r="3739" spans="4:31" x14ac:dyDescent="0.25">
      <c r="D3739"/>
      <c r="E3739"/>
      <c r="AE3739" s="15"/>
    </row>
    <row r="3740" spans="4:31" x14ac:dyDescent="0.25">
      <c r="D3740"/>
      <c r="E3740"/>
      <c r="AE3740" s="15"/>
    </row>
    <row r="3741" spans="4:31" x14ac:dyDescent="0.25">
      <c r="D3741"/>
      <c r="E3741"/>
      <c r="AE3741" s="15"/>
    </row>
    <row r="3742" spans="4:31" x14ac:dyDescent="0.25">
      <c r="D3742"/>
      <c r="E3742"/>
      <c r="AE3742" s="15"/>
    </row>
    <row r="3743" spans="4:31" x14ac:dyDescent="0.25">
      <c r="D3743"/>
      <c r="E3743"/>
      <c r="AE3743" s="15"/>
    </row>
    <row r="3744" spans="4:31" x14ac:dyDescent="0.25">
      <c r="D3744"/>
      <c r="E3744"/>
      <c r="AE3744" s="15"/>
    </row>
    <row r="3745" spans="4:31" x14ac:dyDescent="0.25">
      <c r="D3745"/>
      <c r="E3745"/>
      <c r="AE3745" s="15"/>
    </row>
    <row r="3746" spans="4:31" x14ac:dyDescent="0.25">
      <c r="D3746"/>
      <c r="E3746"/>
      <c r="AE3746" s="15"/>
    </row>
    <row r="3747" spans="4:31" x14ac:dyDescent="0.25">
      <c r="D3747"/>
      <c r="E3747"/>
      <c r="AE3747" s="15"/>
    </row>
    <row r="3748" spans="4:31" x14ac:dyDescent="0.25">
      <c r="D3748"/>
      <c r="E3748"/>
      <c r="AE3748" s="15"/>
    </row>
    <row r="3749" spans="4:31" x14ac:dyDescent="0.25">
      <c r="D3749"/>
      <c r="E3749"/>
      <c r="AE3749" s="15"/>
    </row>
    <row r="3750" spans="4:31" x14ac:dyDescent="0.25">
      <c r="D3750"/>
      <c r="E3750"/>
      <c r="AE3750" s="15"/>
    </row>
    <row r="3751" spans="4:31" x14ac:dyDescent="0.25">
      <c r="D3751"/>
      <c r="E3751"/>
      <c r="AE3751" s="15"/>
    </row>
    <row r="3752" spans="4:31" x14ac:dyDescent="0.25">
      <c r="D3752"/>
      <c r="E3752"/>
      <c r="AE3752" s="15"/>
    </row>
    <row r="3753" spans="4:31" x14ac:dyDescent="0.25">
      <c r="D3753"/>
      <c r="E3753"/>
      <c r="AE3753" s="15"/>
    </row>
    <row r="3754" spans="4:31" x14ac:dyDescent="0.25">
      <c r="D3754"/>
      <c r="E3754"/>
      <c r="AE3754" s="15"/>
    </row>
    <row r="3755" spans="4:31" x14ac:dyDescent="0.25">
      <c r="D3755"/>
      <c r="E3755"/>
      <c r="AE3755" s="15"/>
    </row>
    <row r="3756" spans="4:31" x14ac:dyDescent="0.25">
      <c r="D3756"/>
      <c r="E3756"/>
      <c r="AE3756" s="15"/>
    </row>
    <row r="3757" spans="4:31" x14ac:dyDescent="0.25">
      <c r="D3757"/>
      <c r="E3757"/>
      <c r="AE3757" s="15"/>
    </row>
    <row r="3758" spans="4:31" x14ac:dyDescent="0.25">
      <c r="D3758"/>
      <c r="E3758"/>
      <c r="AE3758" s="15"/>
    </row>
    <row r="3759" spans="4:31" x14ac:dyDescent="0.25">
      <c r="D3759"/>
      <c r="E3759"/>
      <c r="AE3759" s="15"/>
    </row>
    <row r="3760" spans="4:31" x14ac:dyDescent="0.25">
      <c r="D3760"/>
      <c r="E3760"/>
      <c r="AE3760" s="15"/>
    </row>
    <row r="3761" spans="4:31" x14ac:dyDescent="0.25">
      <c r="D3761"/>
      <c r="E3761"/>
      <c r="AE3761" s="15"/>
    </row>
    <row r="3762" spans="4:31" x14ac:dyDescent="0.25">
      <c r="D3762"/>
      <c r="E3762"/>
      <c r="AE3762" s="15"/>
    </row>
    <row r="3763" spans="4:31" x14ac:dyDescent="0.25">
      <c r="D3763"/>
      <c r="E3763"/>
      <c r="AE3763" s="15"/>
    </row>
    <row r="3764" spans="4:31" x14ac:dyDescent="0.25">
      <c r="D3764"/>
      <c r="E3764"/>
      <c r="AE3764" s="15"/>
    </row>
    <row r="3765" spans="4:31" x14ac:dyDescent="0.25">
      <c r="D3765"/>
      <c r="E3765"/>
      <c r="AE3765" s="15"/>
    </row>
    <row r="3766" spans="4:31" x14ac:dyDescent="0.25">
      <c r="D3766"/>
      <c r="E3766"/>
      <c r="AE3766" s="15"/>
    </row>
    <row r="3767" spans="4:31" x14ac:dyDescent="0.25">
      <c r="D3767"/>
      <c r="E3767"/>
      <c r="AE3767" s="15"/>
    </row>
    <row r="3768" spans="4:31" x14ac:dyDescent="0.25">
      <c r="D3768"/>
      <c r="E3768"/>
      <c r="AE3768" s="15"/>
    </row>
    <row r="3769" spans="4:31" x14ac:dyDescent="0.25">
      <c r="D3769"/>
      <c r="E3769"/>
      <c r="AE3769" s="15"/>
    </row>
    <row r="3770" spans="4:31" x14ac:dyDescent="0.25">
      <c r="D3770"/>
      <c r="E3770"/>
      <c r="AE3770" s="15"/>
    </row>
    <row r="3771" spans="4:31" x14ac:dyDescent="0.25">
      <c r="D3771"/>
      <c r="E3771"/>
      <c r="AE3771" s="15"/>
    </row>
    <row r="3772" spans="4:31" x14ac:dyDescent="0.25">
      <c r="D3772"/>
      <c r="E3772"/>
      <c r="AE3772" s="15"/>
    </row>
    <row r="3773" spans="4:31" x14ac:dyDescent="0.25">
      <c r="D3773"/>
      <c r="E3773"/>
      <c r="AE3773" s="15"/>
    </row>
    <row r="3774" spans="4:31" x14ac:dyDescent="0.25">
      <c r="D3774"/>
      <c r="E3774"/>
      <c r="AE3774" s="15"/>
    </row>
    <row r="3775" spans="4:31" x14ac:dyDescent="0.25">
      <c r="D3775"/>
      <c r="E3775"/>
      <c r="AE3775" s="15"/>
    </row>
    <row r="3776" spans="4:31" x14ac:dyDescent="0.25">
      <c r="D3776"/>
      <c r="E3776"/>
      <c r="AE3776" s="15"/>
    </row>
    <row r="3777" spans="4:31" x14ac:dyDescent="0.25">
      <c r="D3777"/>
      <c r="E3777"/>
      <c r="AE3777" s="15"/>
    </row>
    <row r="3778" spans="4:31" x14ac:dyDescent="0.25">
      <c r="D3778"/>
      <c r="E3778"/>
      <c r="AE3778" s="15"/>
    </row>
    <row r="3779" spans="4:31" x14ac:dyDescent="0.25">
      <c r="D3779"/>
      <c r="E3779"/>
      <c r="AE3779" s="15"/>
    </row>
    <row r="3780" spans="4:31" x14ac:dyDescent="0.25">
      <c r="D3780"/>
      <c r="E3780"/>
      <c r="AE3780" s="15"/>
    </row>
    <row r="3781" spans="4:31" x14ac:dyDescent="0.25">
      <c r="D3781"/>
      <c r="E3781"/>
      <c r="AE3781" s="15"/>
    </row>
    <row r="3782" spans="4:31" x14ac:dyDescent="0.25">
      <c r="D3782"/>
      <c r="E3782"/>
      <c r="AE3782" s="15"/>
    </row>
    <row r="3783" spans="4:31" x14ac:dyDescent="0.25">
      <c r="D3783"/>
      <c r="E3783"/>
      <c r="AE3783" s="15"/>
    </row>
    <row r="3784" spans="4:31" x14ac:dyDescent="0.25">
      <c r="D3784"/>
      <c r="E3784"/>
      <c r="AE3784" s="15"/>
    </row>
    <row r="3785" spans="4:31" x14ac:dyDescent="0.25">
      <c r="D3785"/>
      <c r="E3785"/>
      <c r="AE3785" s="15"/>
    </row>
    <row r="3786" spans="4:31" x14ac:dyDescent="0.25">
      <c r="D3786"/>
      <c r="E3786"/>
      <c r="AE3786" s="15"/>
    </row>
    <row r="3787" spans="4:31" x14ac:dyDescent="0.25">
      <c r="D3787"/>
      <c r="E3787"/>
      <c r="AE3787" s="15"/>
    </row>
    <row r="3788" spans="4:31" x14ac:dyDescent="0.25">
      <c r="D3788"/>
      <c r="E3788"/>
      <c r="AE3788" s="15"/>
    </row>
    <row r="3789" spans="4:31" x14ac:dyDescent="0.25">
      <c r="D3789"/>
      <c r="E3789"/>
      <c r="AE3789" s="15"/>
    </row>
    <row r="3790" spans="4:31" x14ac:dyDescent="0.25">
      <c r="D3790"/>
      <c r="E3790"/>
      <c r="AE3790" s="15"/>
    </row>
    <row r="3791" spans="4:31" x14ac:dyDescent="0.25">
      <c r="D3791"/>
      <c r="E3791"/>
      <c r="AE3791" s="15"/>
    </row>
    <row r="3792" spans="4:31" x14ac:dyDescent="0.25">
      <c r="D3792"/>
      <c r="E3792"/>
      <c r="AE3792" s="15"/>
    </row>
    <row r="3793" spans="4:31" x14ac:dyDescent="0.25">
      <c r="D3793"/>
      <c r="E3793"/>
      <c r="AE3793" s="15"/>
    </row>
    <row r="3794" spans="4:31" x14ac:dyDescent="0.25">
      <c r="D3794"/>
      <c r="E3794"/>
      <c r="AE3794" s="15"/>
    </row>
    <row r="3795" spans="4:31" x14ac:dyDescent="0.25">
      <c r="D3795"/>
      <c r="E3795"/>
      <c r="AE3795" s="15"/>
    </row>
    <row r="3796" spans="4:31" x14ac:dyDescent="0.25">
      <c r="D3796"/>
      <c r="E3796"/>
      <c r="AE3796" s="15"/>
    </row>
    <row r="3797" spans="4:31" x14ac:dyDescent="0.25">
      <c r="D3797"/>
      <c r="E3797"/>
      <c r="AE3797" s="15"/>
    </row>
    <row r="3798" spans="4:31" x14ac:dyDescent="0.25">
      <c r="D3798"/>
      <c r="E3798"/>
      <c r="AE3798" s="15"/>
    </row>
    <row r="3799" spans="4:31" x14ac:dyDescent="0.25">
      <c r="D3799"/>
      <c r="E3799"/>
      <c r="AE3799" s="15"/>
    </row>
    <row r="3800" spans="4:31" x14ac:dyDescent="0.25">
      <c r="D3800"/>
      <c r="E3800"/>
      <c r="AE3800" s="15"/>
    </row>
    <row r="3801" spans="4:31" x14ac:dyDescent="0.25">
      <c r="D3801"/>
      <c r="E3801"/>
      <c r="AE3801" s="15"/>
    </row>
    <row r="3802" spans="4:31" x14ac:dyDescent="0.25">
      <c r="D3802"/>
      <c r="E3802"/>
      <c r="AE3802" s="15"/>
    </row>
    <row r="3803" spans="4:31" x14ac:dyDescent="0.25">
      <c r="D3803"/>
      <c r="E3803"/>
      <c r="AE3803" s="15"/>
    </row>
    <row r="3804" spans="4:31" x14ac:dyDescent="0.25">
      <c r="D3804"/>
      <c r="E3804"/>
      <c r="AE3804" s="15"/>
    </row>
    <row r="3805" spans="4:31" x14ac:dyDescent="0.25">
      <c r="D3805"/>
      <c r="E3805"/>
      <c r="AE3805" s="15"/>
    </row>
    <row r="3806" spans="4:31" x14ac:dyDescent="0.25">
      <c r="D3806"/>
      <c r="E3806"/>
      <c r="AE3806" s="15"/>
    </row>
    <row r="3807" spans="4:31" x14ac:dyDescent="0.25">
      <c r="D3807"/>
      <c r="E3807"/>
      <c r="AE3807" s="15"/>
    </row>
    <row r="3808" spans="4:31" x14ac:dyDescent="0.25">
      <c r="D3808"/>
      <c r="E3808"/>
      <c r="AE3808" s="15"/>
    </row>
    <row r="3809" spans="4:31" x14ac:dyDescent="0.25">
      <c r="D3809"/>
      <c r="E3809"/>
      <c r="AE3809" s="15"/>
    </row>
    <row r="3810" spans="4:31" x14ac:dyDescent="0.25">
      <c r="D3810"/>
      <c r="E3810"/>
      <c r="AE3810" s="15"/>
    </row>
    <row r="3811" spans="4:31" x14ac:dyDescent="0.25">
      <c r="D3811"/>
      <c r="E3811"/>
      <c r="AE3811" s="15"/>
    </row>
    <row r="3812" spans="4:31" x14ac:dyDescent="0.25">
      <c r="D3812"/>
      <c r="E3812"/>
      <c r="AE3812" s="15"/>
    </row>
    <row r="3813" spans="4:31" x14ac:dyDescent="0.25">
      <c r="D3813"/>
      <c r="E3813"/>
      <c r="AE3813" s="15"/>
    </row>
    <row r="3814" spans="4:31" x14ac:dyDescent="0.25">
      <c r="D3814"/>
      <c r="E3814"/>
      <c r="AE3814" s="15"/>
    </row>
    <row r="3815" spans="4:31" x14ac:dyDescent="0.25">
      <c r="D3815"/>
      <c r="E3815"/>
      <c r="AE3815" s="15"/>
    </row>
    <row r="3816" spans="4:31" x14ac:dyDescent="0.25">
      <c r="D3816"/>
      <c r="E3816"/>
      <c r="AE3816" s="15"/>
    </row>
    <row r="3817" spans="4:31" x14ac:dyDescent="0.25">
      <c r="D3817"/>
      <c r="E3817"/>
      <c r="AE3817" s="15"/>
    </row>
    <row r="3818" spans="4:31" x14ac:dyDescent="0.25">
      <c r="D3818"/>
      <c r="E3818"/>
      <c r="AE3818" s="15"/>
    </row>
    <row r="3819" spans="4:31" x14ac:dyDescent="0.25">
      <c r="D3819"/>
      <c r="E3819"/>
      <c r="AE3819" s="15"/>
    </row>
    <row r="3820" spans="4:31" x14ac:dyDescent="0.25">
      <c r="D3820"/>
      <c r="E3820"/>
      <c r="AE3820" s="15"/>
    </row>
    <row r="3821" spans="4:31" x14ac:dyDescent="0.25">
      <c r="D3821"/>
      <c r="E3821"/>
      <c r="AE3821" s="15"/>
    </row>
    <row r="3822" spans="4:31" x14ac:dyDescent="0.25">
      <c r="D3822"/>
      <c r="E3822"/>
      <c r="AE3822" s="15"/>
    </row>
  </sheetData>
  <phoneticPr fontId="19"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b17327e-6101-4be0-ad3c-de6b97683de9">
      <Terms xmlns="http://schemas.microsoft.com/office/infopath/2007/PartnerControls"/>
    </lcf76f155ced4ddcb4097134ff3c332f>
    <TaxCatchAll xmlns="2a47193c-2614-4ad4-a2bd-dd1a5203c9e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9848365991394A83A404C3E8899213" ma:contentTypeVersion="15" ma:contentTypeDescription="Create a new document." ma:contentTypeScope="" ma:versionID="fa463a89a63056d871cd0a91377126f9">
  <xsd:schema xmlns:xsd="http://www.w3.org/2001/XMLSchema" xmlns:xs="http://www.w3.org/2001/XMLSchema" xmlns:p="http://schemas.microsoft.com/office/2006/metadata/properties" xmlns:ns2="cb17327e-6101-4be0-ad3c-de6b97683de9" xmlns:ns3="2a47193c-2614-4ad4-a2bd-dd1a5203c9e3" targetNamespace="http://schemas.microsoft.com/office/2006/metadata/properties" ma:root="true" ma:fieldsID="c09c4c30d47520919945cf67c44f83fa" ns2:_="" ns3:_="">
    <xsd:import namespace="cb17327e-6101-4be0-ad3c-de6b97683de9"/>
    <xsd:import namespace="2a47193c-2614-4ad4-a2bd-dd1a5203c9e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17327e-6101-4be0-ad3c-de6b97683d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773e5d3-86f4-436a-b35a-a9b626cf63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47193c-2614-4ad4-a2bd-dd1a5203c9e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e68f005c-e3a6-410b-a1f7-34feab15ee13}" ma:internalName="TaxCatchAll" ma:showField="CatchAllData" ma:web="2a47193c-2614-4ad4-a2bd-dd1a5203c9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68E87D-F168-4CF0-95CE-3AF3A4E2C40B}">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b17327e-6101-4be0-ad3c-de6b97683de9"/>
    <ds:schemaRef ds:uri="2a47193c-2614-4ad4-a2bd-dd1a5203c9e3"/>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C541CF3D-8390-4D90-B5AF-7F04B8B3BBAD}">
  <ds:schemaRefs>
    <ds:schemaRef ds:uri="http://schemas.microsoft.com/sharepoint/v3/contenttype/forms"/>
  </ds:schemaRefs>
</ds:datastoreItem>
</file>

<file path=customXml/itemProps3.xml><?xml version="1.0" encoding="utf-8"?>
<ds:datastoreItem xmlns:ds="http://schemas.openxmlformats.org/officeDocument/2006/customXml" ds:itemID="{C57BFF6B-9C0C-4A9D-8611-701A204E08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17327e-6101-4be0-ad3c-de6b97683de9"/>
    <ds:schemaRef ds:uri="2a47193c-2614-4ad4-a2bd-dd1a5203c9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WY</vt:lpstr>
      <vt:lpstr>ICD10 Key</vt:lpstr>
      <vt:lpstr>detail</vt:lpstr>
      <vt:lpstr>Prior_Authorizations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Wyoming Prior Authorization Statistics for Commercial Insured Business</dc:title>
  <dc:subject>2023 Texas Pharmacy Prior Authorization Statistics for Commercial Insured Business</dc:subject>
  <dc:creator>Aetna</dc:creator>
  <cp:lastModifiedBy>Jewett, Cindy</cp:lastModifiedBy>
  <dcterms:created xsi:type="dcterms:W3CDTF">2022-12-13T23:22:04Z</dcterms:created>
  <dcterms:modified xsi:type="dcterms:W3CDTF">2025-08-01T14:47:27Z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7599526-06ca-49cc-9fa9-5307800a949a_Enabled">
    <vt:lpwstr>true</vt:lpwstr>
  </property>
  <property fmtid="{D5CDD505-2E9C-101B-9397-08002B2CF9AE}" pid="3" name="MSIP_Label_67599526-06ca-49cc-9fa9-5307800a949a_SetDate">
    <vt:lpwstr>2022-12-13T23:11:19Z</vt:lpwstr>
  </property>
  <property fmtid="{D5CDD505-2E9C-101B-9397-08002B2CF9AE}" pid="4" name="MSIP_Label_67599526-06ca-49cc-9fa9-5307800a949a_Method">
    <vt:lpwstr>Standard</vt:lpwstr>
  </property>
  <property fmtid="{D5CDD505-2E9C-101B-9397-08002B2CF9AE}" pid="5" name="MSIP_Label_67599526-06ca-49cc-9fa9-5307800a949a_Name">
    <vt:lpwstr>67599526-06ca-49cc-9fa9-5307800a949a</vt:lpwstr>
  </property>
  <property fmtid="{D5CDD505-2E9C-101B-9397-08002B2CF9AE}" pid="6" name="MSIP_Label_67599526-06ca-49cc-9fa9-5307800a949a_SiteId">
    <vt:lpwstr>fabb61b8-3afe-4e75-b934-a47f782b8cd7</vt:lpwstr>
  </property>
  <property fmtid="{D5CDD505-2E9C-101B-9397-08002B2CF9AE}" pid="7" name="MSIP_Label_67599526-06ca-49cc-9fa9-5307800a949a_ActionId">
    <vt:lpwstr>71ddf267-a978-4e9b-bf3e-1f8f345488fe</vt:lpwstr>
  </property>
  <property fmtid="{D5CDD505-2E9C-101B-9397-08002B2CF9AE}" pid="8" name="MSIP_Label_67599526-06ca-49cc-9fa9-5307800a949a_ContentBits">
    <vt:lpwstr>0</vt:lpwstr>
  </property>
  <property fmtid="{D5CDD505-2E9C-101B-9397-08002B2CF9AE}" pid="9" name="ContentTypeId">
    <vt:lpwstr>0x010100549848365991394A83A404C3E8899213</vt:lpwstr>
  </property>
  <property fmtid="{D5CDD505-2E9C-101B-9397-08002B2CF9AE}" pid="10" name="MediaServiceImageTags">
    <vt:lpwstr/>
  </property>
</Properties>
</file>